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31130/"/>
    </mc:Choice>
  </mc:AlternateContent>
  <xr:revisionPtr revIDLastSave="34" documentId="8_{3D0C9C04-A0EB-4F20-AD32-3D4A25764340}" xr6:coauthVersionLast="47" xr6:coauthVersionMax="47" xr10:uidLastSave="{74470378-B1E2-4275-8898-6F62E2364C5B}"/>
  <bookViews>
    <workbookView xWindow="-120" yWindow="-120" windowWidth="29040" windowHeight="15720" xr2:uid="{00000000-000D-0000-FFFF-FFFF00000000}"/>
  </bookViews>
  <sheets>
    <sheet name="Caratula" sheetId="1" r:id="rId1"/>
    <sheet name="Contenido" sheetId="2" r:id="rId2"/>
    <sheet name="Comparativo" sheetId="3" r:id="rId3"/>
  </sheets>
  <definedNames>
    <definedName name="_xlnm.Print_Area" localSheetId="0">Caratula!$A$1:$H$54</definedName>
    <definedName name="_xlnm.Print_Titles" localSheetId="1">Contenido!$1:$10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41" i="3" l="1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M42" i="3"/>
  <c r="O42" i="3" s="1"/>
  <c r="M41" i="3"/>
  <c r="M40" i="3"/>
  <c r="M39" i="3"/>
  <c r="M38" i="3"/>
  <c r="M37" i="3"/>
  <c r="M36" i="3"/>
  <c r="M35" i="3"/>
  <c r="M34" i="3"/>
  <c r="M33" i="3"/>
  <c r="M32" i="3"/>
  <c r="M31" i="3"/>
  <c r="M30" i="3"/>
  <c r="M29" i="3"/>
  <c r="M28" i="3"/>
  <c r="M27" i="3"/>
  <c r="M26" i="3"/>
  <c r="M25" i="3"/>
  <c r="M24" i="3"/>
  <c r="M23" i="3"/>
  <c r="M22" i="3"/>
  <c r="M21" i="3"/>
  <c r="M20" i="3"/>
  <c r="M19" i="3"/>
  <c r="M18" i="3"/>
  <c r="M17" i="3"/>
  <c r="M16" i="3"/>
  <c r="M15" i="3"/>
  <c r="M14" i="3"/>
  <c r="M13" i="3"/>
  <c r="L9" i="3"/>
  <c r="E9" i="2"/>
  <c r="E21" i="2" l="1"/>
  <c r="D21" i="2"/>
  <c r="C21" i="2"/>
  <c r="F15" i="2"/>
  <c r="E15" i="2"/>
  <c r="D15" i="2"/>
  <c r="F48" i="2"/>
  <c r="G48" i="2" s="1"/>
  <c r="E48" i="2"/>
  <c r="D48" i="2"/>
  <c r="E40" i="2"/>
  <c r="F40" i="2" s="1"/>
  <c r="F38" i="2"/>
  <c r="D40" i="2"/>
  <c r="C40" i="2"/>
  <c r="E27" i="2"/>
  <c r="D27" i="2"/>
  <c r="C27" i="2"/>
  <c r="E32" i="2"/>
  <c r="D32" i="2"/>
  <c r="C32" i="2"/>
  <c r="E22" i="3"/>
  <c r="D19" i="3"/>
  <c r="F20" i="2"/>
  <c r="F19" i="2"/>
  <c r="F32" i="2"/>
  <c r="F31" i="2"/>
  <c r="F27" i="2"/>
  <c r="F26" i="2"/>
  <c r="F25" i="2"/>
  <c r="F39" i="2"/>
  <c r="F37" i="2"/>
  <c r="F36" i="2"/>
  <c r="G45" i="2" l="1"/>
  <c r="G44" i="2"/>
  <c r="G46" i="2"/>
  <c r="G47" i="2"/>
</calcChain>
</file>

<file path=xl/sharedStrings.xml><?xml version="1.0" encoding="utf-8"?>
<sst xmlns="http://schemas.openxmlformats.org/spreadsheetml/2006/main" count="114" uniqueCount="82">
  <si>
    <t>Totales por BUQUE</t>
  </si>
  <si>
    <t>BUQUE</t>
  </si>
  <si>
    <t>FECHA</t>
  </si>
  <si>
    <t>PALLETS</t>
  </si>
  <si>
    <t>BULTOS</t>
  </si>
  <si>
    <t>TONELADAS</t>
  </si>
  <si>
    <t>Totales</t>
  </si>
  <si>
    <t>Totales por AGENTE</t>
  </si>
  <si>
    <t>AGENTE</t>
  </si>
  <si>
    <t>% Distr.</t>
  </si>
  <si>
    <t>Totales por EXPORTADOR</t>
  </si>
  <si>
    <t>EXPORTADOR</t>
  </si>
  <si>
    <t>Totales por DESTINO</t>
  </si>
  <si>
    <t>DESTINO</t>
  </si>
  <si>
    <t>Totales por ESPECIE</t>
  </si>
  <si>
    <t>ESPECIE</t>
  </si>
  <si>
    <t>Totales por ESPECIE-envase</t>
  </si>
  <si>
    <t>ENVASE</t>
  </si>
  <si>
    <t>Pallets por mes por temporada</t>
  </si>
  <si>
    <t>TEMP</t>
  </si>
  <si>
    <t>ENE</t>
  </si>
  <si>
    <t>FEB</t>
  </si>
  <si>
    <t>MAR</t>
  </si>
  <si>
    <t>ABR</t>
  </si>
  <si>
    <t>MAY</t>
  </si>
  <si>
    <t>JUN</t>
  </si>
  <si>
    <t>JUL</t>
  </si>
  <si>
    <t>AGO</t>
  </si>
  <si>
    <t>SET</t>
  </si>
  <si>
    <t>OCT</t>
  </si>
  <si>
    <t>NOV</t>
  </si>
  <si>
    <t>DIC</t>
  </si>
  <si>
    <t>Buques</t>
  </si>
  <si>
    <t>2001</t>
  </si>
  <si>
    <t>2003</t>
  </si>
  <si>
    <t>1994</t>
  </si>
  <si>
    <t>1995</t>
  </si>
  <si>
    <t>1996</t>
  </si>
  <si>
    <t>1997</t>
  </si>
  <si>
    <t>1998</t>
  </si>
  <si>
    <t>1999</t>
  </si>
  <si>
    <t>2000</t>
  </si>
  <si>
    <t>2002</t>
  </si>
  <si>
    <t>2004</t>
  </si>
  <si>
    <t>2005</t>
  </si>
  <si>
    <t>2007</t>
  </si>
  <si>
    <t>2008</t>
  </si>
  <si>
    <t>2006</t>
  </si>
  <si>
    <t>2009</t>
  </si>
  <si>
    <t>2010</t>
  </si>
  <si>
    <t>Total</t>
  </si>
  <si>
    <t>2011</t>
  </si>
  <si>
    <t>2012</t>
  </si>
  <si>
    <t>2013</t>
  </si>
  <si>
    <t>S.Total</t>
  </si>
  <si>
    <t>2014</t>
  </si>
  <si>
    <t>2015</t>
  </si>
  <si>
    <t>2016</t>
  </si>
  <si>
    <t>Total general</t>
  </si>
  <si>
    <t>2017</t>
  </si>
  <si>
    <t>2018</t>
  </si>
  <si>
    <t>2019</t>
  </si>
  <si>
    <t>2020</t>
  </si>
  <si>
    <t>2021</t>
  </si>
  <si>
    <t>2022</t>
  </si>
  <si>
    <t>2023</t>
  </si>
  <si>
    <t xml:space="preserve">ICE RIVER           </t>
  </si>
  <si>
    <t xml:space="preserve">MARTIN S.R.L        </t>
  </si>
  <si>
    <t xml:space="preserve">NATURAL JUICE S.A.  </t>
  </si>
  <si>
    <t xml:space="preserve">JUGOS S.A.          </t>
  </si>
  <si>
    <t xml:space="preserve">U.S.A.              </t>
  </si>
  <si>
    <t xml:space="preserve">J.C.MANZ            </t>
  </si>
  <si>
    <t xml:space="preserve">J.C.PERA            </t>
  </si>
  <si>
    <t xml:space="preserve">JCMORG              </t>
  </si>
  <si>
    <t xml:space="preserve">B                   </t>
  </si>
  <si>
    <t xml:space="preserve">KNUD REEFER         </t>
  </si>
  <si>
    <t xml:space="preserve">MULTIMAR S.A.       </t>
  </si>
  <si>
    <t xml:space="preserve">JCPORG              </t>
  </si>
  <si>
    <t>Datos Estadísticos de embarques</t>
  </si>
  <si>
    <t>TEMPORADA 2023</t>
  </si>
  <si>
    <t>JUGOS CONCENTRADOS</t>
  </si>
  <si>
    <t>Datos al 30/11/2023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</si>
</sst>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"/>
    </font>
    <font>
      <sz val="10"/>
      <name val="Arial"/>
    </font>
    <font>
      <b/>
      <sz val="18"/>
      <color rgb="FF0070C0"/>
      <name val="Consolas"/>
      <family val="3"/>
    </font>
    <font>
      <b/>
      <sz val="12"/>
      <color theme="1" tint="0.34998626667073579"/>
      <name val="Consolas"/>
      <family val="3"/>
    </font>
    <font>
      <b/>
      <sz val="12"/>
      <name val="Consolas"/>
      <family val="3"/>
    </font>
    <font>
      <b/>
      <sz val="12"/>
      <name val="Consolas"/>
      <family val="3"/>
      <charset val="1"/>
    </font>
    <font>
      <sz val="10"/>
      <name val="Arial"/>
    </font>
    <font>
      <sz val="10"/>
      <name val="Consolas"/>
      <family val="3"/>
    </font>
    <font>
      <b/>
      <sz val="11"/>
      <color indexed="18"/>
      <name val="Consolas"/>
      <family val="3"/>
    </font>
    <font>
      <b/>
      <sz val="8"/>
      <name val="Consolas"/>
      <family val="3"/>
    </font>
    <font>
      <sz val="8"/>
      <name val="Consolas"/>
      <family val="3"/>
    </font>
    <font>
      <b/>
      <sz val="9"/>
      <color indexed="18"/>
      <name val="Consolas"/>
      <family val="3"/>
    </font>
    <font>
      <b/>
      <sz val="9"/>
      <color theme="0"/>
      <name val="Consolas"/>
      <family val="3"/>
    </font>
    <font>
      <b/>
      <sz val="8"/>
      <color theme="0"/>
      <name val="Consolas"/>
      <family val="3"/>
    </font>
    <font>
      <sz val="10"/>
      <color theme="0"/>
      <name val="Consolas"/>
      <family val="3"/>
    </font>
    <font>
      <b/>
      <sz val="9"/>
      <color theme="1" tint="0.14999847407452621"/>
      <name val="Consolas"/>
      <family val="3"/>
    </font>
    <font>
      <b/>
      <sz val="8"/>
      <color theme="1" tint="0.14999847407452621"/>
      <name val="Consolas"/>
      <family val="3"/>
    </font>
    <font>
      <b/>
      <sz val="9"/>
      <color theme="0" tint="-4.9989318521683403E-2"/>
      <name val="Consolas"/>
      <family val="3"/>
    </font>
    <font>
      <b/>
      <sz val="8"/>
      <color theme="0" tint="-4.9989318521683403E-2"/>
      <name val="Consolas"/>
      <family val="3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9" fontId="6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2" fillId="2" borderId="0" xfId="0" applyFont="1" applyFill="1"/>
    <xf numFmtId="0" fontId="7" fillId="0" borderId="0" xfId="0" applyFont="1"/>
    <xf numFmtId="0" fontId="8" fillId="0" borderId="0" xfId="0" applyFont="1"/>
    <xf numFmtId="3" fontId="7" fillId="0" borderId="0" xfId="0" applyNumberFormat="1" applyFont="1"/>
    <xf numFmtId="1" fontId="9" fillId="0" borderId="0" xfId="0" applyNumberFormat="1" applyFont="1"/>
    <xf numFmtId="0" fontId="9" fillId="0" borderId="0" xfId="0" applyFont="1" applyAlignment="1">
      <alignment horizontal="right"/>
    </xf>
    <xf numFmtId="1" fontId="9" fillId="0" borderId="0" xfId="0" applyNumberFormat="1" applyFont="1" applyAlignment="1">
      <alignment horizontal="right"/>
    </xf>
    <xf numFmtId="2" fontId="9" fillId="0" borderId="0" xfId="0" applyNumberFormat="1" applyFont="1" applyAlignment="1">
      <alignment horizontal="right"/>
    </xf>
    <xf numFmtId="3" fontId="10" fillId="0" borderId="0" xfId="0" applyNumberFormat="1" applyFont="1"/>
    <xf numFmtId="1" fontId="10" fillId="0" borderId="0" xfId="0" applyNumberFormat="1" applyFont="1"/>
    <xf numFmtId="14" fontId="10" fillId="0" borderId="0" xfId="0" applyNumberFormat="1" applyFont="1"/>
    <xf numFmtId="0" fontId="10" fillId="0" borderId="0" xfId="0" applyFont="1"/>
    <xf numFmtId="3" fontId="9" fillId="0" borderId="0" xfId="0" applyNumberFormat="1" applyFont="1"/>
    <xf numFmtId="1" fontId="7" fillId="0" borderId="0" xfId="0" applyNumberFormat="1" applyFont="1"/>
    <xf numFmtId="0" fontId="9" fillId="0" borderId="0" xfId="0" quotePrefix="1" applyFont="1" applyAlignment="1">
      <alignment horizontal="right"/>
    </xf>
    <xf numFmtId="10" fontId="10" fillId="0" borderId="0" xfId="1" applyNumberFormat="1" applyFont="1"/>
    <xf numFmtId="0" fontId="9" fillId="0" borderId="0" xfId="0" applyFont="1"/>
    <xf numFmtId="10" fontId="9" fillId="0" borderId="0" xfId="1" applyNumberFormat="1" applyFont="1"/>
    <xf numFmtId="2" fontId="7" fillId="0" borderId="0" xfId="0" applyNumberFormat="1" applyFont="1"/>
    <xf numFmtId="3" fontId="10" fillId="0" borderId="1" xfId="0" applyNumberFormat="1" applyFont="1" applyBorder="1"/>
    <xf numFmtId="1" fontId="10" fillId="0" borderId="1" xfId="0" applyNumberFormat="1" applyFont="1" applyBorder="1"/>
    <xf numFmtId="14" fontId="10" fillId="0" borderId="1" xfId="0" applyNumberFormat="1" applyFont="1" applyBorder="1"/>
    <xf numFmtId="10" fontId="10" fillId="0" borderId="1" xfId="1" applyNumberFormat="1" applyFont="1" applyBorder="1"/>
    <xf numFmtId="1" fontId="10" fillId="0" borderId="1" xfId="0" applyNumberFormat="1" applyFont="1" applyBorder="1" applyAlignment="1">
      <alignment horizontal="right"/>
    </xf>
    <xf numFmtId="0" fontId="11" fillId="0" borderId="0" xfId="0" applyFont="1" applyAlignment="1">
      <alignment horizontal="left"/>
    </xf>
    <xf numFmtId="0" fontId="7" fillId="0" borderId="0" xfId="0" applyFont="1" applyAlignment="1">
      <alignment vertical="center"/>
    </xf>
    <xf numFmtId="0" fontId="12" fillId="3" borderId="2" xfId="0" applyFont="1" applyFill="1" applyBorder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7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3" fontId="10" fillId="0" borderId="6" xfId="0" applyNumberFormat="1" applyFont="1" applyBorder="1" applyAlignment="1">
      <alignment vertical="center"/>
    </xf>
    <xf numFmtId="3" fontId="16" fillId="4" borderId="6" xfId="0" applyNumberFormat="1" applyFont="1" applyFill="1" applyBorder="1" applyAlignment="1">
      <alignment vertical="center"/>
    </xf>
    <xf numFmtId="3" fontId="18" fillId="3" borderId="6" xfId="0" applyNumberFormat="1" applyFont="1" applyFill="1" applyBorder="1" applyAlignment="1">
      <alignment vertical="center"/>
    </xf>
    <xf numFmtId="49" fontId="14" fillId="3" borderId="5" xfId="0" quotePrefix="1" applyNumberFormat="1" applyFont="1" applyFill="1" applyBorder="1" applyAlignment="1">
      <alignment horizontal="center" vertical="center"/>
    </xf>
    <xf numFmtId="49" fontId="14" fillId="3" borderId="5" xfId="0" applyNumberFormat="1" applyFont="1" applyFill="1" applyBorder="1" applyAlignment="1">
      <alignment horizontal="center" vertical="center"/>
    </xf>
    <xf numFmtId="49" fontId="14" fillId="3" borderId="8" xfId="0" applyNumberFormat="1" applyFont="1" applyFill="1" applyBorder="1" applyAlignment="1">
      <alignment horizontal="center" vertical="center"/>
    </xf>
    <xf numFmtId="3" fontId="9" fillId="0" borderId="6" xfId="0" applyNumberFormat="1" applyFont="1" applyBorder="1" applyAlignment="1">
      <alignment vertical="center"/>
    </xf>
    <xf numFmtId="3" fontId="10" fillId="0" borderId="7" xfId="0" applyNumberFormat="1" applyFont="1" applyBorder="1" applyAlignment="1">
      <alignment horizontal="center" vertical="center"/>
    </xf>
    <xf numFmtId="3" fontId="9" fillId="0" borderId="7" xfId="0" applyNumberFormat="1" applyFont="1" applyBorder="1" applyAlignment="1">
      <alignment horizontal="center" vertical="center"/>
    </xf>
    <xf numFmtId="0" fontId="3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3">
    <cellStyle name="Normal" xfId="0" builtinId="0"/>
    <cellStyle name="Porcentaje" xfId="1" builtinId="5"/>
    <cellStyle name="Porcentaje 2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AR" sz="1200">
                <a:latin typeface="Consolas" panose="020B0609020204030204" pitchFamily="49" charset="0"/>
              </a:rPr>
              <a:t>Pallets por temporada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A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9"/>
            <c:invertIfNegative val="0"/>
            <c:bubble3D val="0"/>
            <c:spPr>
              <a:solidFill>
                <a:schemeClr val="accent1">
                  <a:lumMod val="5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CB42-4660-ABF9-E283DD632051}"/>
              </c:ext>
            </c:extLst>
          </c:dPt>
          <c:cat>
            <c:strRef>
              <c:f>Comparativo!$A$13:$A$42</c:f>
              <c:strCache>
                <c:ptCount val="3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  <c:pt idx="21">
                  <c:v>2015</c:v>
                </c:pt>
                <c:pt idx="22">
                  <c:v>2016</c:v>
                </c:pt>
                <c:pt idx="23">
                  <c:v>2017</c:v>
                </c:pt>
                <c:pt idx="24">
                  <c:v>2018</c:v>
                </c:pt>
                <c:pt idx="25">
                  <c:v>2019</c:v>
                </c:pt>
                <c:pt idx="26">
                  <c:v>2020</c:v>
                </c:pt>
                <c:pt idx="27">
                  <c:v>2021</c:v>
                </c:pt>
                <c:pt idx="28">
                  <c:v>2022</c:v>
                </c:pt>
                <c:pt idx="29">
                  <c:v>2023</c:v>
                </c:pt>
              </c:strCache>
            </c:strRef>
          </c:cat>
          <c:val>
            <c:numRef>
              <c:f>Comparativo!$M$13:$M$42</c:f>
              <c:numCache>
                <c:formatCode>#,##0</c:formatCode>
                <c:ptCount val="30"/>
                <c:pt idx="0">
                  <c:v>37077.25</c:v>
                </c:pt>
                <c:pt idx="1">
                  <c:v>48872.75</c:v>
                </c:pt>
                <c:pt idx="2">
                  <c:v>55273.5</c:v>
                </c:pt>
                <c:pt idx="3">
                  <c:v>53315.25</c:v>
                </c:pt>
                <c:pt idx="4">
                  <c:v>46235</c:v>
                </c:pt>
                <c:pt idx="5">
                  <c:v>55600</c:v>
                </c:pt>
                <c:pt idx="6">
                  <c:v>30996</c:v>
                </c:pt>
                <c:pt idx="7">
                  <c:v>56813</c:v>
                </c:pt>
                <c:pt idx="8">
                  <c:v>40011</c:v>
                </c:pt>
                <c:pt idx="9">
                  <c:v>55172</c:v>
                </c:pt>
                <c:pt idx="10">
                  <c:v>32826</c:v>
                </c:pt>
                <c:pt idx="11">
                  <c:v>50182</c:v>
                </c:pt>
                <c:pt idx="12">
                  <c:v>45885</c:v>
                </c:pt>
                <c:pt idx="13">
                  <c:v>51348</c:v>
                </c:pt>
                <c:pt idx="14">
                  <c:v>33808</c:v>
                </c:pt>
                <c:pt idx="15">
                  <c:v>34712</c:v>
                </c:pt>
                <c:pt idx="16">
                  <c:v>21011</c:v>
                </c:pt>
                <c:pt idx="17">
                  <c:v>54882</c:v>
                </c:pt>
                <c:pt idx="18">
                  <c:v>31900</c:v>
                </c:pt>
                <c:pt idx="19">
                  <c:v>27741</c:v>
                </c:pt>
                <c:pt idx="20">
                  <c:v>16111</c:v>
                </c:pt>
                <c:pt idx="21">
                  <c:v>19897</c:v>
                </c:pt>
                <c:pt idx="22">
                  <c:v>22925</c:v>
                </c:pt>
                <c:pt idx="23">
                  <c:v>9091</c:v>
                </c:pt>
                <c:pt idx="24">
                  <c:v>11658</c:v>
                </c:pt>
                <c:pt idx="25">
                  <c:v>14406</c:v>
                </c:pt>
                <c:pt idx="26">
                  <c:v>21079</c:v>
                </c:pt>
                <c:pt idx="27">
                  <c:v>17051</c:v>
                </c:pt>
                <c:pt idx="28">
                  <c:v>5750</c:v>
                </c:pt>
                <c:pt idx="29">
                  <c:v>12144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42-4660-ABF9-E283DD6320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24313775"/>
        <c:axId val="27657311"/>
      </c:barChart>
      <c:catAx>
        <c:axId val="2431377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7657311"/>
        <c:crosses val="autoZero"/>
        <c:auto val="1"/>
        <c:lblAlgn val="ctr"/>
        <c:lblOffset val="100"/>
        <c:tickLblSkip val="1"/>
        <c:noMultiLvlLbl val="0"/>
      </c:catAx>
      <c:valAx>
        <c:axId val="276573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AR"/>
          </a:p>
        </c:txPr>
        <c:crossAx val="2431377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A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628650</xdr:colOff>
      <xdr:row>41</xdr:row>
      <xdr:rowOff>28575</xdr:rowOff>
    </xdr:from>
    <xdr:to>
      <xdr:col>5</xdr:col>
      <xdr:colOff>123825</xdr:colOff>
      <xdr:row>49</xdr:row>
      <xdr:rowOff>66675</xdr:rowOff>
    </xdr:to>
    <xdr:sp macro="" textlink="">
      <xdr:nvSpPr>
        <xdr:cNvPr id="1028" name="Text Box 4" descr="Mvc-015f">
          <a:extLst>
            <a:ext uri="{FF2B5EF4-FFF2-40B4-BE49-F238E27FC236}">
              <a16:creationId xmlns:a16="http://schemas.microsoft.com/office/drawing/2014/main" id="{ED5E1338-8FF8-3582-3632-97A50102C8E0}"/>
            </a:ext>
          </a:extLst>
        </xdr:cNvPr>
        <xdr:cNvSpPr txBox="1">
          <a:spLocks noChangeArrowheads="1"/>
        </xdr:cNvSpPr>
      </xdr:nvSpPr>
      <xdr:spPr bwMode="auto">
        <a:xfrm>
          <a:off x="1390650" y="6838950"/>
          <a:ext cx="2543175" cy="1333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Jugos concentrados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Destinos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</a:t>
          </a:r>
          <a:endParaRPr lang="es-ES" sz="800" b="1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Especies-envases</a:t>
          </a: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Comparativos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General 1994 a 2023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390524</xdr:colOff>
      <xdr:row>17</xdr:row>
      <xdr:rowOff>0</xdr:rowOff>
    </xdr:from>
    <xdr:to>
      <xdr:col>7</xdr:col>
      <xdr:colOff>19049</xdr:colOff>
      <xdr:row>39</xdr:row>
      <xdr:rowOff>40443</xdr:rowOff>
    </xdr:to>
    <xdr:pic>
      <xdr:nvPicPr>
        <xdr:cNvPr id="1771" name="Picture 82" descr="f13">
          <a:extLst>
            <a:ext uri="{FF2B5EF4-FFF2-40B4-BE49-F238E27FC236}">
              <a16:creationId xmlns:a16="http://schemas.microsoft.com/office/drawing/2014/main" id="{D482ADD2-F294-6D74-79F0-68DA3F2AC33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0524" y="2924175"/>
          <a:ext cx="4962525" cy="360279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371475</xdr:colOff>
      <xdr:row>1</xdr:row>
      <xdr:rowOff>0</xdr:rowOff>
    </xdr:from>
    <xdr:to>
      <xdr:col>5</xdr:col>
      <xdr:colOff>217215</xdr:colOff>
      <xdr:row>8</xdr:row>
      <xdr:rowOff>159405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1DAC5CFC-29E8-4090-A3D4-DCDEDB4A393C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895475" y="161925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685800</xdr:colOff>
      <xdr:row>13</xdr:row>
      <xdr:rowOff>38100</xdr:rowOff>
    </xdr:from>
    <xdr:to>
      <xdr:col>6</xdr:col>
      <xdr:colOff>198945</xdr:colOff>
      <xdr:row>16</xdr:row>
      <xdr:rowOff>82500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42436562-01AA-4F84-8116-F69ED24443CC}"/>
            </a:ext>
          </a:extLst>
        </xdr:cNvPr>
        <xdr:cNvSpPr/>
      </xdr:nvSpPr>
      <xdr:spPr>
        <a:xfrm>
          <a:off x="685800" y="2314575"/>
          <a:ext cx="408514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2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2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657225</xdr:colOff>
      <xdr:row>49</xdr:row>
      <xdr:rowOff>66675</xdr:rowOff>
    </xdr:from>
    <xdr:to>
      <xdr:col>6</xdr:col>
      <xdr:colOff>285750</xdr:colOff>
      <xdr:row>53</xdr:row>
      <xdr:rowOff>152400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C37D5C14-E5D8-43B0-B037-B397947D2B08}"/>
            </a:ext>
          </a:extLst>
        </xdr:cNvPr>
        <xdr:cNvSpPr txBox="1">
          <a:spLocks noChangeArrowheads="1"/>
        </xdr:cNvSpPr>
      </xdr:nvSpPr>
      <xdr:spPr bwMode="auto">
        <a:xfrm>
          <a:off x="657225" y="8172450"/>
          <a:ext cx="4200525" cy="7334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2</xdr:col>
      <xdr:colOff>619125</xdr:colOff>
      <xdr:row>7</xdr:row>
      <xdr:rowOff>95250</xdr:rowOff>
    </xdr:to>
    <xdr:pic>
      <xdr:nvPicPr>
        <xdr:cNvPr id="2" name="Imagen 11">
          <a:extLst>
            <a:ext uri="{FF2B5EF4-FFF2-40B4-BE49-F238E27FC236}">
              <a16:creationId xmlns:a16="http://schemas.microsoft.com/office/drawing/2014/main" id="{FFAEF020-0BDC-4816-A404-DA3F88B29D7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47625</xdr:colOff>
      <xdr:row>0</xdr:row>
      <xdr:rowOff>47625</xdr:rowOff>
    </xdr:from>
    <xdr:to>
      <xdr:col>4</xdr:col>
      <xdr:colOff>323850</xdr:colOff>
      <xdr:row>7</xdr:row>
      <xdr:rowOff>95250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CE2A61B-345C-4AF8-8698-5DC3BC2DA767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47625" y="47625"/>
          <a:ext cx="2009775" cy="1181100"/>
        </a:xfrm>
        <a:prstGeom prst="rect">
          <a:avLst/>
        </a:prstGeom>
        <a:ln w="0">
          <a:noFill/>
        </a:ln>
      </xdr:spPr>
    </xdr:pic>
    <xdr:clientData/>
  </xdr:twoCellAnchor>
  <xdr:twoCellAnchor>
    <xdr:from>
      <xdr:col>0</xdr:col>
      <xdr:colOff>19049</xdr:colOff>
      <xdr:row>42</xdr:row>
      <xdr:rowOff>138111</xdr:rowOff>
    </xdr:from>
    <xdr:to>
      <xdr:col>16</xdr:col>
      <xdr:colOff>19049</xdr:colOff>
      <xdr:row>71</xdr:row>
      <xdr:rowOff>133350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E9F06AC4-8CAB-41ED-20FA-76DD2E0FB4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5"/>
  <sheetViews>
    <sheetView showGridLines="0" tabSelected="1" zoomScaleNormal="100" zoomScaleSheetLayoutView="100" workbookViewId="0">
      <selection activeCell="G1" sqref="G1"/>
    </sheetView>
  </sheetViews>
  <sheetFormatPr baseColWidth="10" defaultRowHeight="12.75" x14ac:dyDescent="0.2"/>
  <sheetData>
    <row r="1" spans="1:8" x14ac:dyDescent="0.2">
      <c r="A1" s="1"/>
      <c r="B1" s="1"/>
      <c r="C1" s="1"/>
      <c r="D1" s="1"/>
      <c r="E1" s="1"/>
      <c r="F1" s="1"/>
      <c r="G1" s="1"/>
      <c r="H1" s="1"/>
    </row>
    <row r="2" spans="1:8" x14ac:dyDescent="0.2">
      <c r="A2" s="1"/>
      <c r="B2" s="1"/>
      <c r="C2" s="1"/>
      <c r="D2" s="1"/>
      <c r="E2" s="1"/>
      <c r="F2" s="1"/>
      <c r="G2" s="1"/>
      <c r="H2" s="1"/>
    </row>
    <row r="3" spans="1:8" x14ac:dyDescent="0.2">
      <c r="A3" s="1"/>
      <c r="B3" s="1"/>
      <c r="C3" s="1"/>
      <c r="D3" s="1"/>
      <c r="E3" s="1"/>
      <c r="F3" s="1"/>
      <c r="G3" s="1"/>
      <c r="H3" s="1"/>
    </row>
    <row r="4" spans="1:8" x14ac:dyDescent="0.2">
      <c r="A4" s="1"/>
      <c r="B4" s="1"/>
      <c r="C4" s="1"/>
      <c r="D4" s="1"/>
      <c r="E4" s="1"/>
      <c r="F4" s="1"/>
      <c r="G4" s="1"/>
      <c r="H4" s="1"/>
    </row>
    <row r="5" spans="1:8" x14ac:dyDescent="0.2">
      <c r="A5" s="1"/>
      <c r="B5" s="1"/>
      <c r="C5" s="1"/>
      <c r="D5" s="1"/>
      <c r="E5" s="1"/>
      <c r="F5" s="1"/>
      <c r="G5" s="1"/>
      <c r="H5" s="1"/>
    </row>
    <row r="6" spans="1:8" x14ac:dyDescent="0.2">
      <c r="A6" s="1"/>
      <c r="B6" s="1"/>
      <c r="C6" s="1"/>
      <c r="D6" s="1"/>
      <c r="E6" s="1"/>
      <c r="F6" s="1"/>
      <c r="G6" s="1"/>
      <c r="H6" s="1"/>
    </row>
    <row r="7" spans="1:8" x14ac:dyDescent="0.2">
      <c r="A7" s="1"/>
      <c r="B7" s="1"/>
      <c r="C7" s="1"/>
      <c r="D7" s="1"/>
      <c r="E7" s="1"/>
      <c r="F7" s="1"/>
      <c r="G7" s="1"/>
      <c r="H7" s="1"/>
    </row>
    <row r="8" spans="1:8" x14ac:dyDescent="0.2">
      <c r="A8" s="1"/>
      <c r="B8" s="1"/>
      <c r="C8" s="1"/>
      <c r="D8" s="1"/>
      <c r="E8" s="1"/>
      <c r="F8" s="1"/>
      <c r="G8" s="1"/>
      <c r="H8" s="1"/>
    </row>
    <row r="9" spans="1:8" x14ac:dyDescent="0.2">
      <c r="A9" s="1"/>
      <c r="B9" s="1"/>
      <c r="C9" s="1"/>
      <c r="D9" s="1"/>
      <c r="E9" s="1"/>
      <c r="F9" s="1"/>
      <c r="G9" s="1"/>
      <c r="H9" s="1"/>
    </row>
    <row r="10" spans="1:8" x14ac:dyDescent="0.2">
      <c r="A10" s="1"/>
      <c r="B10" s="1"/>
      <c r="C10" s="1"/>
      <c r="D10" s="1"/>
      <c r="E10" s="1"/>
      <c r="F10" s="1"/>
      <c r="G10" s="1"/>
      <c r="H10" s="1"/>
    </row>
    <row r="11" spans="1:8" ht="23.25" x14ac:dyDescent="0.35">
      <c r="A11" s="1"/>
      <c r="B11" s="2" t="s">
        <v>78</v>
      </c>
      <c r="C11" s="1"/>
      <c r="D11" s="1"/>
      <c r="E11" s="1"/>
      <c r="F11" s="1"/>
      <c r="G11" s="1"/>
      <c r="H11" s="1"/>
    </row>
    <row r="12" spans="1:8" x14ac:dyDescent="0.2">
      <c r="A12" s="1"/>
      <c r="B12" s="1"/>
      <c r="C12" s="1"/>
      <c r="D12" s="1"/>
      <c r="E12" s="1"/>
      <c r="F12" s="1"/>
      <c r="G12" s="1"/>
      <c r="H12" s="1"/>
    </row>
    <row r="13" spans="1:8" ht="15.75" x14ac:dyDescent="0.25">
      <c r="A13" s="1"/>
      <c r="C13" s="42" t="s">
        <v>81</v>
      </c>
      <c r="D13" s="43"/>
      <c r="E13" s="43"/>
      <c r="F13" s="1"/>
      <c r="G13" s="1"/>
      <c r="H13" s="1"/>
    </row>
    <row r="14" spans="1:8" x14ac:dyDescent="0.2">
      <c r="A14" s="1"/>
      <c r="B14" s="1"/>
      <c r="C14" s="1"/>
      <c r="D14" s="1"/>
      <c r="E14" s="1"/>
      <c r="F14" s="1"/>
      <c r="G14" s="1"/>
      <c r="H14" s="1"/>
    </row>
    <row r="15" spans="1:8" x14ac:dyDescent="0.2">
      <c r="A15" s="1"/>
      <c r="B15" s="1"/>
      <c r="C15" s="1"/>
      <c r="D15" s="1"/>
      <c r="E15" s="1"/>
      <c r="F15" s="1"/>
      <c r="G15" s="1"/>
      <c r="H15" s="1"/>
    </row>
    <row r="16" spans="1:8" x14ac:dyDescent="0.2">
      <c r="A16" s="1"/>
      <c r="B16" s="1"/>
      <c r="C16" s="1"/>
      <c r="D16" s="1"/>
      <c r="E16" s="1"/>
      <c r="F16" s="1"/>
      <c r="G16" s="1"/>
      <c r="H16" s="1"/>
    </row>
    <row r="17" spans="1:8" x14ac:dyDescent="0.2">
      <c r="A17" s="1"/>
      <c r="B17" s="1"/>
      <c r="C17" s="1"/>
      <c r="D17" s="1"/>
      <c r="E17" s="1"/>
      <c r="F17" s="1"/>
      <c r="G17" s="1"/>
      <c r="H17" s="1"/>
    </row>
    <row r="18" spans="1:8" x14ac:dyDescent="0.2">
      <c r="A18" s="1"/>
      <c r="B18" s="1"/>
      <c r="C18" s="1"/>
      <c r="D18" s="1"/>
      <c r="E18" s="1"/>
      <c r="F18" s="1"/>
      <c r="G18" s="1"/>
      <c r="H18" s="1"/>
    </row>
    <row r="19" spans="1:8" x14ac:dyDescent="0.2">
      <c r="A19" s="1"/>
      <c r="B19" s="1"/>
      <c r="C19" s="1"/>
      <c r="D19" s="1"/>
      <c r="E19" s="1"/>
      <c r="F19" s="1"/>
      <c r="G19" s="1"/>
      <c r="H19" s="1"/>
    </row>
    <row r="20" spans="1:8" x14ac:dyDescent="0.2">
      <c r="A20" s="1"/>
      <c r="B20" s="1"/>
      <c r="C20" s="1"/>
      <c r="D20" s="1"/>
      <c r="E20" s="1"/>
      <c r="F20" s="1"/>
      <c r="G20" s="1"/>
      <c r="H20" s="1"/>
    </row>
    <row r="21" spans="1:8" x14ac:dyDescent="0.2">
      <c r="A21" s="1"/>
      <c r="B21" s="1"/>
      <c r="C21" s="1"/>
      <c r="D21" s="1"/>
      <c r="E21" s="1"/>
      <c r="F21" s="1"/>
      <c r="G21" s="1"/>
      <c r="H21" s="1"/>
    </row>
    <row r="22" spans="1:8" x14ac:dyDescent="0.2">
      <c r="A22" s="1"/>
      <c r="B22" s="1"/>
      <c r="C22" s="1"/>
      <c r="D22" s="1"/>
      <c r="E22" s="1"/>
      <c r="F22" s="1"/>
      <c r="G22" s="1"/>
      <c r="H22" s="1"/>
    </row>
    <row r="23" spans="1:8" x14ac:dyDescent="0.2">
      <c r="A23" s="1"/>
      <c r="B23" s="1"/>
      <c r="C23" s="1"/>
      <c r="D23" s="1"/>
      <c r="E23" s="1"/>
      <c r="F23" s="1"/>
      <c r="G23" s="1"/>
      <c r="H23" s="1"/>
    </row>
    <row r="24" spans="1:8" x14ac:dyDescent="0.2">
      <c r="A24" s="1"/>
      <c r="B24" s="1"/>
      <c r="C24" s="1"/>
      <c r="D24" s="1"/>
      <c r="E24" s="1"/>
      <c r="F24" s="1"/>
      <c r="G24" s="1"/>
      <c r="H24" s="1"/>
    </row>
    <row r="25" spans="1:8" x14ac:dyDescent="0.2">
      <c r="A25" s="1"/>
      <c r="B25" s="1"/>
      <c r="C25" s="1"/>
      <c r="D25" s="1"/>
      <c r="E25" s="1"/>
      <c r="F25" s="1"/>
      <c r="G25" s="1"/>
      <c r="H25" s="1"/>
    </row>
    <row r="26" spans="1:8" x14ac:dyDescent="0.2">
      <c r="A26" s="1"/>
      <c r="B26" s="1"/>
      <c r="C26" s="1"/>
      <c r="D26" s="1"/>
      <c r="E26" s="1"/>
      <c r="F26" s="1"/>
      <c r="G26" s="1"/>
      <c r="H26" s="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A28" s="1"/>
      <c r="B28" s="1"/>
      <c r="C28" s="1"/>
      <c r="D28" s="1"/>
      <c r="E28" s="1"/>
      <c r="F28" s="1"/>
      <c r="G28" s="1"/>
      <c r="H28" s="1"/>
    </row>
    <row r="29" spans="1:8" x14ac:dyDescent="0.2">
      <c r="A29" s="1"/>
      <c r="B29" s="1"/>
      <c r="C29" s="1"/>
      <c r="D29" s="1"/>
      <c r="E29" s="1"/>
      <c r="F29" s="1"/>
      <c r="G29" s="1"/>
      <c r="H29" s="1"/>
    </row>
    <row r="30" spans="1:8" x14ac:dyDescent="0.2">
      <c r="A30" s="1"/>
      <c r="B30" s="1"/>
      <c r="C30" s="1"/>
      <c r="D30" s="1"/>
      <c r="E30" s="1"/>
      <c r="F30" s="1"/>
      <c r="G30" s="1"/>
      <c r="H30" s="1"/>
    </row>
    <row r="31" spans="1:8" x14ac:dyDescent="0.2">
      <c r="A31" s="1"/>
      <c r="B31" s="1"/>
      <c r="C31" s="1"/>
      <c r="D31" s="1"/>
      <c r="E31" s="1"/>
      <c r="F31" s="1"/>
      <c r="G31" s="1"/>
      <c r="H31" s="1"/>
    </row>
    <row r="32" spans="1:8" x14ac:dyDescent="0.2">
      <c r="A32" s="1"/>
      <c r="B32" s="1"/>
      <c r="C32" s="1"/>
      <c r="D32" s="1"/>
      <c r="E32" s="1"/>
      <c r="F32" s="1"/>
      <c r="G32" s="1"/>
      <c r="H32" s="1"/>
    </row>
    <row r="33" spans="1:8" x14ac:dyDescent="0.2">
      <c r="A33" s="1"/>
      <c r="B33" s="1"/>
      <c r="C33" s="1"/>
      <c r="D33" s="1"/>
      <c r="E33" s="1"/>
      <c r="F33" s="1"/>
      <c r="G33" s="1"/>
      <c r="H33" s="1"/>
    </row>
    <row r="34" spans="1:8" x14ac:dyDescent="0.2">
      <c r="A34" s="1"/>
      <c r="B34" s="1"/>
      <c r="C34" s="1"/>
      <c r="D34" s="1"/>
      <c r="E34" s="1"/>
      <c r="F34" s="1"/>
      <c r="G34" s="1"/>
      <c r="H34" s="1"/>
    </row>
    <row r="35" spans="1:8" x14ac:dyDescent="0.2">
      <c r="A35" s="1"/>
      <c r="B35" s="1"/>
      <c r="C35" s="1"/>
      <c r="D35" s="1"/>
      <c r="E35" s="1"/>
      <c r="F35" s="1"/>
      <c r="G35" s="1"/>
      <c r="H35" s="1"/>
    </row>
    <row r="36" spans="1:8" x14ac:dyDescent="0.2">
      <c r="A36" s="1"/>
      <c r="B36" s="1"/>
      <c r="C36" s="1"/>
      <c r="D36" s="1"/>
      <c r="E36" s="1"/>
      <c r="F36" s="1"/>
      <c r="G36" s="1"/>
      <c r="H36" s="1"/>
    </row>
    <row r="37" spans="1:8" x14ac:dyDescent="0.2">
      <c r="A37" s="1"/>
      <c r="B37" s="1"/>
      <c r="C37" s="1"/>
      <c r="D37" s="1"/>
      <c r="E37" s="1"/>
      <c r="F37" s="1"/>
      <c r="G37" s="1"/>
      <c r="H37" s="1"/>
    </row>
    <row r="38" spans="1:8" x14ac:dyDescent="0.2">
      <c r="A38" s="1"/>
      <c r="B38" s="1"/>
      <c r="C38" s="1"/>
      <c r="D38" s="1"/>
      <c r="E38" s="1"/>
      <c r="F38" s="1"/>
      <c r="G38" s="1"/>
      <c r="H38" s="1"/>
    </row>
    <row r="39" spans="1:8" x14ac:dyDescent="0.2">
      <c r="A39" s="1"/>
      <c r="B39" s="1"/>
      <c r="C39" s="1"/>
      <c r="D39" s="1"/>
      <c r="E39" s="1"/>
      <c r="F39" s="1"/>
      <c r="G39" s="1"/>
      <c r="H39" s="1"/>
    </row>
    <row r="40" spans="1:8" ht="12.75" customHeight="1" x14ac:dyDescent="0.2">
      <c r="A40" s="1"/>
      <c r="B40" s="1"/>
      <c r="C40" s="44" t="s">
        <v>79</v>
      </c>
      <c r="D40" s="44"/>
      <c r="E40" s="44"/>
      <c r="F40" s="1"/>
      <c r="G40" s="1"/>
      <c r="H40" s="1"/>
    </row>
    <row r="41" spans="1:8" ht="12.75" customHeight="1" x14ac:dyDescent="0.2">
      <c r="A41" s="1"/>
      <c r="B41" s="1"/>
      <c r="C41" s="44"/>
      <c r="D41" s="44"/>
      <c r="E41" s="44"/>
      <c r="F41" s="1"/>
      <c r="G41" s="1"/>
      <c r="H41" s="1"/>
    </row>
    <row r="42" spans="1:8" x14ac:dyDescent="0.2">
      <c r="A42" s="1"/>
      <c r="B42" s="1"/>
      <c r="C42" s="1"/>
      <c r="D42" s="1"/>
      <c r="E42" s="1"/>
      <c r="F42" s="1"/>
      <c r="G42" s="1"/>
      <c r="H42" s="1"/>
    </row>
    <row r="43" spans="1:8" x14ac:dyDescent="0.2">
      <c r="A43" s="1"/>
      <c r="B43" s="1"/>
      <c r="C43" s="1"/>
      <c r="D43" s="1"/>
      <c r="E43" s="1"/>
      <c r="F43" s="1"/>
      <c r="G43" s="1"/>
      <c r="H43" s="1"/>
    </row>
    <row r="44" spans="1:8" x14ac:dyDescent="0.2">
      <c r="A44" s="1"/>
      <c r="B44" s="1"/>
      <c r="C44" s="1"/>
      <c r="D44" s="1"/>
      <c r="E44" s="1"/>
      <c r="F44" s="1"/>
      <c r="G44" s="1"/>
      <c r="H44" s="1"/>
    </row>
    <row r="45" spans="1:8" x14ac:dyDescent="0.2">
      <c r="A45" s="1"/>
      <c r="B45" s="1"/>
      <c r="C45" s="1"/>
      <c r="D45" s="1"/>
      <c r="E45" s="1"/>
      <c r="F45" s="1"/>
      <c r="G45" s="1"/>
      <c r="H45" s="1"/>
    </row>
    <row r="46" spans="1:8" x14ac:dyDescent="0.2">
      <c r="A46" s="1"/>
      <c r="B46" s="1"/>
      <c r="C46" s="1"/>
      <c r="D46" s="1"/>
      <c r="E46" s="1"/>
      <c r="F46" s="1"/>
      <c r="G46" s="1"/>
      <c r="H46" s="1"/>
    </row>
    <row r="47" spans="1:8" x14ac:dyDescent="0.2">
      <c r="A47" s="1"/>
      <c r="B47" s="1"/>
      <c r="C47" s="1"/>
      <c r="D47" s="1"/>
      <c r="E47" s="1"/>
      <c r="F47" s="1"/>
      <c r="G47" s="1"/>
      <c r="H47" s="1"/>
    </row>
    <row r="48" spans="1:8" x14ac:dyDescent="0.2">
      <c r="A48" s="1"/>
      <c r="B48" s="1"/>
      <c r="C48" s="1"/>
      <c r="D48" s="1"/>
      <c r="E48" s="1"/>
      <c r="F48" s="1"/>
      <c r="G48" s="1"/>
      <c r="H48" s="1"/>
    </row>
    <row r="49" spans="1:8" x14ac:dyDescent="0.2">
      <c r="A49" s="1"/>
      <c r="B49" s="1"/>
      <c r="C49" s="1"/>
      <c r="D49" s="1"/>
      <c r="E49" s="1"/>
      <c r="F49" s="1"/>
      <c r="G49" s="1"/>
      <c r="H49" s="1"/>
    </row>
    <row r="50" spans="1:8" x14ac:dyDescent="0.2">
      <c r="A50" s="1"/>
      <c r="B50" s="1"/>
      <c r="C50" s="1"/>
      <c r="D50" s="1"/>
      <c r="E50" s="1"/>
      <c r="F50" s="1"/>
      <c r="G50" s="1"/>
      <c r="H50" s="1"/>
    </row>
    <row r="51" spans="1:8" x14ac:dyDescent="0.2">
      <c r="A51" s="1"/>
      <c r="B51" s="1"/>
      <c r="C51" s="1"/>
      <c r="D51" s="1"/>
      <c r="E51" s="1"/>
      <c r="F51" s="1"/>
      <c r="G51" s="1"/>
      <c r="H51" s="1"/>
    </row>
    <row r="52" spans="1:8" x14ac:dyDescent="0.2">
      <c r="A52" s="1"/>
      <c r="B52" s="1"/>
      <c r="C52" s="1"/>
      <c r="D52" s="1"/>
      <c r="E52" s="1"/>
      <c r="F52" s="1"/>
      <c r="G52" s="1"/>
      <c r="H52" s="1"/>
    </row>
    <row r="53" spans="1:8" x14ac:dyDescent="0.2">
      <c r="A53" s="1"/>
      <c r="B53" s="1"/>
      <c r="C53" s="1"/>
      <c r="D53" s="1"/>
      <c r="E53" s="1"/>
      <c r="F53" s="1"/>
      <c r="G53" s="1"/>
      <c r="H53" s="1"/>
    </row>
    <row r="54" spans="1:8" x14ac:dyDescent="0.2">
      <c r="A54" s="1"/>
      <c r="B54" s="1"/>
      <c r="C54" s="1"/>
      <c r="D54" s="1"/>
      <c r="E54" s="1"/>
      <c r="F54" s="1"/>
      <c r="G54" s="1"/>
      <c r="H54" s="1"/>
    </row>
    <row r="55" spans="1:8" x14ac:dyDescent="0.2">
      <c r="A55" s="1"/>
      <c r="B55" s="1"/>
      <c r="C55" s="1"/>
      <c r="D55" s="1"/>
      <c r="E55" s="1"/>
      <c r="F55" s="1"/>
      <c r="G55" s="1"/>
      <c r="H55" s="1"/>
    </row>
  </sheetData>
  <mergeCells count="2">
    <mergeCell ref="C13:E13"/>
    <mergeCell ref="C40:E41"/>
  </mergeCells>
  <phoneticPr fontId="0" type="noConversion"/>
  <pageMargins left="0.6" right="0.26" top="1" bottom="1" header="0" footer="0"/>
  <pageSetup paperSize="9" scale="99" orientation="portrait" horizontalDpi="300" verticalDpi="300" r:id="rId1"/>
  <headerFooter alignWithMargins="0">
    <oddFooter>&amp;C&amp;8Form.1035 - 22/11/00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H48"/>
  <sheetViews>
    <sheetView showGridLines="0" zoomScaleNormal="100" zoomScaleSheetLayoutView="100" workbookViewId="0">
      <selection activeCell="G1" sqref="G1"/>
    </sheetView>
  </sheetViews>
  <sheetFormatPr baseColWidth="10" defaultRowHeight="12.75" x14ac:dyDescent="0.2"/>
  <cols>
    <col min="1" max="1" width="3" style="3" customWidth="1"/>
    <col min="2" max="2" width="18.5703125" style="3" customWidth="1"/>
    <col min="3" max="6" width="11.42578125" style="3"/>
    <col min="7" max="7" width="8.28515625" style="3" customWidth="1"/>
    <col min="8" max="16384" width="11.42578125" style="3"/>
  </cols>
  <sheetData>
    <row r="9" spans="1:8" ht="15" x14ac:dyDescent="0.25">
      <c r="B9" s="4" t="s">
        <v>80</v>
      </c>
      <c r="E9" s="26" t="str">
        <f>+Caratula!C13</f>
        <v>Datos al 30/11/2023</v>
      </c>
    </row>
    <row r="10" spans="1:8" ht="15" x14ac:dyDescent="0.25">
      <c r="E10" s="4"/>
    </row>
    <row r="11" spans="1:8" ht="15" x14ac:dyDescent="0.25">
      <c r="B11" s="4" t="s">
        <v>0</v>
      </c>
      <c r="D11" s="5"/>
    </row>
    <row r="12" spans="1:8" ht="16.5" customHeight="1" x14ac:dyDescent="0.2">
      <c r="B12" s="6" t="s">
        <v>1</v>
      </c>
      <c r="C12" s="7" t="s">
        <v>2</v>
      </c>
      <c r="D12" s="8" t="s">
        <v>3</v>
      </c>
      <c r="E12" s="8" t="s">
        <v>4</v>
      </c>
      <c r="F12" s="9" t="s">
        <v>5</v>
      </c>
    </row>
    <row r="13" spans="1:8" ht="16.5" customHeight="1" x14ac:dyDescent="0.2">
      <c r="A13" s="10">
        <v>1</v>
      </c>
      <c r="B13" s="11" t="s">
        <v>66</v>
      </c>
      <c r="C13" s="12">
        <v>45051</v>
      </c>
      <c r="D13" s="10">
        <v>6181</v>
      </c>
      <c r="E13" s="10">
        <v>6181</v>
      </c>
      <c r="F13" s="10">
        <v>9976</v>
      </c>
    </row>
    <row r="14" spans="1:8" ht="16.5" customHeight="1" x14ac:dyDescent="0.2">
      <c r="A14" s="10">
        <v>2</v>
      </c>
      <c r="B14" s="22" t="s">
        <v>75</v>
      </c>
      <c r="C14" s="23">
        <v>45125</v>
      </c>
      <c r="D14" s="21">
        <v>5963</v>
      </c>
      <c r="E14" s="21">
        <v>5963</v>
      </c>
      <c r="F14" s="21">
        <v>9624</v>
      </c>
    </row>
    <row r="15" spans="1:8" ht="16.5" customHeight="1" x14ac:dyDescent="0.2">
      <c r="B15" s="13"/>
      <c r="C15" s="7" t="s">
        <v>6</v>
      </c>
      <c r="D15" s="14">
        <f>SUM(D13:D14)</f>
        <v>12144</v>
      </c>
      <c r="E15" s="14">
        <f>SUM(E13:E14)</f>
        <v>12144</v>
      </c>
      <c r="F15" s="14">
        <f>SUM(F13:F14)</f>
        <v>19600</v>
      </c>
      <c r="H15" s="5"/>
    </row>
    <row r="16" spans="1:8" x14ac:dyDescent="0.2">
      <c r="D16" s="5"/>
      <c r="G16" s="5"/>
      <c r="H16" s="5"/>
    </row>
    <row r="17" spans="2:6" ht="15" x14ac:dyDescent="0.25">
      <c r="B17" s="4" t="s">
        <v>7</v>
      </c>
      <c r="D17" s="15"/>
      <c r="E17" s="15"/>
      <c r="F17" s="15"/>
    </row>
    <row r="18" spans="2:6" ht="16.5" customHeight="1" x14ac:dyDescent="0.2">
      <c r="B18" s="6" t="s">
        <v>8</v>
      </c>
      <c r="C18" s="8" t="s">
        <v>3</v>
      </c>
      <c r="D18" s="8" t="s">
        <v>4</v>
      </c>
      <c r="E18" s="9" t="s">
        <v>5</v>
      </c>
      <c r="F18" s="16" t="s">
        <v>9</v>
      </c>
    </row>
    <row r="19" spans="2:6" ht="16.5" customHeight="1" x14ac:dyDescent="0.2">
      <c r="B19" s="11" t="s">
        <v>67</v>
      </c>
      <c r="C19" s="10">
        <v>6181</v>
      </c>
      <c r="D19" s="10">
        <v>6181</v>
      </c>
      <c r="E19" s="10">
        <v>9976</v>
      </c>
      <c r="F19" s="17">
        <f>+E19/$E$21</f>
        <v>0.50897959183673469</v>
      </c>
    </row>
    <row r="20" spans="2:6" ht="16.5" customHeight="1" x14ac:dyDescent="0.2">
      <c r="B20" s="22" t="s">
        <v>76</v>
      </c>
      <c r="C20" s="21">
        <v>5963</v>
      </c>
      <c r="D20" s="21">
        <v>5963</v>
      </c>
      <c r="E20" s="21">
        <v>9624</v>
      </c>
      <c r="F20" s="24">
        <f>+E20/$E$21</f>
        <v>0.49102040816326531</v>
      </c>
    </row>
    <row r="21" spans="2:6" ht="16.5" customHeight="1" x14ac:dyDescent="0.2">
      <c r="B21" s="7" t="s">
        <v>6</v>
      </c>
      <c r="C21" s="14">
        <f>SUM(C19:C20)</f>
        <v>12144</v>
      </c>
      <c r="D21" s="14">
        <f>SUM(D19:D20)</f>
        <v>12144</v>
      </c>
      <c r="E21" s="14">
        <f>SUM(E19:E20)</f>
        <v>19600</v>
      </c>
      <c r="F21" s="19">
        <v>1</v>
      </c>
    </row>
    <row r="22" spans="2:6" x14ac:dyDescent="0.2">
      <c r="B22" s="18"/>
      <c r="C22" s="14"/>
      <c r="D22" s="14"/>
      <c r="E22" s="14"/>
      <c r="F22" s="19"/>
    </row>
    <row r="23" spans="2:6" ht="15" x14ac:dyDescent="0.25">
      <c r="B23" s="4" t="s">
        <v>10</v>
      </c>
      <c r="C23" s="14"/>
      <c r="D23" s="14"/>
      <c r="E23" s="14"/>
      <c r="F23" s="19"/>
    </row>
    <row r="24" spans="2:6" ht="16.5" customHeight="1" x14ac:dyDescent="0.2">
      <c r="B24" s="6" t="s">
        <v>11</v>
      </c>
      <c r="C24" s="8" t="s">
        <v>3</v>
      </c>
      <c r="D24" s="8" t="s">
        <v>4</v>
      </c>
      <c r="E24" s="9" t="s">
        <v>5</v>
      </c>
      <c r="F24" s="16" t="s">
        <v>9</v>
      </c>
    </row>
    <row r="25" spans="2:6" ht="16.5" customHeight="1" x14ac:dyDescent="0.2">
      <c r="B25" s="11" t="s">
        <v>69</v>
      </c>
      <c r="C25" s="10">
        <v>6177</v>
      </c>
      <c r="D25" s="10">
        <v>6177</v>
      </c>
      <c r="E25" s="10">
        <v>9970</v>
      </c>
      <c r="F25" s="17">
        <f>+E25/$E$27</f>
        <v>0.50864751798377639</v>
      </c>
    </row>
    <row r="26" spans="2:6" ht="16.5" customHeight="1" x14ac:dyDescent="0.2">
      <c r="B26" s="22" t="s">
        <v>68</v>
      </c>
      <c r="C26" s="21">
        <v>5967</v>
      </c>
      <c r="D26" s="21">
        <v>5967</v>
      </c>
      <c r="E26" s="21">
        <v>9631</v>
      </c>
      <c r="F26" s="24">
        <f>+E26/$E$27</f>
        <v>0.49135248201622367</v>
      </c>
    </row>
    <row r="27" spans="2:6" ht="16.5" customHeight="1" x14ac:dyDescent="0.2">
      <c r="B27" s="7" t="s">
        <v>6</v>
      </c>
      <c r="C27" s="14">
        <f>SUM(C25:C26)</f>
        <v>12144</v>
      </c>
      <c r="D27" s="14">
        <f>SUM(D25:D26)</f>
        <v>12144</v>
      </c>
      <c r="E27" s="14">
        <f>SUM(E25:E26)</f>
        <v>19601</v>
      </c>
      <c r="F27" s="19">
        <f>+E27/$E$27</f>
        <v>1</v>
      </c>
    </row>
    <row r="28" spans="2:6" x14ac:dyDescent="0.2">
      <c r="B28" s="18"/>
      <c r="C28" s="14"/>
      <c r="D28" s="14"/>
      <c r="E28" s="14"/>
      <c r="F28" s="19"/>
    </row>
    <row r="29" spans="2:6" ht="15" x14ac:dyDescent="0.25">
      <c r="B29" s="4" t="s">
        <v>12</v>
      </c>
    </row>
    <row r="30" spans="2:6" ht="16.5" customHeight="1" x14ac:dyDescent="0.2">
      <c r="B30" s="6" t="s">
        <v>13</v>
      </c>
      <c r="C30" s="8" t="s">
        <v>3</v>
      </c>
      <c r="D30" s="8" t="s">
        <v>4</v>
      </c>
      <c r="E30" s="9" t="s">
        <v>5</v>
      </c>
      <c r="F30" s="16" t="s">
        <v>9</v>
      </c>
    </row>
    <row r="31" spans="2:6" ht="16.5" customHeight="1" x14ac:dyDescent="0.2">
      <c r="B31" s="22" t="s">
        <v>70</v>
      </c>
      <c r="C31" s="25">
        <v>12144</v>
      </c>
      <c r="D31" s="25">
        <v>12144</v>
      </c>
      <c r="E31" s="25">
        <v>19600</v>
      </c>
      <c r="F31" s="24">
        <f>+E31/$E$32</f>
        <v>1</v>
      </c>
    </row>
    <row r="32" spans="2:6" ht="16.5" customHeight="1" x14ac:dyDescent="0.2">
      <c r="B32" s="7" t="s">
        <v>6</v>
      </c>
      <c r="C32" s="14">
        <f>SUM(C31:C31)</f>
        <v>12144</v>
      </c>
      <c r="D32" s="14">
        <f>SUM(D31:D31)</f>
        <v>12144</v>
      </c>
      <c r="E32" s="14">
        <f>SUM(E31:E31)</f>
        <v>19600</v>
      </c>
      <c r="F32" s="19">
        <f>+E32/$E$32</f>
        <v>1</v>
      </c>
    </row>
    <row r="34" spans="2:7" ht="15" x14ac:dyDescent="0.25">
      <c r="B34" s="4" t="s">
        <v>14</v>
      </c>
    </row>
    <row r="35" spans="2:7" ht="16.5" customHeight="1" x14ac:dyDescent="0.2">
      <c r="B35" s="6" t="s">
        <v>15</v>
      </c>
      <c r="C35" s="8" t="s">
        <v>3</v>
      </c>
      <c r="D35" s="8" t="s">
        <v>4</v>
      </c>
      <c r="E35" s="9" t="s">
        <v>5</v>
      </c>
      <c r="F35" s="16" t="s">
        <v>9</v>
      </c>
    </row>
    <row r="36" spans="2:7" ht="16.5" customHeight="1" x14ac:dyDescent="0.2">
      <c r="B36" s="11" t="s">
        <v>71</v>
      </c>
      <c r="C36" s="10">
        <v>6012</v>
      </c>
      <c r="D36" s="10">
        <v>6012</v>
      </c>
      <c r="E36" s="10">
        <v>9703</v>
      </c>
      <c r="F36" s="17">
        <f>+E36/$E$40</f>
        <v>0.49505102040816329</v>
      </c>
    </row>
    <row r="37" spans="2:7" ht="16.5" customHeight="1" x14ac:dyDescent="0.2">
      <c r="B37" s="11" t="s">
        <v>72</v>
      </c>
      <c r="C37" s="10">
        <v>5371</v>
      </c>
      <c r="D37" s="10">
        <v>5371</v>
      </c>
      <c r="E37" s="10">
        <v>8669</v>
      </c>
      <c r="F37" s="17">
        <f>+E37/$E$40</f>
        <v>0.44229591836734694</v>
      </c>
    </row>
    <row r="38" spans="2:7" ht="16.5" customHeight="1" x14ac:dyDescent="0.2">
      <c r="B38" s="11" t="s">
        <v>73</v>
      </c>
      <c r="C38" s="10">
        <v>745</v>
      </c>
      <c r="D38" s="10">
        <v>745</v>
      </c>
      <c r="E38" s="10">
        <v>1202</v>
      </c>
      <c r="F38" s="17">
        <f>+E38/$E$40</f>
        <v>6.1326530612244898E-2</v>
      </c>
    </row>
    <row r="39" spans="2:7" ht="16.5" customHeight="1" x14ac:dyDescent="0.2">
      <c r="B39" s="22" t="s">
        <v>77</v>
      </c>
      <c r="C39" s="21">
        <v>16</v>
      </c>
      <c r="D39" s="21">
        <v>16</v>
      </c>
      <c r="E39" s="21">
        <v>26</v>
      </c>
      <c r="F39" s="24">
        <f>+E39/$E$40</f>
        <v>1.326530612244898E-3</v>
      </c>
    </row>
    <row r="40" spans="2:7" ht="16.5" customHeight="1" x14ac:dyDescent="0.2">
      <c r="B40" s="7" t="s">
        <v>6</v>
      </c>
      <c r="C40" s="14">
        <f>SUM(C36:C39)</f>
        <v>12144</v>
      </c>
      <c r="D40" s="14">
        <f>SUM(D36:D39)</f>
        <v>12144</v>
      </c>
      <c r="E40" s="14">
        <f>SUM(E36:E39)</f>
        <v>19600</v>
      </c>
      <c r="F40" s="19">
        <f>+E40/$E$40</f>
        <v>1</v>
      </c>
    </row>
    <row r="41" spans="2:7" x14ac:dyDescent="0.2">
      <c r="B41" s="15"/>
      <c r="C41" s="15"/>
      <c r="D41" s="15"/>
      <c r="E41" s="20"/>
    </row>
    <row r="42" spans="2:7" ht="15" x14ac:dyDescent="0.25">
      <c r="B42" s="4" t="s">
        <v>16</v>
      </c>
    </row>
    <row r="43" spans="2:7" ht="16.5" customHeight="1" x14ac:dyDescent="0.2">
      <c r="B43" s="6" t="s">
        <v>15</v>
      </c>
      <c r="C43" s="6" t="s">
        <v>17</v>
      </c>
      <c r="D43" s="8" t="s">
        <v>3</v>
      </c>
      <c r="E43" s="8" t="s">
        <v>4</v>
      </c>
      <c r="F43" s="9" t="s">
        <v>5</v>
      </c>
      <c r="G43" s="16" t="s">
        <v>9</v>
      </c>
    </row>
    <row r="44" spans="2:7" ht="16.5" customHeight="1" x14ac:dyDescent="0.2">
      <c r="B44" s="11" t="s">
        <v>71</v>
      </c>
      <c r="C44" s="11" t="s">
        <v>74</v>
      </c>
      <c r="D44" s="10">
        <v>6012</v>
      </c>
      <c r="E44" s="10">
        <v>6012</v>
      </c>
      <c r="F44" s="10">
        <v>9703</v>
      </c>
      <c r="G44" s="17">
        <f>+F44/$F$48</f>
        <v>0.49505102040816329</v>
      </c>
    </row>
    <row r="45" spans="2:7" ht="16.5" customHeight="1" x14ac:dyDescent="0.2">
      <c r="B45" s="11" t="s">
        <v>72</v>
      </c>
      <c r="C45" s="11" t="s">
        <v>74</v>
      </c>
      <c r="D45" s="10">
        <v>5371</v>
      </c>
      <c r="E45" s="10">
        <v>5371</v>
      </c>
      <c r="F45" s="10">
        <v>8669</v>
      </c>
      <c r="G45" s="17">
        <f>+F45/$F$48</f>
        <v>0.44229591836734694</v>
      </c>
    </row>
    <row r="46" spans="2:7" ht="16.5" customHeight="1" x14ac:dyDescent="0.2">
      <c r="B46" s="11" t="s">
        <v>73</v>
      </c>
      <c r="C46" s="11" t="s">
        <v>74</v>
      </c>
      <c r="D46" s="10">
        <v>745</v>
      </c>
      <c r="E46" s="10">
        <v>745</v>
      </c>
      <c r="F46" s="10">
        <v>1202</v>
      </c>
      <c r="G46" s="17">
        <f>+F46/$F$48</f>
        <v>6.1326530612244898E-2</v>
      </c>
    </row>
    <row r="47" spans="2:7" ht="16.5" customHeight="1" x14ac:dyDescent="0.2">
      <c r="B47" s="22" t="s">
        <v>77</v>
      </c>
      <c r="C47" s="22" t="s">
        <v>74</v>
      </c>
      <c r="D47" s="21">
        <v>16</v>
      </c>
      <c r="E47" s="21">
        <v>16</v>
      </c>
      <c r="F47" s="21">
        <v>26</v>
      </c>
      <c r="G47" s="24">
        <f>+F47/$F$48</f>
        <v>1.326530612244898E-3</v>
      </c>
    </row>
    <row r="48" spans="2:7" ht="16.5" customHeight="1" x14ac:dyDescent="0.2">
      <c r="B48" s="18" t="s">
        <v>58</v>
      </c>
      <c r="C48" s="18"/>
      <c r="D48" s="14">
        <f>SUM(D44:D47)</f>
        <v>12144</v>
      </c>
      <c r="E48" s="14">
        <f>SUM(E44:E47)</f>
        <v>12144</v>
      </c>
      <c r="F48" s="14">
        <f>SUM(F44:F47)</f>
        <v>19600</v>
      </c>
      <c r="G48" s="19">
        <f>+F48/$F$48</f>
        <v>1</v>
      </c>
    </row>
  </sheetData>
  <phoneticPr fontId="0" type="noConversion"/>
  <pageMargins left="1.2" right="0.75" top="0.27" bottom="1" header="0" footer="0"/>
  <pageSetup paperSize="9" scale="89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5:P42"/>
  <sheetViews>
    <sheetView showGridLines="0" zoomScaleNormal="100" zoomScaleSheetLayoutView="100" workbookViewId="0">
      <selection activeCell="R23" sqref="R23"/>
    </sheetView>
  </sheetViews>
  <sheetFormatPr baseColWidth="10" defaultRowHeight="12.75" x14ac:dyDescent="0.2"/>
  <cols>
    <col min="1" max="1" width="5.85546875" style="3" customWidth="1"/>
    <col min="2" max="12" width="6.7109375" style="3" customWidth="1"/>
    <col min="13" max="13" width="8.7109375" style="3" customWidth="1"/>
    <col min="14" max="14" width="6.7109375" style="3" customWidth="1"/>
    <col min="15" max="15" width="7.140625" style="3" customWidth="1"/>
    <col min="16" max="16" width="7.140625" style="3" bestFit="1" customWidth="1"/>
    <col min="17" max="17" width="12.85546875" style="3" customWidth="1"/>
    <col min="18" max="16384" width="11.42578125" style="3"/>
  </cols>
  <sheetData>
    <row r="5" spans="1:16" x14ac:dyDescent="0.2">
      <c r="P5" s="15"/>
    </row>
    <row r="9" spans="1:16" ht="15" x14ac:dyDescent="0.25">
      <c r="B9" s="4" t="s">
        <v>80</v>
      </c>
      <c r="L9" s="26" t="str">
        <f>+Caratula!C13</f>
        <v>Datos al 30/11/2023</v>
      </c>
      <c r="M9" s="26"/>
    </row>
    <row r="10" spans="1:16" ht="15" x14ac:dyDescent="0.25">
      <c r="B10" s="4" t="s">
        <v>18</v>
      </c>
    </row>
    <row r="12" spans="1:16" s="27" customFormat="1" ht="18" customHeight="1" x14ac:dyDescent="0.2">
      <c r="A12" s="28" t="s">
        <v>19</v>
      </c>
      <c r="B12" s="29" t="s">
        <v>20</v>
      </c>
      <c r="C12" s="29" t="s">
        <v>21</v>
      </c>
      <c r="D12" s="29" t="s">
        <v>22</v>
      </c>
      <c r="E12" s="29" t="s">
        <v>23</v>
      </c>
      <c r="F12" s="29" t="s">
        <v>24</v>
      </c>
      <c r="G12" s="29" t="s">
        <v>25</v>
      </c>
      <c r="H12" s="29" t="s">
        <v>26</v>
      </c>
      <c r="I12" s="29" t="s">
        <v>27</v>
      </c>
      <c r="J12" s="29" t="s">
        <v>28</v>
      </c>
      <c r="K12" s="29" t="s">
        <v>29</v>
      </c>
      <c r="L12" s="29" t="s">
        <v>30</v>
      </c>
      <c r="M12" s="30" t="s">
        <v>54</v>
      </c>
      <c r="N12" s="29" t="s">
        <v>31</v>
      </c>
      <c r="O12" s="31" t="s">
        <v>50</v>
      </c>
      <c r="P12" s="32" t="s">
        <v>32</v>
      </c>
    </row>
    <row r="13" spans="1:16" s="27" customFormat="1" ht="16.5" customHeight="1" x14ac:dyDescent="0.2">
      <c r="A13" s="36" t="s">
        <v>35</v>
      </c>
      <c r="B13" s="33">
        <v>360</v>
      </c>
      <c r="C13" s="33">
        <v>266</v>
      </c>
      <c r="D13" s="33">
        <v>2771.25</v>
      </c>
      <c r="E13" s="33">
        <v>4976.5</v>
      </c>
      <c r="F13" s="33">
        <v>15718.25</v>
      </c>
      <c r="G13" s="33">
        <v>2967.75</v>
      </c>
      <c r="H13" s="33">
        <v>4416.5</v>
      </c>
      <c r="I13" s="33">
        <v>5601</v>
      </c>
      <c r="J13" s="33">
        <v>0</v>
      </c>
      <c r="K13" s="33">
        <v>0</v>
      </c>
      <c r="L13" s="33">
        <v>0</v>
      </c>
      <c r="M13" s="34">
        <f>SUM(B13:L13)</f>
        <v>37077.25</v>
      </c>
      <c r="N13" s="33">
        <v>0</v>
      </c>
      <c r="O13" s="35">
        <f>SUM(M13:N13)</f>
        <v>37077.25</v>
      </c>
      <c r="P13" s="40">
        <v>16</v>
      </c>
    </row>
    <row r="14" spans="1:16" s="27" customFormat="1" ht="16.5" customHeight="1" x14ac:dyDescent="0.2">
      <c r="A14" s="36" t="s">
        <v>36</v>
      </c>
      <c r="B14" s="33">
        <v>0</v>
      </c>
      <c r="C14" s="33">
        <v>2456</v>
      </c>
      <c r="D14" s="33">
        <v>3711</v>
      </c>
      <c r="E14" s="33">
        <v>7086.75</v>
      </c>
      <c r="F14" s="33">
        <v>13846.5</v>
      </c>
      <c r="G14" s="33">
        <v>6173.75</v>
      </c>
      <c r="H14" s="33">
        <v>5968.5</v>
      </c>
      <c r="I14" s="33">
        <v>4548.75</v>
      </c>
      <c r="J14" s="33">
        <v>4125.5</v>
      </c>
      <c r="K14" s="33">
        <v>0</v>
      </c>
      <c r="L14" s="33">
        <v>956</v>
      </c>
      <c r="M14" s="34">
        <f>SUM(B14:L14)</f>
        <v>48872.75</v>
      </c>
      <c r="N14" s="33">
        <v>0</v>
      </c>
      <c r="O14" s="35">
        <f>SUM(M14:N14)</f>
        <v>48872.75</v>
      </c>
      <c r="P14" s="40">
        <v>18</v>
      </c>
    </row>
    <row r="15" spans="1:16" s="27" customFormat="1" ht="16.5" customHeight="1" x14ac:dyDescent="0.2">
      <c r="A15" s="36" t="s">
        <v>37</v>
      </c>
      <c r="B15" s="33">
        <v>0</v>
      </c>
      <c r="C15" s="33">
        <v>745.5</v>
      </c>
      <c r="D15" s="33">
        <v>6340.25</v>
      </c>
      <c r="E15" s="33">
        <v>13053.5</v>
      </c>
      <c r="F15" s="33">
        <v>12982.5</v>
      </c>
      <c r="G15" s="33">
        <v>6839.5</v>
      </c>
      <c r="H15" s="33">
        <v>444</v>
      </c>
      <c r="I15" s="33">
        <v>7531.75</v>
      </c>
      <c r="J15" s="33">
        <v>5902.5</v>
      </c>
      <c r="K15" s="33">
        <v>0</v>
      </c>
      <c r="L15" s="33">
        <v>1434</v>
      </c>
      <c r="M15" s="34">
        <f t="shared" ref="M15:M42" si="0">SUM(B15:L15)</f>
        <v>55273.5</v>
      </c>
      <c r="N15" s="33">
        <v>0</v>
      </c>
      <c r="O15" s="35">
        <f t="shared" ref="O15:O42" si="1">SUM(M15:N15)</f>
        <v>55273.5</v>
      </c>
      <c r="P15" s="40">
        <v>17</v>
      </c>
    </row>
    <row r="16" spans="1:16" s="27" customFormat="1" ht="16.5" customHeight="1" x14ac:dyDescent="0.2">
      <c r="A16" s="36" t="s">
        <v>38</v>
      </c>
      <c r="B16" s="33">
        <v>0</v>
      </c>
      <c r="C16" s="33">
        <v>1886.75</v>
      </c>
      <c r="D16" s="33">
        <v>4548.75</v>
      </c>
      <c r="E16" s="33">
        <v>7102.5</v>
      </c>
      <c r="F16" s="33">
        <v>13527.5</v>
      </c>
      <c r="G16" s="33">
        <v>6121.5</v>
      </c>
      <c r="H16" s="33">
        <v>376.75</v>
      </c>
      <c r="I16" s="33">
        <v>6919.25</v>
      </c>
      <c r="J16" s="33">
        <v>7168.75</v>
      </c>
      <c r="K16" s="33">
        <v>5663.5</v>
      </c>
      <c r="L16" s="33">
        <v>0</v>
      </c>
      <c r="M16" s="34">
        <f t="shared" si="0"/>
        <v>53315.25</v>
      </c>
      <c r="N16" s="33">
        <v>5498.5</v>
      </c>
      <c r="O16" s="35">
        <f t="shared" si="1"/>
        <v>58813.75</v>
      </c>
      <c r="P16" s="40">
        <v>19</v>
      </c>
    </row>
    <row r="17" spans="1:16" s="27" customFormat="1" ht="16.5" customHeight="1" x14ac:dyDescent="0.2">
      <c r="A17" s="36" t="s">
        <v>39</v>
      </c>
      <c r="B17" s="33">
        <v>1961</v>
      </c>
      <c r="C17" s="33">
        <v>1124</v>
      </c>
      <c r="D17" s="33">
        <v>3641</v>
      </c>
      <c r="E17" s="33">
        <v>3847</v>
      </c>
      <c r="F17" s="33">
        <v>12283</v>
      </c>
      <c r="G17" s="33">
        <v>4304</v>
      </c>
      <c r="H17" s="33">
        <v>5046</v>
      </c>
      <c r="I17" s="33">
        <v>6300</v>
      </c>
      <c r="J17" s="33">
        <v>0</v>
      </c>
      <c r="K17" s="33">
        <v>4649</v>
      </c>
      <c r="L17" s="33">
        <v>3080</v>
      </c>
      <c r="M17" s="34">
        <f t="shared" si="0"/>
        <v>46235</v>
      </c>
      <c r="N17" s="33">
        <v>4263</v>
      </c>
      <c r="O17" s="35">
        <f t="shared" si="1"/>
        <v>50498</v>
      </c>
      <c r="P17" s="40">
        <v>18</v>
      </c>
    </row>
    <row r="18" spans="1:16" s="27" customFormat="1" ht="16.5" customHeight="1" x14ac:dyDescent="0.2">
      <c r="A18" s="36" t="s">
        <v>40</v>
      </c>
      <c r="B18" s="33">
        <v>533</v>
      </c>
      <c r="C18" s="33">
        <v>52</v>
      </c>
      <c r="D18" s="33">
        <v>3177</v>
      </c>
      <c r="E18" s="33">
        <v>15138</v>
      </c>
      <c r="F18" s="33">
        <v>5024</v>
      </c>
      <c r="G18" s="33">
        <v>8720</v>
      </c>
      <c r="H18" s="33">
        <v>6308</v>
      </c>
      <c r="I18" s="33">
        <v>0</v>
      </c>
      <c r="J18" s="33">
        <v>11754</v>
      </c>
      <c r="K18" s="33">
        <v>4894</v>
      </c>
      <c r="L18" s="33">
        <v>0</v>
      </c>
      <c r="M18" s="34">
        <f t="shared" si="0"/>
        <v>55600</v>
      </c>
      <c r="N18" s="33">
        <v>9727</v>
      </c>
      <c r="O18" s="35">
        <f t="shared" si="1"/>
        <v>65327</v>
      </c>
      <c r="P18" s="40">
        <v>19</v>
      </c>
    </row>
    <row r="19" spans="1:16" s="27" customFormat="1" ht="16.5" customHeight="1" x14ac:dyDescent="0.2">
      <c r="A19" s="36" t="s">
        <v>41</v>
      </c>
      <c r="B19" s="33">
        <v>374</v>
      </c>
      <c r="C19" s="33">
        <v>20</v>
      </c>
      <c r="D19" s="33">
        <f>4346+4294</f>
        <v>8640</v>
      </c>
      <c r="E19" s="33">
        <v>3343</v>
      </c>
      <c r="F19" s="33">
        <v>0</v>
      </c>
      <c r="G19" s="33">
        <v>2507</v>
      </c>
      <c r="H19" s="33">
        <v>5770</v>
      </c>
      <c r="I19" s="33">
        <v>5867</v>
      </c>
      <c r="J19" s="33">
        <v>1805</v>
      </c>
      <c r="K19" s="33">
        <v>0</v>
      </c>
      <c r="L19" s="33">
        <v>2670</v>
      </c>
      <c r="M19" s="34">
        <f t="shared" si="0"/>
        <v>30996</v>
      </c>
      <c r="N19" s="33">
        <v>4472</v>
      </c>
      <c r="O19" s="35">
        <f t="shared" si="1"/>
        <v>35468</v>
      </c>
      <c r="P19" s="40">
        <v>11</v>
      </c>
    </row>
    <row r="20" spans="1:16" s="27" customFormat="1" ht="16.5" customHeight="1" x14ac:dyDescent="0.2">
      <c r="A20" s="36" t="s">
        <v>33</v>
      </c>
      <c r="B20" s="33">
        <v>0</v>
      </c>
      <c r="C20" s="33">
        <v>0</v>
      </c>
      <c r="D20" s="33">
        <v>4654</v>
      </c>
      <c r="E20" s="33">
        <v>2620</v>
      </c>
      <c r="F20" s="33">
        <v>6246</v>
      </c>
      <c r="G20" s="33">
        <v>12956</v>
      </c>
      <c r="H20" s="33">
        <v>8347</v>
      </c>
      <c r="I20" s="33">
        <v>7153</v>
      </c>
      <c r="J20" s="33">
        <v>0</v>
      </c>
      <c r="K20" s="33">
        <v>10736</v>
      </c>
      <c r="L20" s="33">
        <v>4101</v>
      </c>
      <c r="M20" s="34">
        <f t="shared" si="0"/>
        <v>56813</v>
      </c>
      <c r="N20" s="33">
        <v>7499</v>
      </c>
      <c r="O20" s="35">
        <f t="shared" si="1"/>
        <v>64312</v>
      </c>
      <c r="P20" s="40">
        <v>17</v>
      </c>
    </row>
    <row r="21" spans="1:16" s="27" customFormat="1" ht="16.5" customHeight="1" x14ac:dyDescent="0.2">
      <c r="A21" s="36" t="s">
        <v>42</v>
      </c>
      <c r="B21" s="33">
        <v>264</v>
      </c>
      <c r="C21" s="33">
        <v>280</v>
      </c>
      <c r="D21" s="33">
        <v>7668</v>
      </c>
      <c r="E21" s="33">
        <v>5772</v>
      </c>
      <c r="F21" s="33">
        <v>4185</v>
      </c>
      <c r="G21" s="33">
        <v>3859</v>
      </c>
      <c r="H21" s="33">
        <v>6177</v>
      </c>
      <c r="I21" s="33">
        <v>0</v>
      </c>
      <c r="J21" s="33">
        <v>6453</v>
      </c>
      <c r="K21" s="33">
        <v>5353</v>
      </c>
      <c r="L21" s="33">
        <v>0</v>
      </c>
      <c r="M21" s="34">
        <f t="shared" si="0"/>
        <v>40011</v>
      </c>
      <c r="N21" s="33">
        <v>0</v>
      </c>
      <c r="O21" s="35">
        <f t="shared" si="1"/>
        <v>40011</v>
      </c>
      <c r="P21" s="40">
        <v>11</v>
      </c>
    </row>
    <row r="22" spans="1:16" s="27" customFormat="1" ht="16.5" customHeight="1" x14ac:dyDescent="0.2">
      <c r="A22" s="36" t="s">
        <v>34</v>
      </c>
      <c r="B22" s="33">
        <v>3644</v>
      </c>
      <c r="C22" s="33">
        <v>386</v>
      </c>
      <c r="D22" s="33">
        <v>3376</v>
      </c>
      <c r="E22" s="33">
        <f>4115+94+5454</f>
        <v>9663</v>
      </c>
      <c r="F22" s="33">
        <v>7683</v>
      </c>
      <c r="G22" s="33">
        <v>5540</v>
      </c>
      <c r="H22" s="33">
        <v>4992</v>
      </c>
      <c r="I22" s="33">
        <v>8010</v>
      </c>
      <c r="J22" s="33">
        <v>0</v>
      </c>
      <c r="K22" s="33">
        <v>5225</v>
      </c>
      <c r="L22" s="33">
        <v>6653</v>
      </c>
      <c r="M22" s="34">
        <f t="shared" si="0"/>
        <v>55172</v>
      </c>
      <c r="N22" s="33">
        <v>0</v>
      </c>
      <c r="O22" s="35">
        <f t="shared" si="1"/>
        <v>55172</v>
      </c>
      <c r="P22" s="40">
        <v>19</v>
      </c>
    </row>
    <row r="23" spans="1:16" s="27" customFormat="1" ht="16.5" customHeight="1" x14ac:dyDescent="0.2">
      <c r="A23" s="36" t="s">
        <v>43</v>
      </c>
      <c r="B23" s="33">
        <v>0</v>
      </c>
      <c r="C23" s="33">
        <v>229</v>
      </c>
      <c r="D23" s="33">
        <v>1331</v>
      </c>
      <c r="E23" s="33">
        <v>3669</v>
      </c>
      <c r="F23" s="33">
        <v>3840</v>
      </c>
      <c r="G23" s="33">
        <v>8698</v>
      </c>
      <c r="H23" s="33">
        <v>4976</v>
      </c>
      <c r="I23" s="33">
        <v>0</v>
      </c>
      <c r="J23" s="33">
        <v>5046</v>
      </c>
      <c r="K23" s="33">
        <v>0</v>
      </c>
      <c r="L23" s="33">
        <v>5037</v>
      </c>
      <c r="M23" s="34">
        <f t="shared" si="0"/>
        <v>32826</v>
      </c>
      <c r="N23" s="33">
        <v>5592</v>
      </c>
      <c r="O23" s="35">
        <f t="shared" si="1"/>
        <v>38418</v>
      </c>
      <c r="P23" s="40">
        <v>13</v>
      </c>
    </row>
    <row r="24" spans="1:16" s="27" customFormat="1" ht="16.5" customHeight="1" x14ac:dyDescent="0.2">
      <c r="A24" s="36" t="s">
        <v>44</v>
      </c>
      <c r="B24" s="33">
        <v>0</v>
      </c>
      <c r="C24" s="33">
        <v>1751</v>
      </c>
      <c r="D24" s="33">
        <v>3385</v>
      </c>
      <c r="E24" s="33">
        <v>0</v>
      </c>
      <c r="F24" s="33">
        <v>7671</v>
      </c>
      <c r="G24" s="33">
        <v>4968</v>
      </c>
      <c r="H24" s="33">
        <v>3818</v>
      </c>
      <c r="I24" s="33">
        <v>8464</v>
      </c>
      <c r="J24" s="33">
        <v>4988</v>
      </c>
      <c r="K24" s="33">
        <v>6301</v>
      </c>
      <c r="L24" s="33">
        <v>8836</v>
      </c>
      <c r="M24" s="34">
        <f t="shared" si="0"/>
        <v>50182</v>
      </c>
      <c r="N24" s="33">
        <v>6282</v>
      </c>
      <c r="O24" s="35">
        <f t="shared" si="1"/>
        <v>56464</v>
      </c>
      <c r="P24" s="40">
        <v>15</v>
      </c>
    </row>
    <row r="25" spans="1:16" s="27" customFormat="1" ht="16.5" customHeight="1" x14ac:dyDescent="0.2">
      <c r="A25" s="36" t="s">
        <v>47</v>
      </c>
      <c r="B25" s="33">
        <v>0</v>
      </c>
      <c r="C25" s="33">
        <v>2125</v>
      </c>
      <c r="D25" s="33">
        <v>2110</v>
      </c>
      <c r="E25" s="33">
        <v>5389</v>
      </c>
      <c r="F25" s="33">
        <v>5390</v>
      </c>
      <c r="G25" s="33">
        <v>8384</v>
      </c>
      <c r="H25" s="33">
        <v>6185</v>
      </c>
      <c r="I25" s="33">
        <v>5925</v>
      </c>
      <c r="J25" s="33">
        <v>4610</v>
      </c>
      <c r="K25" s="33">
        <v>0</v>
      </c>
      <c r="L25" s="33">
        <v>5767</v>
      </c>
      <c r="M25" s="34">
        <f t="shared" si="0"/>
        <v>45885</v>
      </c>
      <c r="N25" s="33">
        <v>4180</v>
      </c>
      <c r="O25" s="35">
        <f t="shared" si="1"/>
        <v>50065</v>
      </c>
      <c r="P25" s="40">
        <v>16</v>
      </c>
    </row>
    <row r="26" spans="1:16" s="27" customFormat="1" ht="16.5" customHeight="1" x14ac:dyDescent="0.2">
      <c r="A26" s="37" t="s">
        <v>45</v>
      </c>
      <c r="B26" s="33">
        <v>4672</v>
      </c>
      <c r="C26" s="33">
        <v>816</v>
      </c>
      <c r="D26" s="33">
        <v>3358</v>
      </c>
      <c r="E26" s="33">
        <v>5984</v>
      </c>
      <c r="F26" s="33">
        <v>7344</v>
      </c>
      <c r="G26" s="33">
        <v>5850</v>
      </c>
      <c r="H26" s="33">
        <v>5755</v>
      </c>
      <c r="I26" s="33">
        <v>5699</v>
      </c>
      <c r="J26" s="33">
        <v>5709</v>
      </c>
      <c r="K26" s="33">
        <v>0</v>
      </c>
      <c r="L26" s="33">
        <v>6161</v>
      </c>
      <c r="M26" s="34">
        <f t="shared" si="0"/>
        <v>51348</v>
      </c>
      <c r="N26" s="33">
        <v>0</v>
      </c>
      <c r="O26" s="35">
        <f t="shared" si="1"/>
        <v>51348</v>
      </c>
      <c r="P26" s="40">
        <v>18</v>
      </c>
    </row>
    <row r="27" spans="1:16" s="27" customFormat="1" ht="16.5" customHeight="1" x14ac:dyDescent="0.2">
      <c r="A27" s="37" t="s">
        <v>46</v>
      </c>
      <c r="B27" s="33">
        <v>0</v>
      </c>
      <c r="C27" s="33">
        <v>0</v>
      </c>
      <c r="D27" s="33">
        <v>2839</v>
      </c>
      <c r="E27" s="33">
        <v>0</v>
      </c>
      <c r="F27" s="33">
        <v>4586</v>
      </c>
      <c r="G27" s="33">
        <v>8792</v>
      </c>
      <c r="H27" s="33">
        <v>5727</v>
      </c>
      <c r="I27" s="33">
        <v>40</v>
      </c>
      <c r="J27" s="33">
        <v>5694</v>
      </c>
      <c r="K27" s="33">
        <v>0</v>
      </c>
      <c r="L27" s="33">
        <v>6130</v>
      </c>
      <c r="M27" s="34">
        <f t="shared" si="0"/>
        <v>33808</v>
      </c>
      <c r="N27" s="33">
        <v>5485</v>
      </c>
      <c r="O27" s="35">
        <f t="shared" si="1"/>
        <v>39293</v>
      </c>
      <c r="P27" s="40">
        <v>12</v>
      </c>
    </row>
    <row r="28" spans="1:16" s="27" customFormat="1" ht="16.5" customHeight="1" x14ac:dyDescent="0.2">
      <c r="A28" s="37" t="s">
        <v>48</v>
      </c>
      <c r="B28" s="33">
        <v>0</v>
      </c>
      <c r="C28" s="33">
        <v>1277</v>
      </c>
      <c r="D28" s="33">
        <v>3709</v>
      </c>
      <c r="E28" s="33">
        <v>4857</v>
      </c>
      <c r="F28" s="33">
        <v>7948</v>
      </c>
      <c r="G28" s="33">
        <v>0</v>
      </c>
      <c r="H28" s="33">
        <v>6400</v>
      </c>
      <c r="I28" s="33">
        <v>0</v>
      </c>
      <c r="J28" s="33">
        <v>4866</v>
      </c>
      <c r="K28" s="33">
        <v>0</v>
      </c>
      <c r="L28" s="33">
        <v>5655</v>
      </c>
      <c r="M28" s="34">
        <f t="shared" si="0"/>
        <v>34712</v>
      </c>
      <c r="N28" s="33">
        <v>4733</v>
      </c>
      <c r="O28" s="35">
        <f t="shared" si="1"/>
        <v>39445</v>
      </c>
      <c r="P28" s="40">
        <v>13</v>
      </c>
    </row>
    <row r="29" spans="1:16" s="27" customFormat="1" ht="16.5" customHeight="1" x14ac:dyDescent="0.2">
      <c r="A29" s="37" t="s">
        <v>49</v>
      </c>
      <c r="B29" s="33">
        <v>0</v>
      </c>
      <c r="C29" s="33">
        <v>414</v>
      </c>
      <c r="D29" s="33">
        <v>33</v>
      </c>
      <c r="E29" s="33">
        <v>5027</v>
      </c>
      <c r="F29" s="33">
        <v>2455</v>
      </c>
      <c r="G29" s="33">
        <v>3764</v>
      </c>
      <c r="H29" s="33">
        <v>0</v>
      </c>
      <c r="I29" s="33">
        <v>3385</v>
      </c>
      <c r="J29" s="33">
        <v>0</v>
      </c>
      <c r="K29" s="33">
        <v>5933</v>
      </c>
      <c r="L29" s="33">
        <v>0</v>
      </c>
      <c r="M29" s="34">
        <f t="shared" si="0"/>
        <v>21011</v>
      </c>
      <c r="N29" s="33">
        <v>6344</v>
      </c>
      <c r="O29" s="35">
        <f t="shared" si="1"/>
        <v>27355</v>
      </c>
      <c r="P29" s="40">
        <v>10</v>
      </c>
    </row>
    <row r="30" spans="1:16" s="27" customFormat="1" ht="16.5" customHeight="1" x14ac:dyDescent="0.2">
      <c r="A30" s="37" t="s">
        <v>51</v>
      </c>
      <c r="B30" s="33">
        <v>0</v>
      </c>
      <c r="C30" s="33">
        <v>43</v>
      </c>
      <c r="D30" s="33">
        <v>5133</v>
      </c>
      <c r="E30" s="33">
        <v>6508</v>
      </c>
      <c r="F30" s="33">
        <v>9196</v>
      </c>
      <c r="G30" s="33">
        <v>6295</v>
      </c>
      <c r="H30" s="33">
        <v>5609</v>
      </c>
      <c r="I30" s="33">
        <v>9923</v>
      </c>
      <c r="J30" s="33">
        <v>6139</v>
      </c>
      <c r="K30" s="33">
        <v>0</v>
      </c>
      <c r="L30" s="33">
        <v>6036</v>
      </c>
      <c r="M30" s="34">
        <f t="shared" si="0"/>
        <v>54882</v>
      </c>
      <c r="N30" s="33">
        <v>0</v>
      </c>
      <c r="O30" s="35">
        <f t="shared" si="1"/>
        <v>54882</v>
      </c>
      <c r="P30" s="40">
        <v>13</v>
      </c>
    </row>
    <row r="31" spans="1:16" s="27" customFormat="1" ht="16.5" customHeight="1" x14ac:dyDescent="0.2">
      <c r="A31" s="37" t="s">
        <v>52</v>
      </c>
      <c r="B31" s="33">
        <v>3029</v>
      </c>
      <c r="C31" s="33">
        <v>0</v>
      </c>
      <c r="D31" s="33">
        <v>0</v>
      </c>
      <c r="E31" s="33">
        <v>5553</v>
      </c>
      <c r="F31" s="33">
        <v>5927</v>
      </c>
      <c r="G31" s="33">
        <v>5267</v>
      </c>
      <c r="H31" s="33">
        <v>5880</v>
      </c>
      <c r="I31" s="33">
        <v>0</v>
      </c>
      <c r="J31" s="33">
        <v>0</v>
      </c>
      <c r="K31" s="33">
        <v>0</v>
      </c>
      <c r="L31" s="33">
        <v>6244</v>
      </c>
      <c r="M31" s="34">
        <f t="shared" si="0"/>
        <v>31900</v>
      </c>
      <c r="N31" s="33">
        <v>0</v>
      </c>
      <c r="O31" s="35">
        <f t="shared" si="1"/>
        <v>31900</v>
      </c>
      <c r="P31" s="40">
        <v>6</v>
      </c>
    </row>
    <row r="32" spans="1:16" s="27" customFormat="1" ht="16.5" customHeight="1" x14ac:dyDescent="0.2">
      <c r="A32" s="37" t="s">
        <v>53</v>
      </c>
      <c r="B32" s="33">
        <v>4441</v>
      </c>
      <c r="C32" s="33">
        <v>0</v>
      </c>
      <c r="D32" s="33">
        <v>3417</v>
      </c>
      <c r="E32" s="33">
        <v>3611</v>
      </c>
      <c r="F32" s="33">
        <v>5972</v>
      </c>
      <c r="G32" s="33">
        <v>4685</v>
      </c>
      <c r="H32" s="33">
        <v>0</v>
      </c>
      <c r="I32" s="33">
        <v>0</v>
      </c>
      <c r="J32" s="33">
        <v>0</v>
      </c>
      <c r="K32" s="33">
        <v>5615</v>
      </c>
      <c r="L32" s="33">
        <v>0</v>
      </c>
      <c r="M32" s="34">
        <f t="shared" si="0"/>
        <v>27741</v>
      </c>
      <c r="N32" s="33">
        <v>0</v>
      </c>
      <c r="O32" s="35">
        <f t="shared" si="1"/>
        <v>27741</v>
      </c>
      <c r="P32" s="40">
        <v>9</v>
      </c>
    </row>
    <row r="33" spans="1:16" s="27" customFormat="1" ht="16.5" customHeight="1" x14ac:dyDescent="0.2">
      <c r="A33" s="37" t="s">
        <v>55</v>
      </c>
      <c r="B33" s="33">
        <v>0</v>
      </c>
      <c r="C33" s="33">
        <v>0</v>
      </c>
      <c r="D33" s="33">
        <v>220</v>
      </c>
      <c r="E33" s="33">
        <v>6941</v>
      </c>
      <c r="F33" s="33">
        <v>0</v>
      </c>
      <c r="G33" s="33">
        <v>0</v>
      </c>
      <c r="H33" s="33">
        <v>3793</v>
      </c>
      <c r="I33" s="33">
        <v>5157</v>
      </c>
      <c r="J33" s="33">
        <v>0</v>
      </c>
      <c r="K33" s="33">
        <v>0</v>
      </c>
      <c r="L33" s="33">
        <v>0</v>
      </c>
      <c r="M33" s="34">
        <f t="shared" si="0"/>
        <v>16111</v>
      </c>
      <c r="N33" s="33">
        <v>0</v>
      </c>
      <c r="O33" s="35">
        <f t="shared" si="1"/>
        <v>16111</v>
      </c>
      <c r="P33" s="40">
        <v>5</v>
      </c>
    </row>
    <row r="34" spans="1:16" s="27" customFormat="1" ht="16.5" customHeight="1" x14ac:dyDescent="0.2">
      <c r="A34" s="37" t="s">
        <v>56</v>
      </c>
      <c r="B34" s="33">
        <v>0</v>
      </c>
      <c r="C34" s="33">
        <v>0</v>
      </c>
      <c r="D34" s="33">
        <v>1035</v>
      </c>
      <c r="E34" s="33">
        <v>2034</v>
      </c>
      <c r="F34" s="33">
        <v>4586</v>
      </c>
      <c r="G34" s="33">
        <v>0</v>
      </c>
      <c r="H34" s="33">
        <v>6164</v>
      </c>
      <c r="I34" s="33">
        <v>0</v>
      </c>
      <c r="J34" s="33">
        <v>0</v>
      </c>
      <c r="K34" s="33">
        <v>0</v>
      </c>
      <c r="L34" s="33">
        <v>6078</v>
      </c>
      <c r="M34" s="34">
        <f t="shared" si="0"/>
        <v>19897</v>
      </c>
      <c r="N34" s="33">
        <v>0</v>
      </c>
      <c r="O34" s="35">
        <f t="shared" si="1"/>
        <v>19897</v>
      </c>
      <c r="P34" s="40">
        <v>6</v>
      </c>
    </row>
    <row r="35" spans="1:16" s="27" customFormat="1" ht="16.5" customHeight="1" x14ac:dyDescent="0.2">
      <c r="A35" s="37" t="s">
        <v>57</v>
      </c>
      <c r="B35" s="33">
        <v>0</v>
      </c>
      <c r="C35" s="33">
        <v>2286</v>
      </c>
      <c r="D35" s="33">
        <v>36</v>
      </c>
      <c r="E35" s="33">
        <v>3523</v>
      </c>
      <c r="F35" s="33">
        <v>4299</v>
      </c>
      <c r="G35" s="33">
        <v>370</v>
      </c>
      <c r="H35" s="33">
        <v>240</v>
      </c>
      <c r="I35" s="33">
        <v>6081</v>
      </c>
      <c r="J35" s="33">
        <v>530</v>
      </c>
      <c r="K35" s="33">
        <v>794</v>
      </c>
      <c r="L35" s="33">
        <v>4766</v>
      </c>
      <c r="M35" s="34">
        <f t="shared" si="0"/>
        <v>22925</v>
      </c>
      <c r="N35" s="33">
        <v>430</v>
      </c>
      <c r="O35" s="35">
        <f t="shared" si="1"/>
        <v>23355</v>
      </c>
      <c r="P35" s="40">
        <v>20</v>
      </c>
    </row>
    <row r="36" spans="1:16" s="27" customFormat="1" ht="16.5" customHeight="1" x14ac:dyDescent="0.2">
      <c r="A36" s="37" t="s">
        <v>59</v>
      </c>
      <c r="B36" s="33">
        <v>72</v>
      </c>
      <c r="C36" s="33">
        <v>15</v>
      </c>
      <c r="D36" s="33">
        <v>449</v>
      </c>
      <c r="E36" s="33">
        <v>2878</v>
      </c>
      <c r="F36" s="33">
        <v>0</v>
      </c>
      <c r="G36" s="33">
        <v>0</v>
      </c>
      <c r="H36" s="33">
        <v>0</v>
      </c>
      <c r="I36" s="33">
        <v>5677</v>
      </c>
      <c r="J36" s="33">
        <v>0</v>
      </c>
      <c r="K36" s="33">
        <v>0</v>
      </c>
      <c r="L36" s="33">
        <v>0</v>
      </c>
      <c r="M36" s="34">
        <f t="shared" si="0"/>
        <v>9091</v>
      </c>
      <c r="N36" s="33">
        <v>0</v>
      </c>
      <c r="O36" s="35">
        <f t="shared" si="1"/>
        <v>9091</v>
      </c>
      <c r="P36" s="40">
        <v>6</v>
      </c>
    </row>
    <row r="37" spans="1:16" s="27" customFormat="1" ht="16.5" customHeight="1" x14ac:dyDescent="0.2">
      <c r="A37" s="37" t="s">
        <v>60</v>
      </c>
      <c r="B37" s="33">
        <v>0</v>
      </c>
      <c r="C37" s="33">
        <v>951</v>
      </c>
      <c r="D37" s="33">
        <v>464</v>
      </c>
      <c r="E37" s="33">
        <v>4487</v>
      </c>
      <c r="F37" s="33">
        <v>0</v>
      </c>
      <c r="G37" s="33">
        <v>51</v>
      </c>
      <c r="H37" s="33">
        <v>5705</v>
      </c>
      <c r="I37" s="33">
        <v>0</v>
      </c>
      <c r="J37" s="33">
        <v>0</v>
      </c>
      <c r="K37" s="33">
        <v>0</v>
      </c>
      <c r="L37" s="33">
        <v>0</v>
      </c>
      <c r="M37" s="34">
        <f t="shared" si="0"/>
        <v>11658</v>
      </c>
      <c r="N37" s="33">
        <v>0</v>
      </c>
      <c r="O37" s="35">
        <f t="shared" si="1"/>
        <v>11658</v>
      </c>
      <c r="P37" s="40">
        <v>6</v>
      </c>
    </row>
    <row r="38" spans="1:16" s="27" customFormat="1" ht="16.5" customHeight="1" x14ac:dyDescent="0.2">
      <c r="A38" s="37" t="s">
        <v>61</v>
      </c>
      <c r="B38" s="33">
        <v>0</v>
      </c>
      <c r="C38" s="33">
        <v>2658</v>
      </c>
      <c r="D38" s="33">
        <v>2333</v>
      </c>
      <c r="E38" s="33">
        <v>0</v>
      </c>
      <c r="F38" s="33">
        <v>3273</v>
      </c>
      <c r="G38" s="33">
        <v>0</v>
      </c>
      <c r="H38" s="33">
        <v>0</v>
      </c>
      <c r="I38" s="33">
        <v>6142</v>
      </c>
      <c r="J38" s="33">
        <v>0</v>
      </c>
      <c r="K38" s="33">
        <v>0</v>
      </c>
      <c r="L38" s="33">
        <v>0</v>
      </c>
      <c r="M38" s="34">
        <f t="shared" si="0"/>
        <v>14406</v>
      </c>
      <c r="N38" s="33">
        <v>0</v>
      </c>
      <c r="O38" s="35">
        <f t="shared" si="1"/>
        <v>14406</v>
      </c>
      <c r="P38" s="40">
        <v>4</v>
      </c>
    </row>
    <row r="39" spans="1:16" s="27" customFormat="1" ht="16.5" customHeight="1" x14ac:dyDescent="0.2">
      <c r="A39" s="37" t="s">
        <v>62</v>
      </c>
      <c r="B39" s="33">
        <v>0</v>
      </c>
      <c r="C39" s="33">
        <v>2666</v>
      </c>
      <c r="D39" s="33">
        <v>0</v>
      </c>
      <c r="E39" s="33">
        <v>6221</v>
      </c>
      <c r="F39" s="33">
        <v>0</v>
      </c>
      <c r="G39" s="33">
        <v>0</v>
      </c>
      <c r="H39" s="33">
        <v>6153</v>
      </c>
      <c r="I39" s="33">
        <v>0</v>
      </c>
      <c r="J39" s="33">
        <v>0</v>
      </c>
      <c r="K39" s="33">
        <v>0</v>
      </c>
      <c r="L39" s="33">
        <v>6039</v>
      </c>
      <c r="M39" s="34">
        <f t="shared" si="0"/>
        <v>21079</v>
      </c>
      <c r="N39" s="33">
        <v>0</v>
      </c>
      <c r="O39" s="35">
        <f t="shared" si="1"/>
        <v>21079</v>
      </c>
      <c r="P39" s="40">
        <v>5</v>
      </c>
    </row>
    <row r="40" spans="1:16" s="27" customFormat="1" ht="16.5" customHeight="1" x14ac:dyDescent="0.2">
      <c r="A40" s="37" t="s">
        <v>63</v>
      </c>
      <c r="B40" s="33">
        <v>0</v>
      </c>
      <c r="C40" s="33">
        <v>0</v>
      </c>
      <c r="D40" s="33">
        <v>0</v>
      </c>
      <c r="E40" s="33">
        <v>6138</v>
      </c>
      <c r="F40" s="33">
        <v>0</v>
      </c>
      <c r="G40" s="33">
        <v>6142</v>
      </c>
      <c r="H40" s="33">
        <v>0</v>
      </c>
      <c r="I40" s="33">
        <v>0</v>
      </c>
      <c r="J40" s="33">
        <v>0</v>
      </c>
      <c r="K40" s="33">
        <v>0</v>
      </c>
      <c r="L40" s="33">
        <v>4771</v>
      </c>
      <c r="M40" s="34">
        <f t="shared" si="0"/>
        <v>17051</v>
      </c>
      <c r="N40" s="33">
        <v>0</v>
      </c>
      <c r="O40" s="35">
        <f t="shared" si="1"/>
        <v>17051</v>
      </c>
      <c r="P40" s="40">
        <v>3</v>
      </c>
    </row>
    <row r="41" spans="1:16" s="27" customFormat="1" ht="16.5" customHeight="1" x14ac:dyDescent="0.2">
      <c r="A41" s="37" t="s">
        <v>64</v>
      </c>
      <c r="B41" s="33">
        <v>0</v>
      </c>
      <c r="C41" s="33">
        <v>0</v>
      </c>
      <c r="D41" s="33">
        <v>0</v>
      </c>
      <c r="E41" s="33">
        <v>0</v>
      </c>
      <c r="F41" s="33">
        <v>5750</v>
      </c>
      <c r="G41" s="33">
        <v>0</v>
      </c>
      <c r="H41" s="33">
        <v>0</v>
      </c>
      <c r="I41" s="33">
        <v>0</v>
      </c>
      <c r="J41" s="33">
        <v>0</v>
      </c>
      <c r="K41" s="33">
        <v>0</v>
      </c>
      <c r="L41" s="33">
        <v>0</v>
      </c>
      <c r="M41" s="34">
        <f t="shared" si="0"/>
        <v>5750</v>
      </c>
      <c r="N41" s="33">
        <v>0</v>
      </c>
      <c r="O41" s="35">
        <f t="shared" si="1"/>
        <v>5750</v>
      </c>
      <c r="P41" s="40">
        <v>1</v>
      </c>
    </row>
    <row r="42" spans="1:16" s="27" customFormat="1" ht="16.5" customHeight="1" x14ac:dyDescent="0.2">
      <c r="A42" s="38" t="s">
        <v>65</v>
      </c>
      <c r="B42" s="39">
        <v>0</v>
      </c>
      <c r="C42" s="39">
        <v>0</v>
      </c>
      <c r="D42" s="39">
        <v>0</v>
      </c>
      <c r="E42" s="39">
        <v>0</v>
      </c>
      <c r="F42" s="39">
        <v>6181</v>
      </c>
      <c r="G42" s="39">
        <v>0</v>
      </c>
      <c r="H42" s="39">
        <v>5963</v>
      </c>
      <c r="I42" s="39">
        <v>0</v>
      </c>
      <c r="J42" s="39">
        <v>0</v>
      </c>
      <c r="K42" s="39">
        <v>0</v>
      </c>
      <c r="L42" s="39">
        <v>0</v>
      </c>
      <c r="M42" s="34">
        <f t="shared" si="0"/>
        <v>12144</v>
      </c>
      <c r="N42" s="39"/>
      <c r="O42" s="35">
        <f t="shared" si="1"/>
        <v>12144</v>
      </c>
      <c r="P42" s="41">
        <v>2</v>
      </c>
    </row>
  </sheetData>
  <phoneticPr fontId="0" type="noConversion"/>
  <pageMargins left="0.71" right="0.75" top="0.4" bottom="1" header="0" footer="0"/>
  <pageSetup paperSize="9" scale="71" orientation="portrait" horizontalDpi="300" verticalDpi="300" r:id="rId1"/>
  <headerFooter alignWithMargins="0"/>
  <ignoredErrors>
    <ignoredError sqref="A13:A42" numberStoredAsText="1"/>
  </ignoredError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5" ma:contentTypeDescription="Crear nuevo documento." ma:contentTypeScope="" ma:versionID="4bd037b6f90bc98dc77d81cac532cfac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bf29414de65a4d00168e62f031b0579b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FF11A3-81F2-428B-BB6E-B296039D3CDD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94FD8891-1DB0-4E47-80B3-D32C1557BA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A023B7B-430C-4480-A44D-2EA9089D7B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Caratula</vt:lpstr>
      <vt:lpstr>Contenido</vt:lpstr>
      <vt:lpstr>Comparativo</vt:lpstr>
      <vt:lpstr>Caratula!Área_de_impresión</vt:lpstr>
      <vt:lpstr>Contenido!Títulos_a_imprimir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2023-10-01T14:15:34Z</cp:lastPrinted>
  <dcterms:created xsi:type="dcterms:W3CDTF">2000-11-03T15:38:00Z</dcterms:created>
  <dcterms:modified xsi:type="dcterms:W3CDTF">2023-11-29T19:07:20Z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