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024/241231/datos/"/>
    </mc:Choice>
  </mc:AlternateContent>
  <xr:revisionPtr revIDLastSave="374" documentId="8_{3D0C9C04-A0EB-4F20-AD32-3D4A25764340}" xr6:coauthVersionLast="47" xr6:coauthVersionMax="47" xr10:uidLastSave="{5DAB7E91-79D9-4395-8C7C-C6593D72A3A9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Caratula!$A$1:$G$54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3" i="3" l="1"/>
  <c r="N42" i="3"/>
  <c r="N41" i="3"/>
  <c r="N40" i="3"/>
  <c r="N39" i="3"/>
  <c r="N38" i="3"/>
  <c r="N37" i="3"/>
  <c r="N36" i="3"/>
  <c r="N35" i="3"/>
  <c r="N34" i="3"/>
  <c r="N33" i="3"/>
  <c r="N32" i="3"/>
  <c r="N31" i="3"/>
  <c r="N30" i="3"/>
  <c r="N29" i="3"/>
  <c r="N28" i="3"/>
  <c r="N27" i="3"/>
  <c r="N26" i="3"/>
  <c r="N25" i="3"/>
  <c r="N24" i="3"/>
  <c r="N23" i="3"/>
  <c r="N22" i="3"/>
  <c r="N21" i="3"/>
  <c r="N20" i="3"/>
  <c r="N19" i="3"/>
  <c r="N18" i="3"/>
  <c r="N17" i="3"/>
  <c r="N16" i="3"/>
  <c r="N15" i="3"/>
  <c r="N14" i="3"/>
  <c r="N13" i="3"/>
  <c r="F15" i="2"/>
  <c r="E15" i="2"/>
  <c r="D15" i="2"/>
  <c r="L10" i="3" l="1"/>
  <c r="E10" i="2"/>
  <c r="E20" i="2" l="1"/>
  <c r="D20" i="2"/>
  <c r="C20" i="2"/>
  <c r="F50" i="2"/>
  <c r="E50" i="2"/>
  <c r="D50" i="2"/>
  <c r="E39" i="2"/>
  <c r="D39" i="2"/>
  <c r="C39" i="2"/>
  <c r="E26" i="2"/>
  <c r="D26" i="2"/>
  <c r="C26" i="2"/>
  <c r="E31" i="2"/>
  <c r="F31" i="2" s="1"/>
  <c r="D31" i="2"/>
  <c r="C31" i="2"/>
  <c r="E22" i="3"/>
  <c r="D19" i="3"/>
  <c r="G47" i="2" l="1"/>
  <c r="G48" i="2"/>
  <c r="F38" i="2"/>
  <c r="F36" i="2"/>
  <c r="F37" i="2"/>
  <c r="F26" i="2"/>
  <c r="F24" i="2"/>
  <c r="F25" i="2"/>
  <c r="F39" i="2"/>
  <c r="F35" i="2"/>
  <c r="G50" i="2"/>
  <c r="G44" i="2"/>
  <c r="G43" i="2"/>
  <c r="G49" i="2"/>
  <c r="G46" i="2"/>
  <c r="G45" i="2"/>
</calcChain>
</file>

<file path=xl/sharedStrings.xml><?xml version="1.0" encoding="utf-8"?>
<sst xmlns="http://schemas.openxmlformats.org/spreadsheetml/2006/main" count="118" uniqueCount="82">
  <si>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</si>
  <si>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</si>
  <si>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</si>
  <si>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</si>
  <si>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</si>
  <si>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</si>
  <si>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</si>
  <si>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</si>
  <si>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</si>
  <si>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</si>
  <si>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</si>
  <si>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</si>
  <si>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</si>
  <si>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</si>
  <si>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</si>
  <si>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</si>
  <si>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ENVASE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</si>
  <si>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</si>
  <si>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</si>
  <si>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</si>
  <si>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</si>
  <si>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</si>
  <si>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</si>
  <si>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</si>
  <si>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</si>
  <si>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</si>
  <si>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</si>
  <si>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</si>
  <si>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</si>
  <si>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</si>
  <si>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</si>
  <si>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</si>
  <si>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</si>
  <si>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</si>
  <si>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</si>
  <si>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</si>
  <si>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</si>
  <si>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</si>
  <si>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</si>
  <si>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</si>
  <si>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</si>
  <si>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</si>
  <si>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</si>
  <si>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</si>
  <si>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</si>
  <si>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</si>
  <si>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</si>
  <si>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</si>
  <si>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</si>
  <si>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</si>
  <si>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</si>
  <si>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</si>
  <si>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</si>
  <si>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</si>
  <si>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</si>
  <si>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</si>
  <si>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</si>
  <si>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</si>
  <si>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</si>
  <si>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</si>
  <si>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</si>
  <si>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</si>
  <si>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</si>
  <si>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>Datos Estadísticos de embarques</t>
  </si>
  <si>
    <t>TEMPORADA 2024</t>
  </si>
  <si>
    <t>JUGOS CONCENTRADOS | 2024</t>
  </si>
  <si>
    <t>Totales por ESPECIE-ENVASE</t>
  </si>
  <si>
    <t>COMPARATIVO JUGOS CONCENTRADOS | PALLETS POR TEMPORADA</t>
  </si>
  <si>
    <t>2024</t>
  </si>
  <si>
    <t xml:space="preserve">FUJI BAY            </t>
  </si>
  <si>
    <t xml:space="preserve">B&amp;M MARITIMA ARG    </t>
  </si>
  <si>
    <t xml:space="preserve">JUGOS S.A.          </t>
  </si>
  <si>
    <t xml:space="preserve">NATURAL JUICE S.A.  </t>
  </si>
  <si>
    <t xml:space="preserve">U.S.A.              </t>
  </si>
  <si>
    <t xml:space="preserve">J.C.MANZ            </t>
  </si>
  <si>
    <t xml:space="preserve">J.C.PERA            </t>
  </si>
  <si>
    <t xml:space="preserve">B                   </t>
  </si>
  <si>
    <t xml:space="preserve">BNGP                </t>
  </si>
  <si>
    <t xml:space="preserve">TPL                 </t>
  </si>
  <si>
    <t xml:space="preserve">JCMORG              </t>
  </si>
  <si>
    <t xml:space="preserve">JCPORG              </t>
  </si>
  <si>
    <r>
      <rPr>
        <sz val="12"/>
        <color theme="1" tint="0.34998626667073579"/>
        <rFont val="Consolas"/>
        <family val="3"/>
      </rPr>
      <t xml:space="preserve">datos al </t>
    </r>
    <r>
      <rPr>
        <b/>
        <sz val="12"/>
        <color theme="1" tint="0.34998626667073579"/>
        <rFont val="Consolas"/>
        <family val="3"/>
      </rPr>
      <t>31/12/2024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</si>
</sst>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"/>
    </font>
    <font>
      <sz val="10"/>
      <name val="Arial"/>
      <family val="2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sz val="10"/>
      <name val="Arial"/>
      <family val="2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b/>
      <sz val="18"/>
      <color theme="2" tint="-0.89999084444715716"/>
      <name val="Consolas"/>
      <family val="3"/>
    </font>
    <font>
      <sz val="12"/>
      <color theme="1" tint="0.34998626667073579"/>
      <name val="Consolas"/>
      <family val="3"/>
    </font>
    <font>
      <b/>
      <sz val="12"/>
      <color theme="1" tint="0.249977111117893"/>
      <name val="Consolas"/>
      <family val="3"/>
      <charset val="1"/>
    </font>
    <font>
      <b/>
      <sz val="8"/>
      <color theme="1" tint="0.249977111117893"/>
      <name val="Consolas"/>
      <family val="3"/>
    </font>
    <font>
      <b/>
      <sz val="11"/>
      <color theme="2" tint="-0.89999084444715716"/>
      <name val="Consolas"/>
      <family val="3"/>
    </font>
    <font>
      <b/>
      <sz val="8"/>
      <color theme="2" tint="-0.89999084444715716"/>
      <name val="Consolas"/>
      <family val="3"/>
    </font>
    <font>
      <b/>
      <sz val="9"/>
      <color theme="1" tint="0.34998626667073579"/>
      <name val="Consolas"/>
      <family val="3"/>
    </font>
    <font>
      <sz val="9"/>
      <color rgb="FF002060"/>
      <name val="Consolas"/>
      <family val="3"/>
    </font>
    <font>
      <b/>
      <sz val="9"/>
      <color rgb="FF00206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/>
    <xf numFmtId="0" fontId="5" fillId="0" borderId="0" xfId="0" applyFont="1"/>
    <xf numFmtId="3" fontId="5" fillId="0" borderId="0" xfId="0" applyNumberFormat="1" applyFont="1"/>
    <xf numFmtId="0" fontId="7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1" fontId="5" fillId="0" borderId="0" xfId="0" applyNumberFormat="1" applyFont="1"/>
    <xf numFmtId="0" fontId="7" fillId="0" borderId="0" xfId="0" applyFont="1"/>
    <xf numFmtId="10" fontId="7" fillId="0" borderId="0" xfId="1" applyNumberFormat="1" applyFont="1"/>
    <xf numFmtId="2" fontId="5" fillId="0" borderId="0" xfId="0" applyNumberFormat="1" applyFont="1"/>
    <xf numFmtId="0" fontId="5" fillId="0" borderId="0" xfId="0" applyFont="1" applyAlignment="1">
      <alignment vertical="center"/>
    </xf>
    <xf numFmtId="3" fontId="8" fillId="0" borderId="5" xfId="0" applyNumberFormat="1" applyFont="1" applyBorder="1" applyAlignment="1">
      <alignment vertical="center"/>
    </xf>
    <xf numFmtId="3" fontId="7" fillId="0" borderId="5" xfId="0" applyNumberFormat="1" applyFont="1" applyBorder="1" applyAlignment="1">
      <alignment vertical="center"/>
    </xf>
    <xf numFmtId="0" fontId="11" fillId="2" borderId="0" xfId="0" applyFont="1" applyFill="1"/>
    <xf numFmtId="0" fontId="15" fillId="0" borderId="0" xfId="0" applyFont="1"/>
    <xf numFmtId="1" fontId="7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1" fontId="7" fillId="0" borderId="0" xfId="0" applyNumberFormat="1" applyFont="1" applyAlignment="1">
      <alignment horizontal="right" vertical="center"/>
    </xf>
    <xf numFmtId="2" fontId="7" fillId="0" borderId="0" xfId="0" applyNumberFormat="1" applyFont="1" applyAlignment="1">
      <alignment horizontal="right" vertical="center"/>
    </xf>
    <xf numFmtId="0" fontId="7" fillId="0" borderId="0" xfId="0" quotePrefix="1" applyFont="1" applyAlignment="1">
      <alignment horizontal="right" vertical="center"/>
    </xf>
    <xf numFmtId="0" fontId="6" fillId="0" borderId="0" xfId="0" applyFont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3" fontId="16" fillId="0" borderId="5" xfId="0" applyNumberFormat="1" applyFont="1" applyBorder="1" applyAlignment="1">
      <alignment horizontal="center" vertical="center"/>
    </xf>
    <xf numFmtId="3" fontId="16" fillId="3" borderId="5" xfId="0" applyNumberFormat="1" applyFont="1" applyFill="1" applyBorder="1" applyAlignment="1">
      <alignment horizontal="center" vertical="center"/>
    </xf>
    <xf numFmtId="3" fontId="16" fillId="5" borderId="5" xfId="0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vertical="center"/>
    </xf>
    <xf numFmtId="1" fontId="8" fillId="0" borderId="1" xfId="0" applyNumberFormat="1" applyFont="1" applyBorder="1" applyAlignment="1">
      <alignment vertical="center"/>
    </xf>
    <xf numFmtId="14" fontId="8" fillId="0" borderId="1" xfId="0" applyNumberFormat="1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10" fontId="8" fillId="0" borderId="1" xfId="1" applyNumberFormat="1" applyFont="1" applyBorder="1" applyAlignment="1">
      <alignment vertical="center"/>
    </xf>
    <xf numFmtId="1" fontId="8" fillId="0" borderId="0" xfId="0" applyNumberFormat="1" applyFont="1" applyAlignment="1">
      <alignment vertical="center"/>
    </xf>
    <xf numFmtId="10" fontId="8" fillId="0" borderId="0" xfId="1" applyNumberFormat="1" applyFont="1" applyAlignment="1">
      <alignment vertical="center"/>
    </xf>
    <xf numFmtId="1" fontId="8" fillId="0" borderId="1" xfId="0" applyNumberFormat="1" applyFont="1" applyBorder="1" applyAlignment="1">
      <alignment horizontal="right" vertical="center"/>
    </xf>
    <xf numFmtId="14" fontId="8" fillId="0" borderId="0" xfId="0" applyNumberFormat="1" applyFont="1" applyAlignment="1">
      <alignment vertical="center"/>
    </xf>
    <xf numFmtId="3" fontId="18" fillId="0" borderId="6" xfId="0" applyNumberFormat="1" applyFont="1" applyBorder="1" applyAlignment="1">
      <alignment horizontal="center" vertical="center"/>
    </xf>
    <xf numFmtId="3" fontId="18" fillId="3" borderId="6" xfId="0" applyNumberFormat="1" applyFont="1" applyFill="1" applyBorder="1" applyAlignment="1">
      <alignment horizontal="center" vertical="center"/>
    </xf>
    <xf numFmtId="3" fontId="19" fillId="0" borderId="6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dPt>
            <c:idx val="30"/>
            <c:invertIfNegative val="0"/>
            <c:bubble3D val="0"/>
            <c:spPr>
              <a:solidFill>
                <a:schemeClr val="tx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18B9-477F-B57D-2DB18E05FEA3}"/>
              </c:ext>
            </c:extLst>
          </c:dPt>
          <c:cat>
            <c:strRef>
              <c:f>Comparativo!$A$13:$A$43</c:f>
              <c:strCache>
                <c:ptCount val="3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  <c:pt idx="30">
                  <c:v>2024</c:v>
                </c:pt>
              </c:strCache>
            </c:strRef>
          </c:cat>
          <c:val>
            <c:numRef>
              <c:f>Comparativo!$N$13:$N$43</c:f>
              <c:numCache>
                <c:formatCode>#,##0</c:formatCode>
                <c:ptCount val="31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58813.75</c:v>
                </c:pt>
                <c:pt idx="4">
                  <c:v>50498</c:v>
                </c:pt>
                <c:pt idx="5">
                  <c:v>65327</c:v>
                </c:pt>
                <c:pt idx="6">
                  <c:v>35468</c:v>
                </c:pt>
                <c:pt idx="7">
                  <c:v>64312</c:v>
                </c:pt>
                <c:pt idx="8">
                  <c:v>40011</c:v>
                </c:pt>
                <c:pt idx="9">
                  <c:v>55172</c:v>
                </c:pt>
                <c:pt idx="10">
                  <c:v>38418</c:v>
                </c:pt>
                <c:pt idx="11">
                  <c:v>56464</c:v>
                </c:pt>
                <c:pt idx="12">
                  <c:v>50065</c:v>
                </c:pt>
                <c:pt idx="13">
                  <c:v>51348</c:v>
                </c:pt>
                <c:pt idx="14">
                  <c:v>39293</c:v>
                </c:pt>
                <c:pt idx="15">
                  <c:v>39445</c:v>
                </c:pt>
                <c:pt idx="16">
                  <c:v>27355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23355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  <c:pt idx="30">
                  <c:v>10689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chemeClr val="tx2">
                <a:lumMod val="60000"/>
                <a:lumOff val="40000"/>
              </a:schemeClr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chemeClr val="tx2">
                  <a:lumMod val="60000"/>
                  <a:lumOff val="40000"/>
                </a:schemeClr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392429</xdr:colOff>
      <xdr:row>17</xdr:row>
      <xdr:rowOff>0</xdr:rowOff>
    </xdr:from>
    <xdr:to>
      <xdr:col>6</xdr:col>
      <xdr:colOff>745744</xdr:colOff>
      <xdr:row>38</xdr:row>
      <xdr:rowOff>161925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429" y="3067050"/>
          <a:ext cx="5096765" cy="3762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392430</xdr:colOff>
      <xdr:row>13</xdr:row>
      <xdr:rowOff>38100</xdr:rowOff>
    </xdr:from>
    <xdr:to>
      <xdr:col>6</xdr:col>
      <xdr:colOff>735329</xdr:colOff>
      <xdr:row>17</xdr:row>
      <xdr:rowOff>9525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392430" y="2419350"/>
          <a:ext cx="5086349" cy="65722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8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8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chemeClr val="tx1">
                  <a:lumMod val="75000"/>
                  <a:lumOff val="25000"/>
                </a:schemeClr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320040</xdr:colOff>
      <xdr:row>7</xdr:row>
      <xdr:rowOff>91440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17144</xdr:colOff>
      <xdr:row>43</xdr:row>
      <xdr:rowOff>40957</xdr:rowOff>
    </xdr:from>
    <xdr:to>
      <xdr:col>15</xdr:col>
      <xdr:colOff>17144</xdr:colOff>
      <xdr:row>67</xdr:row>
      <xdr:rowOff>95251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14" t="s">
        <v>63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2" t="s">
        <v>81</v>
      </c>
      <c r="D13" s="43"/>
      <c r="E13" s="43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4" t="s">
        <v>64</v>
      </c>
      <c r="D40" s="44"/>
      <c r="E40" s="44"/>
      <c r="F40" s="1"/>
      <c r="G40" s="1"/>
      <c r="H40" s="1"/>
    </row>
    <row r="41" spans="1:8" ht="12.75" customHeight="1" x14ac:dyDescent="0.2">
      <c r="A41" s="1"/>
      <c r="B41" s="1"/>
      <c r="C41" s="44"/>
      <c r="D41" s="44"/>
      <c r="E41" s="44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7" right="0.7" top="0.75" bottom="0.75" header="0.3" footer="0.3"/>
  <pageSetup paperSize="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  <pageSetUpPr fitToPage="1"/>
  </sheetPr>
  <dimension ref="A9:H50"/>
  <sheetViews>
    <sheetView showGridLines="0" zoomScaleNormal="100" zoomScaleSheetLayoutView="100" workbookViewId="0">
      <selection activeCell="F1" sqref="F1"/>
    </sheetView>
  </sheetViews>
  <sheetFormatPr baseColWidth="10" defaultColWidth="11.42578125" defaultRowHeight="12.75" x14ac:dyDescent="0.2"/>
  <cols>
    <col min="1" max="1" width="3" style="2" customWidth="1"/>
    <col min="2" max="2" width="18.5703125" style="2" customWidth="1"/>
    <col min="3" max="6" width="11.42578125" style="2"/>
    <col min="7" max="7" width="8.28515625" style="2" customWidth="1"/>
    <col min="8" max="16384" width="11.42578125" style="2"/>
  </cols>
  <sheetData>
    <row r="9" spans="1:8" ht="20.100000000000001" customHeight="1" x14ac:dyDescent="0.2">
      <c r="B9" s="46" t="s">
        <v>65</v>
      </c>
      <c r="C9" s="46"/>
      <c r="D9" s="46"/>
      <c r="E9" s="46"/>
      <c r="F9" s="46"/>
    </row>
    <row r="10" spans="1:8" x14ac:dyDescent="0.2">
      <c r="E10" s="45" t="str">
        <f>+Caratula!C13</f>
        <v>datos al 31/12/2024</v>
      </c>
      <c r="F10" s="45"/>
    </row>
    <row r="11" spans="1:8" ht="15" x14ac:dyDescent="0.25">
      <c r="B11" s="15" t="s">
        <v>0</v>
      </c>
      <c r="D11" s="3"/>
    </row>
    <row r="12" spans="1:8" s="11" customFormat="1" ht="16.5" customHeight="1" x14ac:dyDescent="0.2">
      <c r="B12" s="16" t="s">
        <v>1</v>
      </c>
      <c r="C12" s="17" t="s">
        <v>2</v>
      </c>
      <c r="D12" s="18" t="s">
        <v>3</v>
      </c>
      <c r="E12" s="18" t="s">
        <v>4</v>
      </c>
      <c r="F12" s="19" t="s">
        <v>5</v>
      </c>
    </row>
    <row r="13" spans="1:8" s="11" customFormat="1" ht="16.5" customHeight="1" x14ac:dyDescent="0.2">
      <c r="B13" s="35" t="s">
        <v>69</v>
      </c>
      <c r="C13" s="38">
        <v>45448</v>
      </c>
      <c r="D13" s="30">
        <v>5870</v>
      </c>
      <c r="E13" s="30">
        <v>6011</v>
      </c>
      <c r="F13" s="30">
        <v>9479</v>
      </c>
    </row>
    <row r="14" spans="1:8" s="11" customFormat="1" ht="16.5" customHeight="1" x14ac:dyDescent="0.2">
      <c r="A14" s="30"/>
      <c r="B14" s="31" t="s">
        <v>69</v>
      </c>
      <c r="C14" s="32">
        <v>45541</v>
      </c>
      <c r="D14" s="33">
        <v>4819</v>
      </c>
      <c r="E14" s="33">
        <v>4819</v>
      </c>
      <c r="F14" s="33">
        <v>7778</v>
      </c>
    </row>
    <row r="15" spans="1:8" ht="16.5" customHeight="1" x14ac:dyDescent="0.2">
      <c r="B15" s="5"/>
      <c r="C15" s="4" t="s">
        <v>6</v>
      </c>
      <c r="D15" s="6">
        <f>SUM(D13:D14)</f>
        <v>10689</v>
      </c>
      <c r="E15" s="6">
        <f>SUM(E13:E14)</f>
        <v>10830</v>
      </c>
      <c r="F15" s="6">
        <f>SUM(F13:F14)</f>
        <v>17257</v>
      </c>
      <c r="H15" s="3"/>
    </row>
    <row r="16" spans="1:8" x14ac:dyDescent="0.2">
      <c r="D16" s="3"/>
      <c r="G16" s="3"/>
      <c r="H16" s="3"/>
    </row>
    <row r="17" spans="2:6" ht="15" x14ac:dyDescent="0.25">
      <c r="B17" s="15" t="s">
        <v>7</v>
      </c>
      <c r="D17" s="7"/>
      <c r="E17" s="7"/>
      <c r="F17" s="7"/>
    </row>
    <row r="18" spans="2:6" s="11" customFormat="1" ht="16.5" customHeight="1" x14ac:dyDescent="0.2">
      <c r="B18" s="16" t="s">
        <v>8</v>
      </c>
      <c r="C18" s="18" t="s">
        <v>3</v>
      </c>
      <c r="D18" s="18" t="s">
        <v>4</v>
      </c>
      <c r="E18" s="19" t="s">
        <v>5</v>
      </c>
      <c r="F18" s="20" t="s">
        <v>9</v>
      </c>
    </row>
    <row r="19" spans="2:6" s="11" customFormat="1" ht="16.5" customHeight="1" x14ac:dyDescent="0.2">
      <c r="B19" s="31" t="s">
        <v>70</v>
      </c>
      <c r="C19" s="33">
        <v>10689</v>
      </c>
      <c r="D19" s="33">
        <v>10830</v>
      </c>
      <c r="E19" s="33">
        <v>17256</v>
      </c>
      <c r="F19" s="34"/>
    </row>
    <row r="20" spans="2:6" ht="16.5" customHeight="1" x14ac:dyDescent="0.2">
      <c r="B20" s="4" t="s">
        <v>6</v>
      </c>
      <c r="C20" s="6">
        <f>SUM(C19:C19)</f>
        <v>10689</v>
      </c>
      <c r="D20" s="6">
        <f>SUM(D19:D19)</f>
        <v>10830</v>
      </c>
      <c r="E20" s="6">
        <f>SUM(E19:E19)</f>
        <v>17256</v>
      </c>
      <c r="F20" s="9">
        <v>1</v>
      </c>
    </row>
    <row r="21" spans="2:6" x14ac:dyDescent="0.2">
      <c r="B21" s="8"/>
      <c r="C21" s="6"/>
      <c r="D21" s="6"/>
      <c r="E21" s="6"/>
      <c r="F21" s="9"/>
    </row>
    <row r="22" spans="2:6" ht="15" x14ac:dyDescent="0.25">
      <c r="B22" s="15" t="s">
        <v>10</v>
      </c>
      <c r="C22" s="6"/>
      <c r="D22" s="6"/>
      <c r="E22" s="6"/>
      <c r="F22" s="9"/>
    </row>
    <row r="23" spans="2:6" s="11" customFormat="1" ht="16.5" customHeight="1" x14ac:dyDescent="0.2">
      <c r="B23" s="16" t="s">
        <v>11</v>
      </c>
      <c r="C23" s="18" t="s">
        <v>3</v>
      </c>
      <c r="D23" s="18" t="s">
        <v>4</v>
      </c>
      <c r="E23" s="19" t="s">
        <v>5</v>
      </c>
      <c r="F23" s="20" t="s">
        <v>9</v>
      </c>
    </row>
    <row r="24" spans="2:6" s="11" customFormat="1" ht="16.5" customHeight="1" x14ac:dyDescent="0.2">
      <c r="B24" s="35" t="s">
        <v>71</v>
      </c>
      <c r="C24" s="30">
        <v>8889</v>
      </c>
      <c r="D24" s="30">
        <v>9030</v>
      </c>
      <c r="E24" s="30">
        <v>14331</v>
      </c>
      <c r="F24" s="36">
        <f>+E24/$E$26</f>
        <v>0.83044561627165792</v>
      </c>
    </row>
    <row r="25" spans="2:6" s="11" customFormat="1" ht="16.5" customHeight="1" x14ac:dyDescent="0.2">
      <c r="B25" s="31" t="s">
        <v>72</v>
      </c>
      <c r="C25" s="33">
        <v>1800</v>
      </c>
      <c r="D25" s="33">
        <v>1800</v>
      </c>
      <c r="E25" s="33">
        <v>2926</v>
      </c>
      <c r="F25" s="34">
        <f>+E25/$E$26</f>
        <v>0.16955438372834211</v>
      </c>
    </row>
    <row r="26" spans="2:6" ht="16.5" customHeight="1" x14ac:dyDescent="0.2">
      <c r="B26" s="4" t="s">
        <v>6</v>
      </c>
      <c r="C26" s="6">
        <f>SUM(C24:C25)</f>
        <v>10689</v>
      </c>
      <c r="D26" s="6">
        <f>SUM(D24:D25)</f>
        <v>10830</v>
      </c>
      <c r="E26" s="6">
        <f>SUM(E24:E25)</f>
        <v>17257</v>
      </c>
      <c r="F26" s="9">
        <f>+E26/$E$26</f>
        <v>1</v>
      </c>
    </row>
    <row r="27" spans="2:6" x14ac:dyDescent="0.2">
      <c r="B27" s="8"/>
      <c r="C27" s="6"/>
      <c r="D27" s="6"/>
      <c r="E27" s="6"/>
      <c r="F27" s="9"/>
    </row>
    <row r="28" spans="2:6" ht="15" x14ac:dyDescent="0.25">
      <c r="B28" s="15" t="s">
        <v>12</v>
      </c>
    </row>
    <row r="29" spans="2:6" s="11" customFormat="1" ht="16.5" customHeight="1" x14ac:dyDescent="0.2">
      <c r="B29" s="16" t="s">
        <v>13</v>
      </c>
      <c r="C29" s="18" t="s">
        <v>3</v>
      </c>
      <c r="D29" s="18" t="s">
        <v>4</v>
      </c>
      <c r="E29" s="19" t="s">
        <v>5</v>
      </c>
      <c r="F29" s="20" t="s">
        <v>9</v>
      </c>
    </row>
    <row r="30" spans="2:6" s="11" customFormat="1" ht="16.5" customHeight="1" x14ac:dyDescent="0.2">
      <c r="B30" s="31" t="s">
        <v>73</v>
      </c>
      <c r="C30" s="37">
        <v>10689</v>
      </c>
      <c r="D30" s="37">
        <v>10830</v>
      </c>
      <c r="E30" s="37">
        <v>17256</v>
      </c>
      <c r="F30" s="34"/>
    </row>
    <row r="31" spans="2:6" ht="16.5" customHeight="1" x14ac:dyDescent="0.2">
      <c r="B31" s="4" t="s">
        <v>6</v>
      </c>
      <c r="C31" s="6">
        <f>SUM(C30:C30)</f>
        <v>10689</v>
      </c>
      <c r="D31" s="6">
        <f>SUM(D30:D30)</f>
        <v>10830</v>
      </c>
      <c r="E31" s="6">
        <f>SUM(E30:E30)</f>
        <v>17256</v>
      </c>
      <c r="F31" s="9">
        <f>+E31/$E$31</f>
        <v>1</v>
      </c>
    </row>
    <row r="33" spans="2:7" ht="15" x14ac:dyDescent="0.25">
      <c r="B33" s="15" t="s">
        <v>14</v>
      </c>
    </row>
    <row r="34" spans="2:7" s="11" customFormat="1" ht="16.5" customHeight="1" x14ac:dyDescent="0.2">
      <c r="B34" s="16" t="s">
        <v>15</v>
      </c>
      <c r="C34" s="18" t="s">
        <v>3</v>
      </c>
      <c r="D34" s="18" t="s">
        <v>4</v>
      </c>
      <c r="E34" s="19" t="s">
        <v>5</v>
      </c>
      <c r="F34" s="20" t="s">
        <v>9</v>
      </c>
    </row>
    <row r="35" spans="2:7" s="11" customFormat="1" ht="16.5" customHeight="1" x14ac:dyDescent="0.2">
      <c r="B35" s="35" t="s">
        <v>74</v>
      </c>
      <c r="C35" s="30">
        <v>5349</v>
      </c>
      <c r="D35" s="30">
        <v>5349</v>
      </c>
      <c r="E35" s="30">
        <v>8634</v>
      </c>
      <c r="F35" s="36">
        <f>E35/$E$39</f>
        <v>0.50031871124760963</v>
      </c>
    </row>
    <row r="36" spans="2:7" s="11" customFormat="1" ht="16.5" customHeight="1" x14ac:dyDescent="0.2">
      <c r="B36" s="35" t="s">
        <v>75</v>
      </c>
      <c r="C36" s="30">
        <v>4902</v>
      </c>
      <c r="D36" s="30">
        <v>5043</v>
      </c>
      <c r="E36" s="30">
        <v>7916</v>
      </c>
      <c r="F36" s="36">
        <f>E36/$E$39</f>
        <v>0.45871240655965695</v>
      </c>
    </row>
    <row r="37" spans="2:7" s="11" customFormat="1" ht="16.5" customHeight="1" x14ac:dyDescent="0.2">
      <c r="B37" s="35" t="s">
        <v>79</v>
      </c>
      <c r="C37" s="30">
        <v>378</v>
      </c>
      <c r="D37" s="30">
        <v>378</v>
      </c>
      <c r="E37" s="30">
        <v>610</v>
      </c>
      <c r="F37" s="36">
        <f>E37/$E$39</f>
        <v>3.5347974734890188E-2</v>
      </c>
    </row>
    <row r="38" spans="2:7" s="11" customFormat="1" ht="16.5" customHeight="1" x14ac:dyDescent="0.2">
      <c r="B38" s="31" t="s">
        <v>80</v>
      </c>
      <c r="C38" s="33">
        <v>60</v>
      </c>
      <c r="D38" s="33">
        <v>60</v>
      </c>
      <c r="E38" s="33">
        <v>97</v>
      </c>
      <c r="F38" s="34">
        <f>E38/$E$39</f>
        <v>5.6209074578431944E-3</v>
      </c>
    </row>
    <row r="39" spans="2:7" ht="16.5" customHeight="1" x14ac:dyDescent="0.2">
      <c r="B39" s="4" t="s">
        <v>6</v>
      </c>
      <c r="C39" s="6">
        <f>SUM(C35:C38)</f>
        <v>10689</v>
      </c>
      <c r="D39" s="6">
        <f>SUM(D35:D38)</f>
        <v>10830</v>
      </c>
      <c r="E39" s="6">
        <f>SUM(E35:E38)</f>
        <v>17257</v>
      </c>
      <c r="F39" s="9">
        <f>+E39/$E$39</f>
        <v>1</v>
      </c>
    </row>
    <row r="40" spans="2:7" x14ac:dyDescent="0.2">
      <c r="B40" s="7"/>
      <c r="C40" s="7"/>
      <c r="D40" s="7"/>
      <c r="E40" s="10"/>
    </row>
    <row r="41" spans="2:7" ht="15" x14ac:dyDescent="0.25">
      <c r="B41" s="15" t="s">
        <v>66</v>
      </c>
    </row>
    <row r="42" spans="2:7" s="11" customFormat="1" ht="16.5" customHeight="1" x14ac:dyDescent="0.2">
      <c r="B42" s="16" t="s">
        <v>15</v>
      </c>
      <c r="C42" s="16" t="s">
        <v>16</v>
      </c>
      <c r="D42" s="18" t="s">
        <v>3</v>
      </c>
      <c r="E42" s="18" t="s">
        <v>4</v>
      </c>
      <c r="F42" s="19" t="s">
        <v>5</v>
      </c>
      <c r="G42" s="20" t="s">
        <v>9</v>
      </c>
    </row>
    <row r="43" spans="2:7" s="11" customFormat="1" ht="16.5" customHeight="1" x14ac:dyDescent="0.2">
      <c r="B43" s="35" t="s">
        <v>74</v>
      </c>
      <c r="C43" s="35" t="s">
        <v>76</v>
      </c>
      <c r="D43" s="30">
        <v>5329</v>
      </c>
      <c r="E43" s="30">
        <v>5329</v>
      </c>
      <c r="F43" s="30">
        <v>8601</v>
      </c>
      <c r="G43" s="36">
        <f t="shared" ref="G43:G49" si="0">F43/$F$50</f>
        <v>0.49840644376195165</v>
      </c>
    </row>
    <row r="44" spans="2:7" s="11" customFormat="1" ht="16.5" customHeight="1" x14ac:dyDescent="0.2">
      <c r="B44" s="35" t="s">
        <v>74</v>
      </c>
      <c r="C44" s="35" t="s">
        <v>77</v>
      </c>
      <c r="D44" s="30">
        <v>20</v>
      </c>
      <c r="E44" s="30">
        <v>20</v>
      </c>
      <c r="F44" s="30">
        <v>33</v>
      </c>
      <c r="G44" s="36">
        <f t="shared" si="0"/>
        <v>1.9122674856579939E-3</v>
      </c>
    </row>
    <row r="45" spans="2:7" s="11" customFormat="1" ht="16.5" customHeight="1" x14ac:dyDescent="0.2">
      <c r="B45" s="35" t="s">
        <v>75</v>
      </c>
      <c r="C45" s="35" t="s">
        <v>76</v>
      </c>
      <c r="D45" s="30">
        <v>4305</v>
      </c>
      <c r="E45" s="30">
        <v>4305</v>
      </c>
      <c r="F45" s="30">
        <v>6948</v>
      </c>
      <c r="G45" s="36">
        <f t="shared" si="0"/>
        <v>0.40261922698035579</v>
      </c>
    </row>
    <row r="46" spans="2:7" s="11" customFormat="1" ht="16.5" customHeight="1" x14ac:dyDescent="0.2">
      <c r="B46" s="35" t="s">
        <v>75</v>
      </c>
      <c r="C46" s="35" t="s">
        <v>77</v>
      </c>
      <c r="D46" s="30">
        <v>550</v>
      </c>
      <c r="E46" s="30">
        <v>550</v>
      </c>
      <c r="F46" s="30">
        <v>908</v>
      </c>
      <c r="G46" s="36">
        <f t="shared" si="0"/>
        <v>5.2616329605377529E-2</v>
      </c>
    </row>
    <row r="47" spans="2:7" s="11" customFormat="1" ht="16.5" customHeight="1" x14ac:dyDescent="0.2">
      <c r="B47" s="35" t="s">
        <v>75</v>
      </c>
      <c r="C47" s="35" t="s">
        <v>78</v>
      </c>
      <c r="D47" s="30">
        <v>47</v>
      </c>
      <c r="E47" s="30">
        <v>188</v>
      </c>
      <c r="F47" s="30">
        <v>60</v>
      </c>
      <c r="G47" s="36">
        <f t="shared" si="0"/>
        <v>3.4768499739236251E-3</v>
      </c>
    </row>
    <row r="48" spans="2:7" s="11" customFormat="1" ht="16.5" customHeight="1" x14ac:dyDescent="0.2">
      <c r="B48" s="35" t="s">
        <v>79</v>
      </c>
      <c r="C48" s="35" t="s">
        <v>76</v>
      </c>
      <c r="D48" s="30">
        <v>378</v>
      </c>
      <c r="E48" s="30">
        <v>378</v>
      </c>
      <c r="F48" s="30">
        <v>610</v>
      </c>
      <c r="G48" s="36">
        <f t="shared" si="0"/>
        <v>3.5347974734890188E-2</v>
      </c>
    </row>
    <row r="49" spans="2:7" s="11" customFormat="1" ht="16.5" customHeight="1" x14ac:dyDescent="0.2">
      <c r="B49" s="31" t="s">
        <v>80</v>
      </c>
      <c r="C49" s="31" t="s">
        <v>76</v>
      </c>
      <c r="D49" s="33">
        <v>60</v>
      </c>
      <c r="E49" s="33">
        <v>60</v>
      </c>
      <c r="F49" s="33">
        <v>97</v>
      </c>
      <c r="G49" s="34">
        <f t="shared" si="0"/>
        <v>5.6209074578431944E-3</v>
      </c>
    </row>
    <row r="50" spans="2:7" ht="16.5" customHeight="1" x14ac:dyDescent="0.2">
      <c r="B50" s="8" t="s">
        <v>55</v>
      </c>
      <c r="C50" s="8"/>
      <c r="D50" s="6">
        <f>SUM(D43:D49)</f>
        <v>10689</v>
      </c>
      <c r="E50" s="6">
        <f>SUM(E43:E49)</f>
        <v>10830</v>
      </c>
      <c r="F50" s="6">
        <f>SUM(F43:F49)</f>
        <v>17257</v>
      </c>
      <c r="G50" s="9">
        <f>+F50/$F$50</f>
        <v>1</v>
      </c>
    </row>
  </sheetData>
  <mergeCells count="2">
    <mergeCell ref="E10:F10"/>
    <mergeCell ref="B9:F9"/>
  </mergeCells>
  <phoneticPr fontId="0" type="noConversion"/>
  <pageMargins left="1.2" right="0.75" top="0.27" bottom="1" header="0" footer="0"/>
  <pageSetup paperSize="9" scale="94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O43"/>
  <sheetViews>
    <sheetView showGridLines="0" zoomScaleNormal="100" zoomScaleSheetLayoutView="100" workbookViewId="0">
      <selection activeCell="O1" sqref="O1"/>
    </sheetView>
  </sheetViews>
  <sheetFormatPr baseColWidth="10" defaultColWidth="11.42578125" defaultRowHeight="12.75" x14ac:dyDescent="0.2"/>
  <cols>
    <col min="1" max="1" width="5.85546875" style="2" customWidth="1"/>
    <col min="2" max="13" width="6.7109375" style="2" customWidth="1"/>
    <col min="14" max="14" width="8" style="2" customWidth="1"/>
    <col min="15" max="15" width="7.140625" style="2" bestFit="1" customWidth="1"/>
    <col min="16" max="16" width="12.85546875" style="2" customWidth="1"/>
    <col min="17" max="16384" width="11.42578125" style="2"/>
  </cols>
  <sheetData>
    <row r="5" spans="1:15" x14ac:dyDescent="0.2">
      <c r="O5" s="7"/>
    </row>
    <row r="9" spans="1:15" ht="20.100000000000001" customHeight="1" x14ac:dyDescent="0.2">
      <c r="B9" s="46" t="s">
        <v>67</v>
      </c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</row>
    <row r="10" spans="1:15" ht="15" x14ac:dyDescent="0.2">
      <c r="B10" s="21"/>
      <c r="C10" s="11"/>
      <c r="D10" s="11"/>
      <c r="E10" s="11"/>
      <c r="F10" s="11"/>
      <c r="G10" s="11"/>
      <c r="H10" s="11"/>
      <c r="I10" s="11"/>
      <c r="J10" s="11"/>
      <c r="K10" s="11"/>
      <c r="L10" s="47" t="str">
        <f>+Caratula!C13</f>
        <v>datos al 31/12/2024</v>
      </c>
      <c r="M10" s="47"/>
      <c r="N10" s="47"/>
      <c r="O10" s="47"/>
    </row>
    <row r="12" spans="1:15" s="11" customFormat="1" ht="20.100000000000001" customHeight="1" x14ac:dyDescent="0.2">
      <c r="A12" s="23" t="s">
        <v>17</v>
      </c>
      <c r="B12" s="24" t="s">
        <v>18</v>
      </c>
      <c r="C12" s="24" t="s">
        <v>19</v>
      </c>
      <c r="D12" s="24" t="s">
        <v>20</v>
      </c>
      <c r="E12" s="24" t="s">
        <v>21</v>
      </c>
      <c r="F12" s="24" t="s">
        <v>22</v>
      </c>
      <c r="G12" s="24" t="s">
        <v>23</v>
      </c>
      <c r="H12" s="24" t="s">
        <v>24</v>
      </c>
      <c r="I12" s="24" t="s">
        <v>25</v>
      </c>
      <c r="J12" s="24" t="s">
        <v>26</v>
      </c>
      <c r="K12" s="24" t="s">
        <v>27</v>
      </c>
      <c r="L12" s="24" t="s">
        <v>28</v>
      </c>
      <c r="M12" s="24" t="s">
        <v>29</v>
      </c>
      <c r="N12" s="29" t="s">
        <v>48</v>
      </c>
      <c r="O12" s="25" t="s">
        <v>30</v>
      </c>
    </row>
    <row r="13" spans="1:15" s="11" customFormat="1" ht="20.100000000000001" customHeight="1" x14ac:dyDescent="0.2">
      <c r="A13" s="26" t="s">
        <v>33</v>
      </c>
      <c r="B13" s="12">
        <v>360</v>
      </c>
      <c r="C13" s="12">
        <v>266</v>
      </c>
      <c r="D13" s="12">
        <v>2771.25</v>
      </c>
      <c r="E13" s="12">
        <v>4976.5</v>
      </c>
      <c r="F13" s="12">
        <v>15718.25</v>
      </c>
      <c r="G13" s="12">
        <v>2967.75</v>
      </c>
      <c r="H13" s="12">
        <v>4416.5</v>
      </c>
      <c r="I13" s="12">
        <v>5601</v>
      </c>
      <c r="J13" s="12">
        <v>0</v>
      </c>
      <c r="K13" s="12">
        <v>0</v>
      </c>
      <c r="L13" s="12">
        <v>0</v>
      </c>
      <c r="M13" s="12">
        <v>0</v>
      </c>
      <c r="N13" s="28">
        <f>SUM(B13:M13)</f>
        <v>37077.25</v>
      </c>
      <c r="O13" s="39">
        <v>16</v>
      </c>
    </row>
    <row r="14" spans="1:15" s="11" customFormat="1" ht="20.100000000000001" customHeight="1" x14ac:dyDescent="0.2">
      <c r="A14" s="27" t="s">
        <v>34</v>
      </c>
      <c r="B14" s="22">
        <v>0</v>
      </c>
      <c r="C14" s="22">
        <v>2456</v>
      </c>
      <c r="D14" s="22">
        <v>3711</v>
      </c>
      <c r="E14" s="22">
        <v>7086.75</v>
      </c>
      <c r="F14" s="22">
        <v>13846.5</v>
      </c>
      <c r="G14" s="22">
        <v>6173.75</v>
      </c>
      <c r="H14" s="22">
        <v>5968.5</v>
      </c>
      <c r="I14" s="22">
        <v>4548.75</v>
      </c>
      <c r="J14" s="22">
        <v>4125.5</v>
      </c>
      <c r="K14" s="22">
        <v>0</v>
      </c>
      <c r="L14" s="22">
        <v>956</v>
      </c>
      <c r="M14" s="22">
        <v>0</v>
      </c>
      <c r="N14" s="28">
        <f>SUM(B14:M14)</f>
        <v>48872.75</v>
      </c>
      <c r="O14" s="40">
        <v>18</v>
      </c>
    </row>
    <row r="15" spans="1:15" s="11" customFormat="1" ht="20.100000000000001" customHeight="1" x14ac:dyDescent="0.2">
      <c r="A15" s="26" t="s">
        <v>35</v>
      </c>
      <c r="B15" s="12">
        <v>0</v>
      </c>
      <c r="C15" s="12">
        <v>745.5</v>
      </c>
      <c r="D15" s="12">
        <v>6340.25</v>
      </c>
      <c r="E15" s="12">
        <v>13053.5</v>
      </c>
      <c r="F15" s="12">
        <v>12982.5</v>
      </c>
      <c r="G15" s="12">
        <v>6839.5</v>
      </c>
      <c r="H15" s="12">
        <v>444</v>
      </c>
      <c r="I15" s="12">
        <v>7531.75</v>
      </c>
      <c r="J15" s="12">
        <v>5902.5</v>
      </c>
      <c r="K15" s="12">
        <v>0</v>
      </c>
      <c r="L15" s="12">
        <v>1434</v>
      </c>
      <c r="M15" s="12">
        <v>0</v>
      </c>
      <c r="N15" s="28">
        <f t="shared" ref="N15:N43" si="0">SUM(B15:M15)</f>
        <v>55273.5</v>
      </c>
      <c r="O15" s="39">
        <v>17</v>
      </c>
    </row>
    <row r="16" spans="1:15" s="11" customFormat="1" ht="20.100000000000001" customHeight="1" x14ac:dyDescent="0.2">
      <c r="A16" s="27" t="s">
        <v>36</v>
      </c>
      <c r="B16" s="22">
        <v>0</v>
      </c>
      <c r="C16" s="22">
        <v>1886.75</v>
      </c>
      <c r="D16" s="22">
        <v>4548.75</v>
      </c>
      <c r="E16" s="22">
        <v>7102.5</v>
      </c>
      <c r="F16" s="22">
        <v>13527.5</v>
      </c>
      <c r="G16" s="22">
        <v>6121.5</v>
      </c>
      <c r="H16" s="22">
        <v>376.75</v>
      </c>
      <c r="I16" s="22">
        <v>6919.25</v>
      </c>
      <c r="J16" s="22">
        <v>7168.75</v>
      </c>
      <c r="K16" s="22">
        <v>5663.5</v>
      </c>
      <c r="L16" s="22">
        <v>0</v>
      </c>
      <c r="M16" s="22">
        <v>5498.5</v>
      </c>
      <c r="N16" s="28">
        <f t="shared" si="0"/>
        <v>58813.75</v>
      </c>
      <c r="O16" s="40">
        <v>19</v>
      </c>
    </row>
    <row r="17" spans="1:15" s="11" customFormat="1" ht="20.100000000000001" customHeight="1" x14ac:dyDescent="0.2">
      <c r="A17" s="26" t="s">
        <v>37</v>
      </c>
      <c r="B17" s="12">
        <v>1961</v>
      </c>
      <c r="C17" s="12">
        <v>1124</v>
      </c>
      <c r="D17" s="12">
        <v>3641</v>
      </c>
      <c r="E17" s="12">
        <v>3847</v>
      </c>
      <c r="F17" s="12">
        <v>12283</v>
      </c>
      <c r="G17" s="12">
        <v>4304</v>
      </c>
      <c r="H17" s="12">
        <v>5046</v>
      </c>
      <c r="I17" s="12">
        <v>6300</v>
      </c>
      <c r="J17" s="12">
        <v>0</v>
      </c>
      <c r="K17" s="12">
        <v>4649</v>
      </c>
      <c r="L17" s="12">
        <v>3080</v>
      </c>
      <c r="M17" s="12">
        <v>4263</v>
      </c>
      <c r="N17" s="28">
        <f t="shared" si="0"/>
        <v>50498</v>
      </c>
      <c r="O17" s="39">
        <v>18</v>
      </c>
    </row>
    <row r="18" spans="1:15" s="11" customFormat="1" ht="20.100000000000001" customHeight="1" x14ac:dyDescent="0.2">
      <c r="A18" s="27" t="s">
        <v>38</v>
      </c>
      <c r="B18" s="22">
        <v>533</v>
      </c>
      <c r="C18" s="22">
        <v>52</v>
      </c>
      <c r="D18" s="22">
        <v>3177</v>
      </c>
      <c r="E18" s="22">
        <v>15138</v>
      </c>
      <c r="F18" s="22">
        <v>5024</v>
      </c>
      <c r="G18" s="22">
        <v>8720</v>
      </c>
      <c r="H18" s="22">
        <v>6308</v>
      </c>
      <c r="I18" s="22">
        <v>0</v>
      </c>
      <c r="J18" s="22">
        <v>11754</v>
      </c>
      <c r="K18" s="22">
        <v>4894</v>
      </c>
      <c r="L18" s="22">
        <v>0</v>
      </c>
      <c r="M18" s="22">
        <v>9727</v>
      </c>
      <c r="N18" s="28">
        <f t="shared" si="0"/>
        <v>65327</v>
      </c>
      <c r="O18" s="40">
        <v>19</v>
      </c>
    </row>
    <row r="19" spans="1:15" s="11" customFormat="1" ht="20.100000000000001" customHeight="1" x14ac:dyDescent="0.2">
      <c r="A19" s="26" t="s">
        <v>39</v>
      </c>
      <c r="B19" s="12">
        <v>374</v>
      </c>
      <c r="C19" s="12">
        <v>20</v>
      </c>
      <c r="D19" s="12">
        <f>4346+4294</f>
        <v>8640</v>
      </c>
      <c r="E19" s="12">
        <v>3343</v>
      </c>
      <c r="F19" s="12">
        <v>0</v>
      </c>
      <c r="G19" s="12">
        <v>2507</v>
      </c>
      <c r="H19" s="12">
        <v>5770</v>
      </c>
      <c r="I19" s="12">
        <v>5867</v>
      </c>
      <c r="J19" s="12">
        <v>1805</v>
      </c>
      <c r="K19" s="12">
        <v>0</v>
      </c>
      <c r="L19" s="12">
        <v>2670</v>
      </c>
      <c r="M19" s="12">
        <v>4472</v>
      </c>
      <c r="N19" s="28">
        <f t="shared" si="0"/>
        <v>35468</v>
      </c>
      <c r="O19" s="39">
        <v>11</v>
      </c>
    </row>
    <row r="20" spans="1:15" s="11" customFormat="1" ht="20.100000000000001" customHeight="1" x14ac:dyDescent="0.2">
      <c r="A20" s="27" t="s">
        <v>31</v>
      </c>
      <c r="B20" s="22">
        <v>0</v>
      </c>
      <c r="C20" s="22">
        <v>0</v>
      </c>
      <c r="D20" s="22">
        <v>4654</v>
      </c>
      <c r="E20" s="22">
        <v>2620</v>
      </c>
      <c r="F20" s="22">
        <v>6246</v>
      </c>
      <c r="G20" s="22">
        <v>12956</v>
      </c>
      <c r="H20" s="22">
        <v>8347</v>
      </c>
      <c r="I20" s="22">
        <v>7153</v>
      </c>
      <c r="J20" s="22">
        <v>0</v>
      </c>
      <c r="K20" s="22">
        <v>10736</v>
      </c>
      <c r="L20" s="22">
        <v>4101</v>
      </c>
      <c r="M20" s="22">
        <v>7499</v>
      </c>
      <c r="N20" s="28">
        <f t="shared" si="0"/>
        <v>64312</v>
      </c>
      <c r="O20" s="40">
        <v>17</v>
      </c>
    </row>
    <row r="21" spans="1:15" s="11" customFormat="1" ht="20.100000000000001" customHeight="1" x14ac:dyDescent="0.2">
      <c r="A21" s="26" t="s">
        <v>40</v>
      </c>
      <c r="B21" s="12">
        <v>264</v>
      </c>
      <c r="C21" s="12">
        <v>280</v>
      </c>
      <c r="D21" s="12">
        <v>7668</v>
      </c>
      <c r="E21" s="12">
        <v>5772</v>
      </c>
      <c r="F21" s="12">
        <v>4185</v>
      </c>
      <c r="G21" s="12">
        <v>3859</v>
      </c>
      <c r="H21" s="12">
        <v>6177</v>
      </c>
      <c r="I21" s="12">
        <v>0</v>
      </c>
      <c r="J21" s="12">
        <v>6453</v>
      </c>
      <c r="K21" s="12">
        <v>5353</v>
      </c>
      <c r="L21" s="12">
        <v>0</v>
      </c>
      <c r="M21" s="12">
        <v>0</v>
      </c>
      <c r="N21" s="28">
        <f t="shared" si="0"/>
        <v>40011</v>
      </c>
      <c r="O21" s="39">
        <v>11</v>
      </c>
    </row>
    <row r="22" spans="1:15" s="11" customFormat="1" ht="20.100000000000001" customHeight="1" x14ac:dyDescent="0.2">
      <c r="A22" s="27" t="s">
        <v>32</v>
      </c>
      <c r="B22" s="22">
        <v>3644</v>
      </c>
      <c r="C22" s="22">
        <v>386</v>
      </c>
      <c r="D22" s="22">
        <v>3376</v>
      </c>
      <c r="E22" s="22">
        <f>4115+94+5454</f>
        <v>9663</v>
      </c>
      <c r="F22" s="22">
        <v>7683</v>
      </c>
      <c r="G22" s="22">
        <v>5540</v>
      </c>
      <c r="H22" s="22">
        <v>4992</v>
      </c>
      <c r="I22" s="22">
        <v>8010</v>
      </c>
      <c r="J22" s="22">
        <v>0</v>
      </c>
      <c r="K22" s="22">
        <v>5225</v>
      </c>
      <c r="L22" s="22">
        <v>6653</v>
      </c>
      <c r="M22" s="22">
        <v>0</v>
      </c>
      <c r="N22" s="28">
        <f t="shared" si="0"/>
        <v>55172</v>
      </c>
      <c r="O22" s="40">
        <v>19</v>
      </c>
    </row>
    <row r="23" spans="1:15" s="11" customFormat="1" ht="20.100000000000001" customHeight="1" x14ac:dyDescent="0.2">
      <c r="A23" s="26" t="s">
        <v>41</v>
      </c>
      <c r="B23" s="12">
        <v>0</v>
      </c>
      <c r="C23" s="12">
        <v>229</v>
      </c>
      <c r="D23" s="12">
        <v>1331</v>
      </c>
      <c r="E23" s="12">
        <v>3669</v>
      </c>
      <c r="F23" s="12">
        <v>3840</v>
      </c>
      <c r="G23" s="12">
        <v>8698</v>
      </c>
      <c r="H23" s="12">
        <v>4976</v>
      </c>
      <c r="I23" s="12">
        <v>0</v>
      </c>
      <c r="J23" s="12">
        <v>5046</v>
      </c>
      <c r="K23" s="12">
        <v>0</v>
      </c>
      <c r="L23" s="12">
        <v>5037</v>
      </c>
      <c r="M23" s="12">
        <v>5592</v>
      </c>
      <c r="N23" s="28">
        <f t="shared" si="0"/>
        <v>38418</v>
      </c>
      <c r="O23" s="39">
        <v>13</v>
      </c>
    </row>
    <row r="24" spans="1:15" s="11" customFormat="1" ht="20.100000000000001" customHeight="1" x14ac:dyDescent="0.2">
      <c r="A24" s="27" t="s">
        <v>42</v>
      </c>
      <c r="B24" s="22">
        <v>0</v>
      </c>
      <c r="C24" s="22">
        <v>1751</v>
      </c>
      <c r="D24" s="22">
        <v>3385</v>
      </c>
      <c r="E24" s="22">
        <v>0</v>
      </c>
      <c r="F24" s="22">
        <v>7671</v>
      </c>
      <c r="G24" s="22">
        <v>4968</v>
      </c>
      <c r="H24" s="22">
        <v>3818</v>
      </c>
      <c r="I24" s="22">
        <v>8464</v>
      </c>
      <c r="J24" s="22">
        <v>4988</v>
      </c>
      <c r="K24" s="22">
        <v>6301</v>
      </c>
      <c r="L24" s="22">
        <v>8836</v>
      </c>
      <c r="M24" s="22">
        <v>6282</v>
      </c>
      <c r="N24" s="28">
        <f t="shared" si="0"/>
        <v>56464</v>
      </c>
      <c r="O24" s="40">
        <v>15</v>
      </c>
    </row>
    <row r="25" spans="1:15" s="11" customFormat="1" ht="20.100000000000001" customHeight="1" x14ac:dyDescent="0.2">
      <c r="A25" s="26" t="s">
        <v>45</v>
      </c>
      <c r="B25" s="12">
        <v>0</v>
      </c>
      <c r="C25" s="12">
        <v>2125</v>
      </c>
      <c r="D25" s="12">
        <v>2110</v>
      </c>
      <c r="E25" s="12">
        <v>5389</v>
      </c>
      <c r="F25" s="12">
        <v>5390</v>
      </c>
      <c r="G25" s="12">
        <v>8384</v>
      </c>
      <c r="H25" s="12">
        <v>6185</v>
      </c>
      <c r="I25" s="12">
        <v>5925</v>
      </c>
      <c r="J25" s="12">
        <v>4610</v>
      </c>
      <c r="K25" s="12">
        <v>0</v>
      </c>
      <c r="L25" s="12">
        <v>5767</v>
      </c>
      <c r="M25" s="12">
        <v>4180</v>
      </c>
      <c r="N25" s="28">
        <f t="shared" si="0"/>
        <v>50065</v>
      </c>
      <c r="O25" s="39">
        <v>16</v>
      </c>
    </row>
    <row r="26" spans="1:15" s="11" customFormat="1" ht="20.100000000000001" customHeight="1" x14ac:dyDescent="0.2">
      <c r="A26" s="27" t="s">
        <v>43</v>
      </c>
      <c r="B26" s="22">
        <v>4672</v>
      </c>
      <c r="C26" s="22">
        <v>816</v>
      </c>
      <c r="D26" s="22">
        <v>3358</v>
      </c>
      <c r="E26" s="22">
        <v>5984</v>
      </c>
      <c r="F26" s="22">
        <v>7344</v>
      </c>
      <c r="G26" s="22">
        <v>5850</v>
      </c>
      <c r="H26" s="22">
        <v>5755</v>
      </c>
      <c r="I26" s="22">
        <v>5699</v>
      </c>
      <c r="J26" s="22">
        <v>5709</v>
      </c>
      <c r="K26" s="22">
        <v>0</v>
      </c>
      <c r="L26" s="22">
        <v>6161</v>
      </c>
      <c r="M26" s="22">
        <v>0</v>
      </c>
      <c r="N26" s="28">
        <f t="shared" si="0"/>
        <v>51348</v>
      </c>
      <c r="O26" s="40">
        <v>18</v>
      </c>
    </row>
    <row r="27" spans="1:15" s="11" customFormat="1" ht="20.100000000000001" customHeight="1" x14ac:dyDescent="0.2">
      <c r="A27" s="26" t="s">
        <v>44</v>
      </c>
      <c r="B27" s="12">
        <v>0</v>
      </c>
      <c r="C27" s="12">
        <v>0</v>
      </c>
      <c r="D27" s="12">
        <v>2839</v>
      </c>
      <c r="E27" s="12">
        <v>0</v>
      </c>
      <c r="F27" s="12">
        <v>4586</v>
      </c>
      <c r="G27" s="12">
        <v>8792</v>
      </c>
      <c r="H27" s="12">
        <v>5727</v>
      </c>
      <c r="I27" s="12">
        <v>40</v>
      </c>
      <c r="J27" s="12">
        <v>5694</v>
      </c>
      <c r="K27" s="12">
        <v>0</v>
      </c>
      <c r="L27" s="12">
        <v>6130</v>
      </c>
      <c r="M27" s="12">
        <v>5485</v>
      </c>
      <c r="N27" s="28">
        <f t="shared" si="0"/>
        <v>39293</v>
      </c>
      <c r="O27" s="39">
        <v>12</v>
      </c>
    </row>
    <row r="28" spans="1:15" s="11" customFormat="1" ht="20.100000000000001" customHeight="1" x14ac:dyDescent="0.2">
      <c r="A28" s="27" t="s">
        <v>46</v>
      </c>
      <c r="B28" s="22">
        <v>0</v>
      </c>
      <c r="C28" s="22">
        <v>1277</v>
      </c>
      <c r="D28" s="22">
        <v>3709</v>
      </c>
      <c r="E28" s="22">
        <v>4857</v>
      </c>
      <c r="F28" s="22">
        <v>7948</v>
      </c>
      <c r="G28" s="22">
        <v>0</v>
      </c>
      <c r="H28" s="22">
        <v>6400</v>
      </c>
      <c r="I28" s="22">
        <v>0</v>
      </c>
      <c r="J28" s="22">
        <v>4866</v>
      </c>
      <c r="K28" s="22">
        <v>0</v>
      </c>
      <c r="L28" s="22">
        <v>5655</v>
      </c>
      <c r="M28" s="22">
        <v>4733</v>
      </c>
      <c r="N28" s="28">
        <f t="shared" si="0"/>
        <v>39445</v>
      </c>
      <c r="O28" s="40">
        <v>13</v>
      </c>
    </row>
    <row r="29" spans="1:15" s="11" customFormat="1" ht="20.100000000000001" customHeight="1" x14ac:dyDescent="0.2">
      <c r="A29" s="26" t="s">
        <v>47</v>
      </c>
      <c r="B29" s="12">
        <v>0</v>
      </c>
      <c r="C29" s="12">
        <v>414</v>
      </c>
      <c r="D29" s="12">
        <v>33</v>
      </c>
      <c r="E29" s="12">
        <v>5027</v>
      </c>
      <c r="F29" s="12">
        <v>2455</v>
      </c>
      <c r="G29" s="12">
        <v>3764</v>
      </c>
      <c r="H29" s="12">
        <v>0</v>
      </c>
      <c r="I29" s="12">
        <v>3385</v>
      </c>
      <c r="J29" s="12">
        <v>0</v>
      </c>
      <c r="K29" s="12">
        <v>5933</v>
      </c>
      <c r="L29" s="12">
        <v>0</v>
      </c>
      <c r="M29" s="12">
        <v>6344</v>
      </c>
      <c r="N29" s="28">
        <f t="shared" si="0"/>
        <v>27355</v>
      </c>
      <c r="O29" s="39">
        <v>10</v>
      </c>
    </row>
    <row r="30" spans="1:15" s="11" customFormat="1" ht="20.100000000000001" customHeight="1" x14ac:dyDescent="0.2">
      <c r="A30" s="27" t="s">
        <v>49</v>
      </c>
      <c r="B30" s="22">
        <v>0</v>
      </c>
      <c r="C30" s="22">
        <v>43</v>
      </c>
      <c r="D30" s="22">
        <v>5133</v>
      </c>
      <c r="E30" s="22">
        <v>6508</v>
      </c>
      <c r="F30" s="22">
        <v>9196</v>
      </c>
      <c r="G30" s="22">
        <v>6295</v>
      </c>
      <c r="H30" s="22">
        <v>5609</v>
      </c>
      <c r="I30" s="22">
        <v>9923</v>
      </c>
      <c r="J30" s="22">
        <v>6139</v>
      </c>
      <c r="K30" s="22">
        <v>0</v>
      </c>
      <c r="L30" s="22">
        <v>6036</v>
      </c>
      <c r="M30" s="22">
        <v>0</v>
      </c>
      <c r="N30" s="28">
        <f t="shared" si="0"/>
        <v>54882</v>
      </c>
      <c r="O30" s="40">
        <v>13</v>
      </c>
    </row>
    <row r="31" spans="1:15" s="11" customFormat="1" ht="20.100000000000001" customHeight="1" x14ac:dyDescent="0.2">
      <c r="A31" s="26" t="s">
        <v>50</v>
      </c>
      <c r="B31" s="12">
        <v>3029</v>
      </c>
      <c r="C31" s="12">
        <v>0</v>
      </c>
      <c r="D31" s="12">
        <v>0</v>
      </c>
      <c r="E31" s="12">
        <v>5553</v>
      </c>
      <c r="F31" s="12">
        <v>5927</v>
      </c>
      <c r="G31" s="12">
        <v>5267</v>
      </c>
      <c r="H31" s="12">
        <v>5880</v>
      </c>
      <c r="I31" s="12">
        <v>0</v>
      </c>
      <c r="J31" s="12">
        <v>0</v>
      </c>
      <c r="K31" s="12">
        <v>0</v>
      </c>
      <c r="L31" s="12">
        <v>6244</v>
      </c>
      <c r="M31" s="12">
        <v>0</v>
      </c>
      <c r="N31" s="28">
        <f t="shared" si="0"/>
        <v>31900</v>
      </c>
      <c r="O31" s="39">
        <v>6</v>
      </c>
    </row>
    <row r="32" spans="1:15" s="11" customFormat="1" ht="20.100000000000001" customHeight="1" x14ac:dyDescent="0.2">
      <c r="A32" s="27" t="s">
        <v>51</v>
      </c>
      <c r="B32" s="22">
        <v>4441</v>
      </c>
      <c r="C32" s="22">
        <v>0</v>
      </c>
      <c r="D32" s="22">
        <v>3417</v>
      </c>
      <c r="E32" s="22">
        <v>3611</v>
      </c>
      <c r="F32" s="22">
        <v>5972</v>
      </c>
      <c r="G32" s="22">
        <v>4685</v>
      </c>
      <c r="H32" s="22">
        <v>0</v>
      </c>
      <c r="I32" s="22">
        <v>0</v>
      </c>
      <c r="J32" s="22">
        <v>0</v>
      </c>
      <c r="K32" s="22">
        <v>5615</v>
      </c>
      <c r="L32" s="22">
        <v>0</v>
      </c>
      <c r="M32" s="22">
        <v>0</v>
      </c>
      <c r="N32" s="28">
        <f t="shared" si="0"/>
        <v>27741</v>
      </c>
      <c r="O32" s="40">
        <v>9</v>
      </c>
    </row>
    <row r="33" spans="1:15" s="11" customFormat="1" ht="20.100000000000001" customHeight="1" x14ac:dyDescent="0.2">
      <c r="A33" s="26" t="s">
        <v>52</v>
      </c>
      <c r="B33" s="12">
        <v>0</v>
      </c>
      <c r="C33" s="12">
        <v>0</v>
      </c>
      <c r="D33" s="12">
        <v>220</v>
      </c>
      <c r="E33" s="12">
        <v>6941</v>
      </c>
      <c r="F33" s="12">
        <v>0</v>
      </c>
      <c r="G33" s="12">
        <v>0</v>
      </c>
      <c r="H33" s="12">
        <v>3793</v>
      </c>
      <c r="I33" s="12">
        <v>5157</v>
      </c>
      <c r="J33" s="12">
        <v>0</v>
      </c>
      <c r="K33" s="12">
        <v>0</v>
      </c>
      <c r="L33" s="12">
        <v>0</v>
      </c>
      <c r="M33" s="12">
        <v>0</v>
      </c>
      <c r="N33" s="28">
        <f t="shared" si="0"/>
        <v>16111</v>
      </c>
      <c r="O33" s="39">
        <v>5</v>
      </c>
    </row>
    <row r="34" spans="1:15" s="11" customFormat="1" ht="20.100000000000001" customHeight="1" x14ac:dyDescent="0.2">
      <c r="A34" s="27" t="s">
        <v>53</v>
      </c>
      <c r="B34" s="22">
        <v>0</v>
      </c>
      <c r="C34" s="22">
        <v>0</v>
      </c>
      <c r="D34" s="22">
        <v>1035</v>
      </c>
      <c r="E34" s="22">
        <v>2034</v>
      </c>
      <c r="F34" s="22">
        <v>4586</v>
      </c>
      <c r="G34" s="22">
        <v>0</v>
      </c>
      <c r="H34" s="22">
        <v>6164</v>
      </c>
      <c r="I34" s="22">
        <v>0</v>
      </c>
      <c r="J34" s="22">
        <v>0</v>
      </c>
      <c r="K34" s="22">
        <v>0</v>
      </c>
      <c r="L34" s="22">
        <v>6078</v>
      </c>
      <c r="M34" s="22">
        <v>0</v>
      </c>
      <c r="N34" s="28">
        <f t="shared" si="0"/>
        <v>19897</v>
      </c>
      <c r="O34" s="40">
        <v>6</v>
      </c>
    </row>
    <row r="35" spans="1:15" s="11" customFormat="1" ht="20.100000000000001" customHeight="1" x14ac:dyDescent="0.2">
      <c r="A35" s="26" t="s">
        <v>54</v>
      </c>
      <c r="B35" s="12">
        <v>0</v>
      </c>
      <c r="C35" s="12">
        <v>2286</v>
      </c>
      <c r="D35" s="12">
        <v>36</v>
      </c>
      <c r="E35" s="12">
        <v>3523</v>
      </c>
      <c r="F35" s="12">
        <v>4299</v>
      </c>
      <c r="G35" s="12">
        <v>370</v>
      </c>
      <c r="H35" s="12">
        <v>240</v>
      </c>
      <c r="I35" s="12">
        <v>6081</v>
      </c>
      <c r="J35" s="12">
        <v>530</v>
      </c>
      <c r="K35" s="12">
        <v>794</v>
      </c>
      <c r="L35" s="12">
        <v>4766</v>
      </c>
      <c r="M35" s="12">
        <v>430</v>
      </c>
      <c r="N35" s="28">
        <f t="shared" si="0"/>
        <v>23355</v>
      </c>
      <c r="O35" s="39">
        <v>20</v>
      </c>
    </row>
    <row r="36" spans="1:15" s="11" customFormat="1" ht="20.100000000000001" customHeight="1" x14ac:dyDescent="0.2">
      <c r="A36" s="27" t="s">
        <v>56</v>
      </c>
      <c r="B36" s="22">
        <v>72</v>
      </c>
      <c r="C36" s="22">
        <v>15</v>
      </c>
      <c r="D36" s="22">
        <v>449</v>
      </c>
      <c r="E36" s="22">
        <v>2878</v>
      </c>
      <c r="F36" s="22">
        <v>0</v>
      </c>
      <c r="G36" s="22">
        <v>0</v>
      </c>
      <c r="H36" s="22">
        <v>0</v>
      </c>
      <c r="I36" s="22">
        <v>5677</v>
      </c>
      <c r="J36" s="22">
        <v>0</v>
      </c>
      <c r="K36" s="22">
        <v>0</v>
      </c>
      <c r="L36" s="22">
        <v>0</v>
      </c>
      <c r="M36" s="22">
        <v>0</v>
      </c>
      <c r="N36" s="28">
        <f t="shared" si="0"/>
        <v>9091</v>
      </c>
      <c r="O36" s="40">
        <v>6</v>
      </c>
    </row>
    <row r="37" spans="1:15" s="11" customFormat="1" ht="20.100000000000001" customHeight="1" x14ac:dyDescent="0.2">
      <c r="A37" s="26" t="s">
        <v>57</v>
      </c>
      <c r="B37" s="12">
        <v>0</v>
      </c>
      <c r="C37" s="12">
        <v>951</v>
      </c>
      <c r="D37" s="12">
        <v>464</v>
      </c>
      <c r="E37" s="12">
        <v>4487</v>
      </c>
      <c r="F37" s="12">
        <v>0</v>
      </c>
      <c r="G37" s="12">
        <v>51</v>
      </c>
      <c r="H37" s="12">
        <v>5705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28">
        <f t="shared" si="0"/>
        <v>11658</v>
      </c>
      <c r="O37" s="39">
        <v>6</v>
      </c>
    </row>
    <row r="38" spans="1:15" s="11" customFormat="1" ht="20.100000000000001" customHeight="1" x14ac:dyDescent="0.2">
      <c r="A38" s="27" t="s">
        <v>58</v>
      </c>
      <c r="B38" s="22">
        <v>0</v>
      </c>
      <c r="C38" s="22">
        <v>2658</v>
      </c>
      <c r="D38" s="22">
        <v>2333</v>
      </c>
      <c r="E38" s="22">
        <v>0</v>
      </c>
      <c r="F38" s="22">
        <v>3273</v>
      </c>
      <c r="G38" s="22">
        <v>0</v>
      </c>
      <c r="H38" s="22">
        <v>0</v>
      </c>
      <c r="I38" s="22">
        <v>6142</v>
      </c>
      <c r="J38" s="22">
        <v>0</v>
      </c>
      <c r="K38" s="22">
        <v>0</v>
      </c>
      <c r="L38" s="22">
        <v>0</v>
      </c>
      <c r="M38" s="22">
        <v>0</v>
      </c>
      <c r="N38" s="28">
        <f t="shared" si="0"/>
        <v>14406</v>
      </c>
      <c r="O38" s="40">
        <v>4</v>
      </c>
    </row>
    <row r="39" spans="1:15" s="11" customFormat="1" ht="20.100000000000001" customHeight="1" x14ac:dyDescent="0.2">
      <c r="A39" s="26" t="s">
        <v>59</v>
      </c>
      <c r="B39" s="12">
        <v>0</v>
      </c>
      <c r="C39" s="12">
        <v>2666</v>
      </c>
      <c r="D39" s="12">
        <v>0</v>
      </c>
      <c r="E39" s="12">
        <v>6221</v>
      </c>
      <c r="F39" s="12">
        <v>0</v>
      </c>
      <c r="G39" s="12">
        <v>0</v>
      </c>
      <c r="H39" s="12">
        <v>6153</v>
      </c>
      <c r="I39" s="12">
        <v>0</v>
      </c>
      <c r="J39" s="12">
        <v>0</v>
      </c>
      <c r="K39" s="12">
        <v>0</v>
      </c>
      <c r="L39" s="12">
        <v>6039</v>
      </c>
      <c r="M39" s="12">
        <v>0</v>
      </c>
      <c r="N39" s="28">
        <f t="shared" si="0"/>
        <v>21079</v>
      </c>
      <c r="O39" s="39">
        <v>5</v>
      </c>
    </row>
    <row r="40" spans="1:15" s="11" customFormat="1" ht="20.100000000000001" customHeight="1" x14ac:dyDescent="0.2">
      <c r="A40" s="27" t="s">
        <v>60</v>
      </c>
      <c r="B40" s="22">
        <v>0</v>
      </c>
      <c r="C40" s="22">
        <v>0</v>
      </c>
      <c r="D40" s="22">
        <v>0</v>
      </c>
      <c r="E40" s="22">
        <v>6138</v>
      </c>
      <c r="F40" s="22">
        <v>0</v>
      </c>
      <c r="G40" s="22">
        <v>6142</v>
      </c>
      <c r="H40" s="22">
        <v>0</v>
      </c>
      <c r="I40" s="22">
        <v>0</v>
      </c>
      <c r="J40" s="22">
        <v>0</v>
      </c>
      <c r="K40" s="22">
        <v>0</v>
      </c>
      <c r="L40" s="22">
        <v>4771</v>
      </c>
      <c r="M40" s="22">
        <v>0</v>
      </c>
      <c r="N40" s="28">
        <f t="shared" si="0"/>
        <v>17051</v>
      </c>
      <c r="O40" s="40">
        <v>3</v>
      </c>
    </row>
    <row r="41" spans="1:15" s="11" customFormat="1" ht="20.100000000000001" customHeight="1" x14ac:dyDescent="0.2">
      <c r="A41" s="26" t="s">
        <v>61</v>
      </c>
      <c r="B41" s="12">
        <v>0</v>
      </c>
      <c r="C41" s="12">
        <v>0</v>
      </c>
      <c r="D41" s="12">
        <v>0</v>
      </c>
      <c r="E41" s="12">
        <v>0</v>
      </c>
      <c r="F41" s="12">
        <v>5750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28">
        <f t="shared" si="0"/>
        <v>5750</v>
      </c>
      <c r="O41" s="39">
        <v>1</v>
      </c>
    </row>
    <row r="42" spans="1:15" s="11" customFormat="1" ht="20.100000000000001" customHeight="1" x14ac:dyDescent="0.2">
      <c r="A42" s="27" t="s">
        <v>62</v>
      </c>
      <c r="B42" s="22">
        <v>0</v>
      </c>
      <c r="C42" s="22">
        <v>0</v>
      </c>
      <c r="D42" s="22">
        <v>0</v>
      </c>
      <c r="E42" s="22">
        <v>0</v>
      </c>
      <c r="F42" s="22">
        <v>6181</v>
      </c>
      <c r="G42" s="22">
        <v>0</v>
      </c>
      <c r="H42" s="22">
        <v>5963</v>
      </c>
      <c r="I42" s="22">
        <v>0</v>
      </c>
      <c r="J42" s="22">
        <v>0</v>
      </c>
      <c r="K42" s="22">
        <v>0</v>
      </c>
      <c r="L42" s="22">
        <v>0</v>
      </c>
      <c r="M42" s="22">
        <v>0</v>
      </c>
      <c r="N42" s="28">
        <f t="shared" si="0"/>
        <v>12144</v>
      </c>
      <c r="O42" s="40">
        <v>2</v>
      </c>
    </row>
    <row r="43" spans="1:15" s="11" customFormat="1" ht="20.100000000000001" customHeight="1" x14ac:dyDescent="0.2">
      <c r="A43" s="26" t="s">
        <v>68</v>
      </c>
      <c r="B43" s="13">
        <v>0</v>
      </c>
      <c r="C43" s="13">
        <v>0</v>
      </c>
      <c r="D43" s="13">
        <v>0</v>
      </c>
      <c r="E43" s="13">
        <v>0</v>
      </c>
      <c r="F43" s="13">
        <v>0</v>
      </c>
      <c r="G43" s="13">
        <v>5870</v>
      </c>
      <c r="H43" s="13">
        <v>0</v>
      </c>
      <c r="I43" s="13">
        <v>0</v>
      </c>
      <c r="J43" s="13">
        <v>4819</v>
      </c>
      <c r="K43" s="13">
        <v>0</v>
      </c>
      <c r="L43" s="13">
        <v>0</v>
      </c>
      <c r="M43" s="13"/>
      <c r="N43" s="28">
        <f t="shared" si="0"/>
        <v>10689</v>
      </c>
      <c r="O43" s="41">
        <v>2</v>
      </c>
    </row>
  </sheetData>
  <mergeCells count="2">
    <mergeCell ref="L10:O10"/>
    <mergeCell ref="B9:O9"/>
  </mergeCells>
  <phoneticPr fontId="0" type="noConversion"/>
  <pageMargins left="0.7" right="0.7" top="0.39" bottom="0.42" header="0.3" footer="0.3"/>
  <pageSetup paperSize="9" scale="72" fitToHeight="0" orientation="portrait" horizontalDpi="300" verticalDpi="300" r:id="rId1"/>
  <headerFooter alignWithMargins="0"/>
  <ignoredErrors>
    <ignoredError sqref="A13:A41 A42:A43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15153BCE-CA7C-44B6-8273-28C0FCA79AC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2024-07-02T12:26:34Z</cp:lastPrinted>
  <dcterms:created xsi:type="dcterms:W3CDTF">2000-11-03T15:38:00Z</dcterms:created>
  <dcterms:modified xsi:type="dcterms:W3CDTF">2025-01-06T15:19:58Z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