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331/"/>
    </mc:Choice>
  </mc:AlternateContent>
  <xr:revisionPtr revIDLastSave="1037" documentId="8_{1DC20CE4-403A-4DC1-8E29-D0D3D07957B1}" xr6:coauthVersionLast="47" xr6:coauthVersionMax="47" xr10:uidLastSave="{A65AD3ED-ADBB-4B95-9A33-48B621C5DC2E}"/>
  <bookViews>
    <workbookView xWindow="-120" yWindow="-16320" windowWidth="29040" windowHeight="15720" tabRatio="554" xr2:uid="{00000000-000D-0000-FFFF-FFFF00000000}"/>
  </bookViews>
  <sheets>
    <sheet name="2024" sheetId="16" r:id="rId1"/>
    <sheet name="23" sheetId="15" r:id="rId2"/>
    <sheet name="22" sheetId="14" r:id="rId3"/>
    <sheet name="21" sheetId="13" r:id="rId4"/>
    <sheet name="20" sheetId="12" r:id="rId5"/>
    <sheet name="19" sheetId="11" r:id="rId6"/>
    <sheet name="18" sheetId="10" r:id="rId7"/>
    <sheet name="17" sheetId="9" r:id="rId8"/>
    <sheet name="16" sheetId="8" r:id="rId9"/>
    <sheet name="15" sheetId="7" r:id="rId10"/>
    <sheet name="14" sheetId="6" r:id="rId11"/>
    <sheet name="13" sheetId="5" r:id="rId12"/>
    <sheet name="12" sheetId="4" r:id="rId13"/>
    <sheet name="11" sheetId="3" r:id="rId14"/>
    <sheet name="10" sheetId="1" r:id="rId15"/>
    <sheet name="2009" sheetId="2" r:id="rId16"/>
  </sheets>
  <definedNames>
    <definedName name="_xlnm._FilterDatabase" localSheetId="14" hidden="1">'10'!$A$59:$AC$154</definedName>
    <definedName name="_xlnm._FilterDatabase" localSheetId="13" hidden="1">'11'!$A$71:$AD$163</definedName>
    <definedName name="_xlnm._FilterDatabase" localSheetId="12" hidden="1">'12'!$A$56:$AS$56</definedName>
    <definedName name="_xlnm._FilterDatabase" localSheetId="11" hidden="1">'13'!$A$56:$AS$137</definedName>
    <definedName name="_xlnm._FilterDatabase" localSheetId="10" hidden="1">'14'!$A$6:$AS$6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27" i="16" l="1"/>
  <c r="AT23" i="16"/>
  <c r="AT20" i="16"/>
  <c r="AT29" i="16"/>
  <c r="AS30" i="16"/>
  <c r="AR30" i="16"/>
  <c r="AQ30" i="16"/>
  <c r="AP30" i="16"/>
  <c r="AO30" i="16"/>
  <c r="AN30" i="16"/>
  <c r="AM30" i="16"/>
  <c r="AL30" i="16"/>
  <c r="AK30" i="16"/>
  <c r="AH30" i="16"/>
  <c r="AI30" i="16"/>
  <c r="AJ30" i="16"/>
  <c r="AT7" i="16"/>
  <c r="AT12" i="16"/>
  <c r="AS12" i="16"/>
  <c r="AR12" i="16"/>
  <c r="AQ12" i="16"/>
  <c r="AP12" i="16"/>
  <c r="AO12" i="16"/>
  <c r="AN12" i="16"/>
  <c r="AM12" i="16"/>
  <c r="AL12" i="16"/>
  <c r="AK12" i="16"/>
  <c r="AJ12" i="16"/>
  <c r="AI12" i="16"/>
  <c r="AH12" i="16"/>
  <c r="AT9" i="16"/>
  <c r="AT8" i="16"/>
  <c r="G32" i="16"/>
  <c r="AD13" i="16" l="1"/>
  <c r="AD12" i="16"/>
  <c r="AD11" i="16"/>
  <c r="Y13" i="16"/>
  <c r="Y12" i="16"/>
  <c r="Y11" i="16"/>
  <c r="S13" i="16"/>
  <c r="S12" i="16"/>
  <c r="S11" i="16"/>
  <c r="N13" i="16"/>
  <c r="N12" i="16"/>
  <c r="N11" i="16"/>
  <c r="AD30" i="16"/>
  <c r="AD29" i="16"/>
  <c r="AD28" i="16"/>
  <c r="AD27" i="16"/>
  <c r="AD26" i="16"/>
  <c r="AD25" i="16"/>
  <c r="AD24" i="16"/>
  <c r="Y30" i="16"/>
  <c r="Y29" i="16"/>
  <c r="Y28" i="16"/>
  <c r="Y27" i="16"/>
  <c r="Y26" i="16"/>
  <c r="Y25" i="16"/>
  <c r="Y24" i="16"/>
  <c r="S30" i="16"/>
  <c r="S29" i="16"/>
  <c r="S28" i="16"/>
  <c r="S27" i="16"/>
  <c r="S26" i="16"/>
  <c r="S25" i="16"/>
  <c r="S24" i="16"/>
  <c r="N30" i="16"/>
  <c r="N29" i="16"/>
  <c r="N28" i="16"/>
  <c r="N27" i="16"/>
  <c r="N26" i="16"/>
  <c r="N25" i="16"/>
  <c r="N24" i="16"/>
  <c r="AT28" i="16"/>
  <c r="AT26" i="16"/>
  <c r="AT25" i="16"/>
  <c r="AT24" i="16"/>
  <c r="AT22" i="16"/>
  <c r="AT21" i="16"/>
  <c r="AT19" i="16"/>
  <c r="AT30" i="16" s="1"/>
  <c r="N6" i="16" l="1"/>
  <c r="AC38" i="16"/>
  <c r="AB38" i="16"/>
  <c r="AA38" i="16"/>
  <c r="Z38" i="16"/>
  <c r="X38" i="16"/>
  <c r="W38" i="16"/>
  <c r="V38" i="16"/>
  <c r="U38" i="16"/>
  <c r="T38" i="16"/>
  <c r="R38" i="16"/>
  <c r="Q38" i="16"/>
  <c r="P38" i="16"/>
  <c r="O38" i="16"/>
  <c r="M38" i="16"/>
  <c r="L38" i="16"/>
  <c r="K38" i="16"/>
  <c r="J38" i="16"/>
  <c r="I38" i="16"/>
  <c r="H38" i="16"/>
  <c r="G38" i="16"/>
  <c r="AD36" i="16"/>
  <c r="Y36" i="16"/>
  <c r="S36" i="16"/>
  <c r="N36" i="16"/>
  <c r="AD35" i="16"/>
  <c r="AD38" i="16" s="1"/>
  <c r="Y35" i="16"/>
  <c r="Y38" i="16" s="1"/>
  <c r="S35" i="16"/>
  <c r="N35" i="16"/>
  <c r="AC32" i="16"/>
  <c r="AB32" i="16"/>
  <c r="AA32" i="16"/>
  <c r="Z32" i="16"/>
  <c r="X32" i="16"/>
  <c r="W32" i="16"/>
  <c r="V32" i="16"/>
  <c r="U32" i="16"/>
  <c r="T32" i="16"/>
  <c r="R32" i="16"/>
  <c r="Q32" i="16"/>
  <c r="P32" i="16"/>
  <c r="O32" i="16"/>
  <c r="M32" i="16"/>
  <c r="L32" i="16"/>
  <c r="K32" i="16"/>
  <c r="J32" i="16"/>
  <c r="I32" i="16"/>
  <c r="H32" i="16"/>
  <c r="AD23" i="16"/>
  <c r="Y23" i="16"/>
  <c r="S23" i="16"/>
  <c r="N23" i="16"/>
  <c r="AD22" i="16"/>
  <c r="Y22" i="16"/>
  <c r="S22" i="16"/>
  <c r="N22" i="16"/>
  <c r="AD21" i="16"/>
  <c r="Y21" i="16"/>
  <c r="S21" i="16"/>
  <c r="N21" i="16"/>
  <c r="AD20" i="16"/>
  <c r="Y20" i="16"/>
  <c r="S20" i="16"/>
  <c r="N20" i="16"/>
  <c r="AD19" i="16"/>
  <c r="Y19" i="16"/>
  <c r="S19" i="16"/>
  <c r="N19" i="16"/>
  <c r="AD18" i="16"/>
  <c r="Y18" i="16"/>
  <c r="S18" i="16"/>
  <c r="N18" i="16"/>
  <c r="AC15" i="16"/>
  <c r="AB15" i="16"/>
  <c r="AA15" i="16"/>
  <c r="Z15" i="16"/>
  <c r="X15" i="16"/>
  <c r="W15" i="16"/>
  <c r="V15" i="16"/>
  <c r="U15" i="16"/>
  <c r="T15" i="16"/>
  <c r="R15" i="16"/>
  <c r="P15" i="16"/>
  <c r="O15" i="16"/>
  <c r="M15" i="16"/>
  <c r="L15" i="16"/>
  <c r="K15" i="16"/>
  <c r="J15" i="16"/>
  <c r="I15" i="16"/>
  <c r="H15" i="16"/>
  <c r="G15" i="16"/>
  <c r="Q15" i="16"/>
  <c r="AD10" i="16"/>
  <c r="Y10" i="16"/>
  <c r="S10" i="16"/>
  <c r="N10" i="16"/>
  <c r="AD9" i="16"/>
  <c r="Y9" i="16"/>
  <c r="S9" i="16"/>
  <c r="N9" i="16"/>
  <c r="AT11" i="16"/>
  <c r="AD8" i="16"/>
  <c r="Y8" i="16"/>
  <c r="S8" i="16"/>
  <c r="N8" i="16"/>
  <c r="AT10" i="16"/>
  <c r="AD7" i="16"/>
  <c r="Y7" i="16"/>
  <c r="S7" i="16"/>
  <c r="N7" i="16"/>
  <c r="AD6" i="16"/>
  <c r="Y6" i="16"/>
  <c r="S6" i="16"/>
  <c r="AT22" i="15"/>
  <c r="AS22" i="15"/>
  <c r="AR22" i="15"/>
  <c r="AQ22" i="15"/>
  <c r="AP22" i="15"/>
  <c r="AO22" i="15"/>
  <c r="AN22" i="15"/>
  <c r="AM22" i="15"/>
  <c r="AL22" i="15"/>
  <c r="AK22" i="15"/>
  <c r="AJ22" i="15"/>
  <c r="AI22" i="15"/>
  <c r="AH22" i="15"/>
  <c r="Q37" i="15"/>
  <c r="Q35" i="15"/>
  <c r="S35" i="15"/>
  <c r="AD37" i="15"/>
  <c r="AD36" i="15"/>
  <c r="AD35" i="15"/>
  <c r="Y37" i="15"/>
  <c r="Y36" i="15"/>
  <c r="Y35" i="15"/>
  <c r="N37" i="15"/>
  <c r="N36" i="15"/>
  <c r="N35" i="15"/>
  <c r="S37" i="15"/>
  <c r="S36" i="15"/>
  <c r="Q34" i="15"/>
  <c r="S34" i="15" s="1"/>
  <c r="AD34" i="15"/>
  <c r="Y34" i="15"/>
  <c r="AD33" i="15"/>
  <c r="Y33" i="15"/>
  <c r="S33" i="15"/>
  <c r="N34" i="15"/>
  <c r="N33" i="15"/>
  <c r="AT21" i="15"/>
  <c r="AT20" i="15"/>
  <c r="AT19" i="15"/>
  <c r="AT18" i="15"/>
  <c r="AT17" i="15"/>
  <c r="AT16" i="15"/>
  <c r="AT15" i="15"/>
  <c r="AT14" i="15"/>
  <c r="AT13" i="15"/>
  <c r="AT12" i="15"/>
  <c r="AT11" i="15"/>
  <c r="AT10" i="15"/>
  <c r="AT9" i="15"/>
  <c r="AT8" i="15"/>
  <c r="AT7" i="15"/>
  <c r="AT6" i="15"/>
  <c r="N6" i="15"/>
  <c r="N7" i="15"/>
  <c r="N8" i="15"/>
  <c r="N9" i="15"/>
  <c r="N10" i="15"/>
  <c r="N11" i="15"/>
  <c r="N12" i="15"/>
  <c r="N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N26" i="15"/>
  <c r="N27" i="15"/>
  <c r="N28" i="15"/>
  <c r="N29" i="15"/>
  <c r="N30" i="15"/>
  <c r="N31" i="15"/>
  <c r="N32" i="15"/>
  <c r="AD32" i="15"/>
  <c r="AD31" i="15"/>
  <c r="AD30" i="15"/>
  <c r="AD29" i="15"/>
  <c r="AD28" i="15"/>
  <c r="Y32" i="15"/>
  <c r="Y31" i="15"/>
  <c r="Y30" i="15"/>
  <c r="Y29" i="15"/>
  <c r="Y28" i="15"/>
  <c r="S32" i="15"/>
  <c r="S31" i="15"/>
  <c r="S30" i="15"/>
  <c r="S29" i="15"/>
  <c r="S28" i="15"/>
  <c r="AD27" i="15"/>
  <c r="Y27" i="15"/>
  <c r="S27" i="15"/>
  <c r="AD26" i="15"/>
  <c r="Y26" i="15"/>
  <c r="S26" i="15"/>
  <c r="S25" i="15"/>
  <c r="AD25" i="15"/>
  <c r="Y25" i="15"/>
  <c r="Z99" i="15"/>
  <c r="AA99" i="15"/>
  <c r="AB99" i="15"/>
  <c r="AC99" i="15"/>
  <c r="T99" i="15"/>
  <c r="U99" i="15"/>
  <c r="V99" i="15"/>
  <c r="W99" i="15"/>
  <c r="X99" i="15"/>
  <c r="O99" i="15"/>
  <c r="P99" i="15"/>
  <c r="Q99" i="15"/>
  <c r="R99" i="15"/>
  <c r="J99" i="15"/>
  <c r="K99" i="15"/>
  <c r="L99" i="15"/>
  <c r="M99" i="15"/>
  <c r="AD98" i="15"/>
  <c r="Y98" i="15"/>
  <c r="S98" i="15"/>
  <c r="AD97" i="15"/>
  <c r="AD96" i="15"/>
  <c r="Y97" i="15"/>
  <c r="Y96" i="15"/>
  <c r="S97" i="15"/>
  <c r="S96" i="15"/>
  <c r="N98" i="15"/>
  <c r="N97" i="15"/>
  <c r="N96" i="15"/>
  <c r="AD92" i="15"/>
  <c r="Y92" i="15"/>
  <c r="S92" i="15"/>
  <c r="N92" i="15"/>
  <c r="N91" i="15"/>
  <c r="N67" i="15"/>
  <c r="Q24" i="15"/>
  <c r="S24" i="15" s="1"/>
  <c r="AD24" i="15"/>
  <c r="Y24" i="15"/>
  <c r="S23" i="15"/>
  <c r="S22" i="15"/>
  <c r="Y23" i="15"/>
  <c r="AD22" i="15"/>
  <c r="Y22" i="15"/>
  <c r="AD23" i="15"/>
  <c r="AD21" i="15"/>
  <c r="Y21" i="15"/>
  <c r="S21" i="15"/>
  <c r="I99" i="15"/>
  <c r="H99" i="15"/>
  <c r="G99" i="15"/>
  <c r="S20" i="15"/>
  <c r="S19" i="15"/>
  <c r="AD20" i="15"/>
  <c r="Y20" i="15"/>
  <c r="AD19" i="15"/>
  <c r="Y19" i="15"/>
  <c r="AD91" i="15"/>
  <c r="Y91" i="15"/>
  <c r="S91" i="15"/>
  <c r="AD90" i="15"/>
  <c r="Y90" i="15"/>
  <c r="AD89" i="15"/>
  <c r="Y89" i="15"/>
  <c r="S89" i="15"/>
  <c r="AD88" i="15"/>
  <c r="Y88" i="15"/>
  <c r="S88" i="15"/>
  <c r="AD87" i="15"/>
  <c r="Y87" i="15"/>
  <c r="S90" i="15"/>
  <c r="S87" i="15"/>
  <c r="N90" i="15"/>
  <c r="N89" i="15"/>
  <c r="N88" i="15"/>
  <c r="N87" i="15"/>
  <c r="S86" i="15"/>
  <c r="S85" i="15"/>
  <c r="S84" i="15"/>
  <c r="S83" i="15"/>
  <c r="S82" i="15"/>
  <c r="S81" i="15"/>
  <c r="S80" i="15"/>
  <c r="S79" i="15"/>
  <c r="S78" i="15"/>
  <c r="S77" i="15"/>
  <c r="Y86" i="15"/>
  <c r="Y85" i="15"/>
  <c r="Y84" i="15"/>
  <c r="Y83" i="15"/>
  <c r="Y82" i="15"/>
  <c r="Y81" i="15"/>
  <c r="Y80" i="15"/>
  <c r="Y79" i="15"/>
  <c r="Y78" i="15"/>
  <c r="Y77" i="15"/>
  <c r="AD81" i="15"/>
  <c r="AD86" i="15"/>
  <c r="AD85" i="15"/>
  <c r="AD84" i="15"/>
  <c r="AD83" i="15"/>
  <c r="AD82" i="15"/>
  <c r="AD80" i="15"/>
  <c r="AD79" i="15"/>
  <c r="AD78" i="15"/>
  <c r="AD77" i="15"/>
  <c r="N86" i="15"/>
  <c r="N85" i="15"/>
  <c r="N84" i="15"/>
  <c r="N83" i="15"/>
  <c r="N82" i="15"/>
  <c r="N81" i="15"/>
  <c r="N80" i="15"/>
  <c r="N79" i="15"/>
  <c r="N78" i="15"/>
  <c r="N77" i="15"/>
  <c r="S38" i="16" l="1"/>
  <c r="N32" i="16"/>
  <c r="S32" i="16"/>
  <c r="N38" i="16"/>
  <c r="AD15" i="16"/>
  <c r="AD32" i="16"/>
  <c r="Y32" i="16"/>
  <c r="Y15" i="16"/>
  <c r="N15" i="16"/>
  <c r="S15" i="16"/>
  <c r="AD99" i="15"/>
  <c r="N99" i="15"/>
  <c r="Y99" i="15"/>
  <c r="S99" i="15"/>
  <c r="AD18" i="15"/>
  <c r="AD17" i="15"/>
  <c r="Y18" i="15"/>
  <c r="Y17" i="15"/>
  <c r="S18" i="15"/>
  <c r="S17" i="15"/>
  <c r="AD16" i="15"/>
  <c r="Y16" i="15"/>
  <c r="S16" i="15"/>
  <c r="S76" i="15"/>
  <c r="S74" i="15"/>
  <c r="S73" i="15"/>
  <c r="S71" i="15"/>
  <c r="S69" i="15"/>
  <c r="S68" i="15"/>
  <c r="Y76" i="15"/>
  <c r="Y75" i="15"/>
  <c r="Y74" i="15"/>
  <c r="Y73" i="15"/>
  <c r="Y72" i="15"/>
  <c r="Y71" i="15"/>
  <c r="Y70" i="15"/>
  <c r="Y69" i="15"/>
  <c r="Y68" i="15"/>
  <c r="Y67" i="15"/>
  <c r="Y66" i="15"/>
  <c r="Y65" i="15"/>
  <c r="AD76" i="15"/>
  <c r="AD75" i="15"/>
  <c r="AD74" i="15"/>
  <c r="AD73" i="15"/>
  <c r="AD72" i="15"/>
  <c r="AD71" i="15"/>
  <c r="AD70" i="15"/>
  <c r="AD69" i="15"/>
  <c r="AD68" i="15"/>
  <c r="AD67" i="15"/>
  <c r="AD66" i="15"/>
  <c r="AD65" i="15"/>
  <c r="S66" i="15"/>
  <c r="S75" i="15"/>
  <c r="S72" i="15"/>
  <c r="S70" i="15"/>
  <c r="S67" i="15"/>
  <c r="S65" i="15"/>
  <c r="N76" i="15"/>
  <c r="N75" i="15"/>
  <c r="N74" i="15"/>
  <c r="N73" i="15"/>
  <c r="N72" i="15"/>
  <c r="N71" i="15"/>
  <c r="N70" i="15"/>
  <c r="N69" i="15"/>
  <c r="N68" i="15"/>
  <c r="N66" i="15"/>
  <c r="N65" i="15"/>
  <c r="S15" i="15"/>
  <c r="S14" i="15"/>
  <c r="AD15" i="15"/>
  <c r="Y15" i="15"/>
  <c r="AD14" i="15"/>
  <c r="Y14" i="15"/>
  <c r="AD13" i="15"/>
  <c r="Y13" i="15"/>
  <c r="S13" i="15"/>
  <c r="AD64" i="15"/>
  <c r="AD63" i="15"/>
  <c r="AD62" i="15"/>
  <c r="AD61" i="15"/>
  <c r="AD60" i="15"/>
  <c r="AD59" i="15"/>
  <c r="AD58" i="15"/>
  <c r="AD57" i="15"/>
  <c r="AD56" i="15"/>
  <c r="AD55" i="15"/>
  <c r="Y64" i="15"/>
  <c r="Y63" i="15"/>
  <c r="Y62" i="15"/>
  <c r="Y61" i="15"/>
  <c r="Y60" i="15"/>
  <c r="Y59" i="15"/>
  <c r="Y58" i="15"/>
  <c r="Y57" i="15"/>
  <c r="Y56" i="15"/>
  <c r="Y55" i="15"/>
  <c r="S64" i="15"/>
  <c r="S63" i="15"/>
  <c r="S62" i="15"/>
  <c r="S61" i="15"/>
  <c r="S60" i="15"/>
  <c r="S59" i="15"/>
  <c r="S58" i="15"/>
  <c r="S57" i="15"/>
  <c r="S56" i="15"/>
  <c r="S55" i="15"/>
  <c r="N64" i="15"/>
  <c r="N63" i="15"/>
  <c r="N62" i="15"/>
  <c r="N61" i="15"/>
  <c r="N60" i="15"/>
  <c r="N59" i="15"/>
  <c r="N58" i="15"/>
  <c r="N57" i="15"/>
  <c r="N56" i="15"/>
  <c r="N55" i="15"/>
  <c r="S11" i="15" l="1"/>
  <c r="S12" i="15"/>
  <c r="S10" i="15"/>
  <c r="S9" i="15"/>
  <c r="Y12" i="15"/>
  <c r="Y11" i="15"/>
  <c r="Y10" i="15"/>
  <c r="AD12" i="15"/>
  <c r="AD11" i="15"/>
  <c r="AD10" i="15"/>
  <c r="AD9" i="15"/>
  <c r="Y9" i="15"/>
  <c r="D9" i="15"/>
  <c r="D10" i="15" s="1"/>
  <c r="D11" i="15" s="1"/>
  <c r="D12" i="15" s="1"/>
  <c r="Y8" i="15"/>
  <c r="AD8" i="15"/>
  <c r="S8" i="15"/>
  <c r="S54" i="15"/>
  <c r="S53" i="15"/>
  <c r="S52" i="15"/>
  <c r="S51" i="15"/>
  <c r="S50" i="15"/>
  <c r="S49" i="15"/>
  <c r="S48" i="15"/>
  <c r="S47" i="15"/>
  <c r="S46" i="15"/>
  <c r="S45" i="15"/>
  <c r="S44" i="15"/>
  <c r="AD47" i="15"/>
  <c r="Y47" i="15"/>
  <c r="N47" i="15"/>
  <c r="Y54" i="15"/>
  <c r="Y53" i="15"/>
  <c r="Y52" i="15"/>
  <c r="Y51" i="15"/>
  <c r="Y50" i="15"/>
  <c r="Y49" i="15"/>
  <c r="Y48" i="15"/>
  <c r="Y46" i="15"/>
  <c r="Y45" i="15"/>
  <c r="Y44" i="15"/>
  <c r="AD54" i="15"/>
  <c r="AD53" i="15"/>
  <c r="AD52" i="15"/>
  <c r="AD51" i="15"/>
  <c r="AD50" i="15"/>
  <c r="AD49" i="15"/>
  <c r="AD48" i="15"/>
  <c r="AD46" i="15"/>
  <c r="AD45" i="15"/>
  <c r="AD44" i="15"/>
  <c r="N54" i="15"/>
  <c r="N53" i="15"/>
  <c r="N52" i="15"/>
  <c r="N51" i="15"/>
  <c r="N50" i="15"/>
  <c r="N49" i="15"/>
  <c r="N48" i="15"/>
  <c r="N46" i="15"/>
  <c r="N45" i="15"/>
  <c r="N44" i="15"/>
  <c r="D44" i="15"/>
  <c r="AC93" i="15"/>
  <c r="AB93" i="15"/>
  <c r="AA93" i="15"/>
  <c r="Z93" i="15"/>
  <c r="X93" i="15"/>
  <c r="W93" i="15"/>
  <c r="V93" i="15"/>
  <c r="U93" i="15"/>
  <c r="T93" i="15"/>
  <c r="R93" i="15"/>
  <c r="Q93" i="15"/>
  <c r="P93" i="15"/>
  <c r="O93" i="15"/>
  <c r="M93" i="15"/>
  <c r="L93" i="15"/>
  <c r="K93" i="15"/>
  <c r="J93" i="15"/>
  <c r="I93" i="15"/>
  <c r="H93" i="15"/>
  <c r="G93" i="15"/>
  <c r="AD43" i="15"/>
  <c r="Y43" i="15"/>
  <c r="S43" i="15"/>
  <c r="N43" i="15"/>
  <c r="AC39" i="15"/>
  <c r="AB39" i="15"/>
  <c r="AA39" i="15"/>
  <c r="Z39" i="15"/>
  <c r="X39" i="15"/>
  <c r="W39" i="15"/>
  <c r="V39" i="15"/>
  <c r="U39" i="15"/>
  <c r="T39" i="15"/>
  <c r="R39" i="15"/>
  <c r="Q39" i="15"/>
  <c r="P39" i="15"/>
  <c r="O39" i="15"/>
  <c r="M39" i="15"/>
  <c r="L39" i="15"/>
  <c r="K39" i="15"/>
  <c r="J39" i="15"/>
  <c r="I39" i="15"/>
  <c r="H39" i="15"/>
  <c r="G39" i="15"/>
  <c r="AD7" i="15"/>
  <c r="Y7" i="15"/>
  <c r="S7" i="15"/>
  <c r="AD6" i="15"/>
  <c r="Y6" i="15"/>
  <c r="S6" i="15"/>
  <c r="AD44" i="14"/>
  <c r="Y44" i="14"/>
  <c r="AD43" i="14"/>
  <c r="Y43" i="14"/>
  <c r="N44" i="14"/>
  <c r="N43" i="14"/>
  <c r="S44" i="14"/>
  <c r="S43" i="14"/>
  <c r="N42" i="14"/>
  <c r="N41" i="14"/>
  <c r="S42" i="14"/>
  <c r="S41" i="14"/>
  <c r="AD42" i="14"/>
  <c r="AD41" i="14"/>
  <c r="Y42" i="14"/>
  <c r="Y41" i="14"/>
  <c r="AD40" i="14"/>
  <c r="Y40" i="14"/>
  <c r="S40" i="14"/>
  <c r="N40" i="14"/>
  <c r="N39" i="14"/>
  <c r="N38" i="14"/>
  <c r="N37" i="14"/>
  <c r="AD39" i="14"/>
  <c r="Y39" i="14"/>
  <c r="S39" i="14"/>
  <c r="S38" i="14"/>
  <c r="S37" i="14"/>
  <c r="AD38" i="14"/>
  <c r="Y38" i="14"/>
  <c r="AD37" i="14"/>
  <c r="Y37" i="14"/>
  <c r="N36" i="14"/>
  <c r="N35" i="14"/>
  <c r="S36" i="14"/>
  <c r="S35" i="14"/>
  <c r="AD36" i="14"/>
  <c r="Y36" i="14"/>
  <c r="AD35" i="14"/>
  <c r="Y35" i="14"/>
  <c r="N32" i="14"/>
  <c r="N31" i="14"/>
  <c r="S32" i="14"/>
  <c r="S31" i="14"/>
  <c r="AD34" i="14"/>
  <c r="Y34" i="14"/>
  <c r="S34" i="14"/>
  <c r="N34" i="14"/>
  <c r="AD32" i="14"/>
  <c r="Y32" i="14"/>
  <c r="AD31" i="14"/>
  <c r="Y31" i="14"/>
  <c r="AD33" i="14"/>
  <c r="Y33" i="14"/>
  <c r="S33" i="14"/>
  <c r="N33" i="14"/>
  <c r="Y30" i="14"/>
  <c r="AD30" i="14"/>
  <c r="AD29" i="14"/>
  <c r="Y29" i="14"/>
  <c r="N30" i="14"/>
  <c r="N29" i="14"/>
  <c r="S30" i="14"/>
  <c r="S29" i="14"/>
  <c r="AD28" i="14"/>
  <c r="Y28" i="14"/>
  <c r="S28" i="14"/>
  <c r="N28" i="14"/>
  <c r="Y93" i="15" l="1"/>
  <c r="N93" i="15"/>
  <c r="S93" i="15"/>
  <c r="AD93" i="15"/>
  <c r="Y39" i="15"/>
  <c r="AD39" i="15"/>
  <c r="N39" i="15"/>
  <c r="S39" i="15"/>
  <c r="D13" i="15"/>
  <c r="D14" i="15" s="1"/>
  <c r="D15" i="15" s="1"/>
  <c r="D16" i="15" s="1"/>
  <c r="D17" i="15" s="1"/>
  <c r="D18" i="15" s="1"/>
  <c r="D19" i="15" s="1"/>
  <c r="D20" i="15" s="1"/>
  <c r="D21" i="15" s="1"/>
  <c r="D22" i="15" s="1"/>
  <c r="D23" i="15" s="1"/>
  <c r="D45" i="15"/>
  <c r="D46" i="15" s="1"/>
  <c r="D47" i="15" s="1"/>
  <c r="D48" i="15" s="1"/>
  <c r="D49" i="15" s="1"/>
  <c r="D50" i="15" s="1"/>
  <c r="D51" i="15" s="1"/>
  <c r="D52" i="15" s="1"/>
  <c r="D53" i="15" s="1"/>
  <c r="D54" i="15" s="1"/>
  <c r="D55" i="15" s="1"/>
  <c r="D56" i="15" s="1"/>
  <c r="D57" i="15" s="1"/>
  <c r="D58" i="15" s="1"/>
  <c r="D59" i="15" s="1"/>
  <c r="D60" i="15" s="1"/>
  <c r="D61" i="15" s="1"/>
  <c r="D62" i="15" s="1"/>
  <c r="D63" i="15" s="1"/>
  <c r="D64" i="15" s="1"/>
  <c r="D65" i="15" s="1"/>
  <c r="D66" i="15" s="1"/>
  <c r="D67" i="15" s="1"/>
  <c r="D68" i="15" s="1"/>
  <c r="D69" i="15" s="1"/>
  <c r="D70" i="15" s="1"/>
  <c r="D71" i="15" s="1"/>
  <c r="D72" i="15" s="1"/>
  <c r="D73" i="15" s="1"/>
  <c r="D74" i="15" s="1"/>
  <c r="D75" i="15" s="1"/>
  <c r="D76" i="15" s="1"/>
  <c r="D77" i="15" s="1"/>
  <c r="D78" i="15" s="1"/>
  <c r="D79" i="15" s="1"/>
  <c r="D80" i="15" s="1"/>
  <c r="D81" i="15" s="1"/>
  <c r="D82" i="15" s="1"/>
  <c r="D83" i="15" s="1"/>
  <c r="D84" i="15" s="1"/>
  <c r="D85" i="15" s="1"/>
  <c r="D86" i="15" s="1"/>
  <c r="AD27" i="14"/>
  <c r="AD24" i="14"/>
  <c r="S27" i="14"/>
  <c r="N27" i="14"/>
  <c r="S24" i="14"/>
  <c r="N24" i="14"/>
  <c r="Y27" i="14"/>
  <c r="AD26" i="14"/>
  <c r="Y26" i="14"/>
  <c r="S26" i="14"/>
  <c r="N26" i="14"/>
  <c r="AD25" i="14"/>
  <c r="Y25" i="14"/>
  <c r="S25" i="14"/>
  <c r="N25" i="14"/>
  <c r="Y24" i="14"/>
  <c r="D24" i="14"/>
  <c r="D25" i="14" s="1"/>
  <c r="D26" i="14" s="1"/>
  <c r="D27" i="14" s="1"/>
  <c r="D28" i="14" s="1"/>
  <c r="D29" i="14" s="1"/>
  <c r="D30" i="14" s="1"/>
  <c r="D31" i="14" s="1"/>
  <c r="D32" i="14" s="1"/>
  <c r="D33" i="14" s="1"/>
  <c r="D34" i="14" s="1"/>
  <c r="D35" i="14" s="1"/>
  <c r="D36" i="14" s="1"/>
  <c r="D37" i="14" s="1"/>
  <c r="D38" i="14" s="1"/>
  <c r="D39" i="14" s="1"/>
  <c r="D40" i="14" s="1"/>
  <c r="D41" i="14" s="1"/>
  <c r="D42" i="14" s="1"/>
  <c r="D43" i="14" s="1"/>
  <c r="D44" i="14" s="1"/>
  <c r="AD91" i="14"/>
  <c r="Y91" i="14"/>
  <c r="S91" i="14"/>
  <c r="AD90" i="14"/>
  <c r="Y90" i="14"/>
  <c r="S90" i="14"/>
  <c r="AD85" i="14"/>
  <c r="AD84" i="14"/>
  <c r="AD83" i="14"/>
  <c r="AD89" i="14"/>
  <c r="AD88" i="14"/>
  <c r="AD87" i="14"/>
  <c r="AD86" i="14"/>
  <c r="AD82" i="14"/>
  <c r="Y89" i="14"/>
  <c r="Y88" i="14"/>
  <c r="Y87" i="14"/>
  <c r="Y86" i="14"/>
  <c r="Y85" i="14"/>
  <c r="Y84" i="14"/>
  <c r="Y83" i="14"/>
  <c r="Y82" i="14"/>
  <c r="S89" i="14"/>
  <c r="S88" i="14"/>
  <c r="S87" i="14"/>
  <c r="S86" i="14"/>
  <c r="S85" i="14"/>
  <c r="S84" i="14"/>
  <c r="S83" i="14"/>
  <c r="S82" i="14"/>
  <c r="N89" i="14"/>
  <c r="N88" i="14"/>
  <c r="N87" i="14"/>
  <c r="N86" i="14"/>
  <c r="N85" i="14"/>
  <c r="N84" i="14"/>
  <c r="N83" i="14"/>
  <c r="N82" i="14"/>
  <c r="D82" i="14"/>
  <c r="D83" i="14" s="1"/>
  <c r="D84" i="14" s="1"/>
  <c r="D85" i="14" s="1"/>
  <c r="D86" i="14" s="1"/>
  <c r="D87" i="14" s="1"/>
  <c r="D88" i="14" s="1"/>
  <c r="D89" i="14" s="1"/>
  <c r="D90" i="14" s="1"/>
  <c r="D91" i="14" s="1"/>
  <c r="B82" i="14"/>
  <c r="B83" i="14" s="1"/>
  <c r="B84" i="14" s="1"/>
  <c r="B85" i="14" s="1"/>
  <c r="B86" i="14" s="1"/>
  <c r="B87" i="14" s="1"/>
  <c r="B88" i="14" s="1"/>
  <c r="B89" i="14" s="1"/>
  <c r="B90" i="14" s="1"/>
  <c r="B91" i="14" s="1"/>
  <c r="N21" i="14" l="1"/>
  <c r="N23" i="14"/>
  <c r="S23" i="14"/>
  <c r="S21" i="14"/>
  <c r="AD23" i="14"/>
  <c r="Y23" i="14"/>
  <c r="AD21" i="14"/>
  <c r="Y21" i="14"/>
  <c r="AD22" i="14"/>
  <c r="Y22" i="14"/>
  <c r="S22" i="14"/>
  <c r="N22" i="14"/>
  <c r="AD20" i="14"/>
  <c r="Y20" i="14"/>
  <c r="S20" i="14"/>
  <c r="N20" i="14"/>
  <c r="S17" i="14"/>
  <c r="N17" i="14"/>
  <c r="S16" i="14"/>
  <c r="N16" i="14"/>
  <c r="AD17" i="14"/>
  <c r="Y17" i="14"/>
  <c r="AD16" i="14"/>
  <c r="Y16" i="14"/>
  <c r="Y19" i="14"/>
  <c r="Y18" i="14"/>
  <c r="AD19" i="14"/>
  <c r="AD18" i="14"/>
  <c r="S19" i="14"/>
  <c r="S18" i="14"/>
  <c r="N19" i="14"/>
  <c r="N18" i="14"/>
  <c r="S75" i="14"/>
  <c r="AD81" i="14"/>
  <c r="Y81" i="14"/>
  <c r="AD80" i="14"/>
  <c r="Y80" i="14"/>
  <c r="AD79" i="14"/>
  <c r="Y79" i="14"/>
  <c r="AD78" i="14"/>
  <c r="Y78" i="14"/>
  <c r="AD77" i="14"/>
  <c r="Y77" i="14"/>
  <c r="AD76" i="14"/>
  <c r="Y76" i="14"/>
  <c r="AD75" i="14"/>
  <c r="Y75" i="14"/>
  <c r="AD74" i="14"/>
  <c r="Y74" i="14"/>
  <c r="AD73" i="14"/>
  <c r="Y73" i="14"/>
  <c r="AD72" i="14"/>
  <c r="Y72" i="14"/>
  <c r="AD71" i="14"/>
  <c r="Y71" i="14"/>
  <c r="S81" i="14"/>
  <c r="S80" i="14"/>
  <c r="S79" i="14"/>
  <c r="S78" i="14"/>
  <c r="S77" i="14"/>
  <c r="S76" i="14"/>
  <c r="S74" i="14"/>
  <c r="S73" i="14"/>
  <c r="S72" i="14"/>
  <c r="S71" i="14"/>
  <c r="N81" i="14"/>
  <c r="N80" i="14"/>
  <c r="N79" i="14"/>
  <c r="N78" i="14"/>
  <c r="N77" i="14"/>
  <c r="N76" i="14"/>
  <c r="N75" i="14"/>
  <c r="N74" i="14"/>
  <c r="N73" i="14"/>
  <c r="N72" i="14"/>
  <c r="N71" i="14"/>
  <c r="S15" i="14"/>
  <c r="S14" i="14"/>
  <c r="N15" i="14"/>
  <c r="N14" i="14"/>
  <c r="Y15" i="14"/>
  <c r="Y14" i="14"/>
  <c r="AD15" i="14"/>
  <c r="AD14" i="14"/>
  <c r="AD66" i="14"/>
  <c r="AD70" i="14"/>
  <c r="AD69" i="14"/>
  <c r="AD68" i="14"/>
  <c r="AD67" i="14"/>
  <c r="AD65" i="14"/>
  <c r="AD64" i="14"/>
  <c r="AD63" i="14"/>
  <c r="Y70" i="14"/>
  <c r="Y69" i="14"/>
  <c r="Y68" i="14"/>
  <c r="Y67" i="14"/>
  <c r="Y66" i="14"/>
  <c r="Y65" i="14"/>
  <c r="Y64" i="14"/>
  <c r="Y63" i="14"/>
  <c r="S70" i="14"/>
  <c r="S69" i="14"/>
  <c r="S68" i="14"/>
  <c r="S67" i="14"/>
  <c r="S66" i="14"/>
  <c r="S65" i="14"/>
  <c r="S64" i="14"/>
  <c r="S63" i="14"/>
  <c r="N70" i="14"/>
  <c r="N69" i="14"/>
  <c r="N68" i="14"/>
  <c r="N67" i="14"/>
  <c r="N66" i="14"/>
  <c r="N65" i="14"/>
  <c r="N64" i="14"/>
  <c r="N63" i="14"/>
  <c r="AD13" i="14"/>
  <c r="AD12" i="14"/>
  <c r="Y13" i="14"/>
  <c r="Y12" i="14"/>
  <c r="N13" i="14"/>
  <c r="N12" i="14"/>
  <c r="S13" i="14"/>
  <c r="S12" i="14"/>
  <c r="AD62" i="14"/>
  <c r="AD61" i="14"/>
  <c r="AD60" i="14"/>
  <c r="AD59" i="14"/>
  <c r="AD58" i="14"/>
  <c r="AD57" i="14"/>
  <c r="AD56" i="14"/>
  <c r="AD55" i="14"/>
  <c r="AD54" i="14"/>
  <c r="Y62" i="14"/>
  <c r="Y61" i="14"/>
  <c r="Y60" i="14"/>
  <c r="Y59" i="14"/>
  <c r="Y58" i="14"/>
  <c r="Y57" i="14"/>
  <c r="Y56" i="14"/>
  <c r="Y55" i="14"/>
  <c r="Y54" i="14"/>
  <c r="S62" i="14"/>
  <c r="S61" i="14"/>
  <c r="S60" i="14"/>
  <c r="S59" i="14"/>
  <c r="S58" i="14"/>
  <c r="S57" i="14"/>
  <c r="S56" i="14"/>
  <c r="S55" i="14"/>
  <c r="S54" i="14"/>
  <c r="N62" i="14"/>
  <c r="N61" i="14"/>
  <c r="N60" i="14"/>
  <c r="N59" i="14"/>
  <c r="N58" i="14"/>
  <c r="N57" i="14"/>
  <c r="N56" i="14"/>
  <c r="N55" i="14"/>
  <c r="N54" i="14"/>
  <c r="D54" i="14"/>
  <c r="D55" i="14"/>
  <c r="D56" i="14"/>
  <c r="D57" i="14"/>
  <c r="D58" i="14"/>
  <c r="D59" i="14"/>
  <c r="D60" i="14"/>
  <c r="D61" i="14"/>
  <c r="D62" i="14"/>
  <c r="B54" i="14"/>
  <c r="B55" i="14"/>
  <c r="B56" i="14"/>
  <c r="B57" i="14"/>
  <c r="B58" i="14"/>
  <c r="B59" i="14"/>
  <c r="B60" i="14"/>
  <c r="B61" i="14"/>
  <c r="B62" i="14"/>
  <c r="I101" i="14"/>
  <c r="H101" i="14"/>
  <c r="G101" i="14"/>
  <c r="AC94" i="14"/>
  <c r="AB94" i="14"/>
  <c r="AA94" i="14"/>
  <c r="Z94" i="14"/>
  <c r="X94" i="14"/>
  <c r="W94" i="14"/>
  <c r="V94" i="14"/>
  <c r="U94" i="14"/>
  <c r="T94" i="14"/>
  <c r="R94" i="14"/>
  <c r="Q94" i="14"/>
  <c r="P94" i="14"/>
  <c r="O94" i="14"/>
  <c r="M94" i="14"/>
  <c r="L94" i="14"/>
  <c r="K94" i="14"/>
  <c r="J94" i="14"/>
  <c r="I94" i="14"/>
  <c r="H94" i="14"/>
  <c r="G94" i="14"/>
  <c r="AD53" i="14"/>
  <c r="Y53" i="14"/>
  <c r="S53" i="14"/>
  <c r="N53" i="14"/>
  <c r="AD52" i="14"/>
  <c r="Y52" i="14"/>
  <c r="S52" i="14"/>
  <c r="N52" i="14"/>
  <c r="AC46" i="14"/>
  <c r="AB46" i="14"/>
  <c r="AA46" i="14"/>
  <c r="Z46" i="14"/>
  <c r="X46" i="14"/>
  <c r="W46" i="14"/>
  <c r="V46" i="14"/>
  <c r="U46" i="14"/>
  <c r="T46" i="14"/>
  <c r="R46" i="14"/>
  <c r="Q46" i="14"/>
  <c r="P46" i="14"/>
  <c r="O46" i="14"/>
  <c r="M46" i="14"/>
  <c r="L46" i="14"/>
  <c r="K46" i="14"/>
  <c r="J46" i="14"/>
  <c r="I46" i="14"/>
  <c r="H46" i="14"/>
  <c r="G46" i="14"/>
  <c r="AD11" i="14"/>
  <c r="Y11" i="14"/>
  <c r="S11" i="14"/>
  <c r="N11" i="14"/>
  <c r="AD10" i="14"/>
  <c r="Y10" i="14"/>
  <c r="S10" i="14"/>
  <c r="N10" i="14"/>
  <c r="AD9" i="14"/>
  <c r="Y9" i="14"/>
  <c r="Y46" i="14" s="1"/>
  <c r="S9" i="14"/>
  <c r="N9" i="14"/>
  <c r="N46" i="14"/>
  <c r="N41" i="13"/>
  <c r="S41" i="13"/>
  <c r="AD41" i="13"/>
  <c r="Y41" i="13"/>
  <c r="S39" i="13"/>
  <c r="N39" i="13"/>
  <c r="AD39" i="13"/>
  <c r="Y39" i="13"/>
  <c r="AD40" i="13"/>
  <c r="Y40" i="13"/>
  <c r="S40" i="13"/>
  <c r="N40" i="13"/>
  <c r="N38" i="13"/>
  <c r="N37" i="13"/>
  <c r="S38" i="13"/>
  <c r="S37" i="13"/>
  <c r="AD38" i="13"/>
  <c r="Y38" i="13"/>
  <c r="AD37" i="13"/>
  <c r="Y37" i="13"/>
  <c r="I102" i="13"/>
  <c r="H102" i="13"/>
  <c r="G102" i="13"/>
  <c r="N36" i="13"/>
  <c r="N35" i="13"/>
  <c r="S36" i="13"/>
  <c r="S35" i="13"/>
  <c r="AD36" i="13"/>
  <c r="Y36" i="13"/>
  <c r="AD35" i="13"/>
  <c r="Y35" i="13"/>
  <c r="S34" i="13"/>
  <c r="N34" i="13"/>
  <c r="S32" i="13"/>
  <c r="N32" i="13"/>
  <c r="AD34" i="13"/>
  <c r="Y34" i="13"/>
  <c r="AD32" i="13"/>
  <c r="Y32" i="13"/>
  <c r="AD33" i="13"/>
  <c r="Y33" i="13"/>
  <c r="S33" i="13"/>
  <c r="N33" i="13"/>
  <c r="AD31" i="13"/>
  <c r="Y31" i="13"/>
  <c r="S31" i="13"/>
  <c r="N31" i="13"/>
  <c r="N30" i="13"/>
  <c r="N29" i="13"/>
  <c r="N28" i="13"/>
  <c r="S30" i="13"/>
  <c r="S29" i="13"/>
  <c r="S28" i="13"/>
  <c r="AD30" i="13"/>
  <c r="Y30" i="13"/>
  <c r="AD29" i="13"/>
  <c r="Y29" i="13"/>
  <c r="AD28" i="13"/>
  <c r="Y28" i="13"/>
  <c r="N25" i="13"/>
  <c r="S25" i="13"/>
  <c r="Y25" i="13"/>
  <c r="AD25" i="13"/>
  <c r="AD27" i="13"/>
  <c r="Y27" i="13"/>
  <c r="S27" i="13"/>
  <c r="AD26" i="13"/>
  <c r="Y26" i="13"/>
  <c r="S26" i="13"/>
  <c r="N27" i="13"/>
  <c r="N26" i="13"/>
  <c r="N23" i="13"/>
  <c r="N22" i="13"/>
  <c r="S23" i="13"/>
  <c r="S22" i="13"/>
  <c r="AD23" i="13"/>
  <c r="Y23" i="13"/>
  <c r="AD22" i="13"/>
  <c r="Y22" i="13"/>
  <c r="AD24" i="13"/>
  <c r="Y24" i="13"/>
  <c r="S24" i="13"/>
  <c r="N24" i="13"/>
  <c r="AD91" i="13"/>
  <c r="AD90" i="13"/>
  <c r="AD89" i="13"/>
  <c r="AD88" i="13"/>
  <c r="Y91" i="13"/>
  <c r="Y90" i="13"/>
  <c r="Y89" i="13"/>
  <c r="Y88" i="13"/>
  <c r="N91" i="13"/>
  <c r="N90" i="13"/>
  <c r="N89" i="13"/>
  <c r="N88" i="13"/>
  <c r="Y87" i="13"/>
  <c r="Y86" i="13"/>
  <c r="AD87" i="13"/>
  <c r="AD86" i="13"/>
  <c r="S87" i="13"/>
  <c r="S86" i="13"/>
  <c r="N87" i="13"/>
  <c r="N86" i="13"/>
  <c r="AD78" i="13"/>
  <c r="AD85" i="13"/>
  <c r="AD84" i="13"/>
  <c r="AD83" i="13"/>
  <c r="AD82" i="13"/>
  <c r="AD81" i="13"/>
  <c r="AD80" i="13"/>
  <c r="AD79" i="13"/>
  <c r="AD77" i="13"/>
  <c r="Y85" i="13"/>
  <c r="Y84" i="13"/>
  <c r="Y83" i="13"/>
  <c r="Y82" i="13"/>
  <c r="Y81" i="13"/>
  <c r="Y80" i="13"/>
  <c r="Y79" i="13"/>
  <c r="Y78" i="13"/>
  <c r="Y77" i="13"/>
  <c r="S85" i="13"/>
  <c r="S84" i="13"/>
  <c r="S83" i="13"/>
  <c r="S82" i="13"/>
  <c r="S81" i="13"/>
  <c r="S80" i="13"/>
  <c r="S79" i="13"/>
  <c r="S78" i="13"/>
  <c r="S77" i="13"/>
  <c r="N85" i="13"/>
  <c r="N84" i="13"/>
  <c r="N83" i="13"/>
  <c r="N82" i="13"/>
  <c r="N81" i="13"/>
  <c r="N80" i="13"/>
  <c r="N79" i="13"/>
  <c r="N78" i="13"/>
  <c r="N77" i="13"/>
  <c r="AD21" i="13"/>
  <c r="Y21" i="13"/>
  <c r="AD20" i="13"/>
  <c r="Y20" i="13"/>
  <c r="S21" i="13"/>
  <c r="S20" i="13"/>
  <c r="N21" i="13"/>
  <c r="N20" i="13"/>
  <c r="N19" i="13"/>
  <c r="N18" i="13"/>
  <c r="S19" i="13"/>
  <c r="S18" i="13"/>
  <c r="S17" i="13"/>
  <c r="N17" i="13"/>
  <c r="AD19" i="13"/>
  <c r="Y19" i="13"/>
  <c r="AD18" i="13"/>
  <c r="Y18" i="13"/>
  <c r="AD17" i="13"/>
  <c r="Y17" i="13"/>
  <c r="AD76" i="13"/>
  <c r="AD75" i="13"/>
  <c r="AD74" i="13"/>
  <c r="AD73" i="13"/>
  <c r="AD72" i="13"/>
  <c r="AD71" i="13"/>
  <c r="AD70" i="13"/>
  <c r="AD69" i="13"/>
  <c r="AD68" i="13"/>
  <c r="Y76" i="13"/>
  <c r="Y75" i="13"/>
  <c r="Y74" i="13"/>
  <c r="Y73" i="13"/>
  <c r="Y72" i="13"/>
  <c r="Y71" i="13"/>
  <c r="Y70" i="13"/>
  <c r="Y69" i="13"/>
  <c r="Y68" i="13"/>
  <c r="S76" i="13"/>
  <c r="S75" i="13"/>
  <c r="S74" i="13"/>
  <c r="S73" i="13"/>
  <c r="S72" i="13"/>
  <c r="S71" i="13"/>
  <c r="S70" i="13"/>
  <c r="S69" i="13"/>
  <c r="S68" i="13"/>
  <c r="N76" i="13"/>
  <c r="N75" i="13"/>
  <c r="N74" i="13"/>
  <c r="N73" i="13"/>
  <c r="N72" i="13"/>
  <c r="N71" i="13"/>
  <c r="N70" i="13"/>
  <c r="N69" i="13"/>
  <c r="N68" i="13"/>
  <c r="Y67" i="13"/>
  <c r="Y66" i="13"/>
  <c r="Y65" i="13"/>
  <c r="Y64" i="13"/>
  <c r="Y63" i="13"/>
  <c r="Y62" i="13"/>
  <c r="Y61" i="13"/>
  <c r="Y60" i="13"/>
  <c r="Y59" i="13"/>
  <c r="AD67" i="13"/>
  <c r="AD66" i="13"/>
  <c r="AD65" i="13"/>
  <c r="AD64" i="13"/>
  <c r="AD63" i="13"/>
  <c r="AD62" i="13"/>
  <c r="AD61" i="13"/>
  <c r="AD60" i="13"/>
  <c r="AD59" i="13"/>
  <c r="S67" i="13"/>
  <c r="S66" i="13"/>
  <c r="S65" i="13"/>
  <c r="S64" i="13"/>
  <c r="S63" i="13"/>
  <c r="S62" i="13"/>
  <c r="S61" i="13"/>
  <c r="S60" i="13"/>
  <c r="S59" i="13"/>
  <c r="N67" i="13"/>
  <c r="N66" i="13"/>
  <c r="N65" i="13"/>
  <c r="N64" i="13"/>
  <c r="N63" i="13"/>
  <c r="N62" i="13"/>
  <c r="N61" i="13"/>
  <c r="N60" i="13"/>
  <c r="N59" i="13"/>
  <c r="S16" i="13"/>
  <c r="N16" i="13"/>
  <c r="N13" i="13"/>
  <c r="N15" i="13"/>
  <c r="S15" i="13"/>
  <c r="S13" i="13"/>
  <c r="AD15" i="13"/>
  <c r="Y15" i="13"/>
  <c r="AD16" i="13"/>
  <c r="Y16" i="13"/>
  <c r="AD13" i="13"/>
  <c r="Y13" i="13"/>
  <c r="AD14" i="13"/>
  <c r="Y14" i="13"/>
  <c r="S14" i="13"/>
  <c r="N14" i="13"/>
  <c r="S12" i="13"/>
  <c r="S11" i="13"/>
  <c r="N12" i="13"/>
  <c r="N11" i="13"/>
  <c r="AD12" i="13"/>
  <c r="AD11" i="13"/>
  <c r="Y12" i="13"/>
  <c r="Y11" i="13"/>
  <c r="Y58" i="13"/>
  <c r="Y57" i="13"/>
  <c r="Y56" i="13"/>
  <c r="Y55" i="13"/>
  <c r="Y54" i="13"/>
  <c r="Y53" i="13"/>
  <c r="Y52" i="13"/>
  <c r="Y51" i="13"/>
  <c r="S58" i="13"/>
  <c r="S57" i="13"/>
  <c r="S56" i="13"/>
  <c r="S55" i="13"/>
  <c r="S54" i="13"/>
  <c r="S53" i="13"/>
  <c r="S52" i="13"/>
  <c r="S51" i="13"/>
  <c r="N58" i="13"/>
  <c r="N57" i="13"/>
  <c r="N56" i="13"/>
  <c r="N55" i="13"/>
  <c r="N54" i="13"/>
  <c r="N53" i="13"/>
  <c r="N52" i="13"/>
  <c r="N51" i="13"/>
  <c r="AD58" i="13"/>
  <c r="AD57" i="13"/>
  <c r="AD56" i="13"/>
  <c r="AD55" i="13"/>
  <c r="AD54" i="13"/>
  <c r="AD53" i="13"/>
  <c r="AD52" i="13"/>
  <c r="AD51" i="13"/>
  <c r="AC93" i="13"/>
  <c r="AB93" i="13"/>
  <c r="AA93" i="13"/>
  <c r="Z93" i="13"/>
  <c r="X93" i="13"/>
  <c r="W93" i="13"/>
  <c r="V93" i="13"/>
  <c r="U93" i="13"/>
  <c r="T93" i="13"/>
  <c r="R93" i="13"/>
  <c r="Q93" i="13"/>
  <c r="P93" i="13"/>
  <c r="O93" i="13"/>
  <c r="M93" i="13"/>
  <c r="L93" i="13"/>
  <c r="K93" i="13"/>
  <c r="J93" i="13"/>
  <c r="I93" i="13"/>
  <c r="H93" i="13"/>
  <c r="G93" i="13"/>
  <c r="AD50" i="13"/>
  <c r="Y50" i="13"/>
  <c r="S50" i="13"/>
  <c r="N50" i="13"/>
  <c r="AD49" i="13"/>
  <c r="AD93" i="13"/>
  <c r="Y49" i="13"/>
  <c r="S49" i="13"/>
  <c r="S93" i="13"/>
  <c r="N49" i="13"/>
  <c r="AC43" i="13"/>
  <c r="AB43" i="13"/>
  <c r="AA43" i="13"/>
  <c r="Z43" i="13"/>
  <c r="X43" i="13"/>
  <c r="W43" i="13"/>
  <c r="V43" i="13"/>
  <c r="U43" i="13"/>
  <c r="T43" i="13"/>
  <c r="R43" i="13"/>
  <c r="Q43" i="13"/>
  <c r="P43" i="13"/>
  <c r="O43" i="13"/>
  <c r="M43" i="13"/>
  <c r="L43" i="13"/>
  <c r="K43" i="13"/>
  <c r="J43" i="13"/>
  <c r="I43" i="13"/>
  <c r="H43" i="13"/>
  <c r="G43" i="13"/>
  <c r="AD10" i="13"/>
  <c r="Y10" i="13"/>
  <c r="S10" i="13"/>
  <c r="N10" i="13"/>
  <c r="AD9" i="13"/>
  <c r="Y9" i="13"/>
  <c r="S9" i="13"/>
  <c r="N9" i="13"/>
  <c r="AD8" i="13"/>
  <c r="Y8" i="13"/>
  <c r="S8" i="13"/>
  <c r="N8" i="13"/>
  <c r="S52" i="12"/>
  <c r="N52" i="12"/>
  <c r="S51" i="12"/>
  <c r="N51" i="12"/>
  <c r="AD52" i="12"/>
  <c r="AD51" i="12"/>
  <c r="Y52" i="12"/>
  <c r="Y51" i="12"/>
  <c r="AD50" i="12"/>
  <c r="Y50" i="12"/>
  <c r="S50" i="12"/>
  <c r="N50" i="12"/>
  <c r="N49" i="12"/>
  <c r="S49" i="12"/>
  <c r="S48" i="12"/>
  <c r="N48" i="12"/>
  <c r="S47" i="12"/>
  <c r="S46" i="12"/>
  <c r="N47" i="12"/>
  <c r="N46" i="12"/>
  <c r="Y49" i="12"/>
  <c r="AD49" i="12"/>
  <c r="AD48" i="12"/>
  <c r="Y48" i="12"/>
  <c r="AD47" i="12"/>
  <c r="Y47" i="12"/>
  <c r="AD46" i="12"/>
  <c r="Y46" i="12"/>
  <c r="Y45" i="12"/>
  <c r="Y44" i="12"/>
  <c r="Y43" i="12"/>
  <c r="Y42" i="12"/>
  <c r="Y41" i="12"/>
  <c r="AD45" i="12"/>
  <c r="AD44" i="12"/>
  <c r="AD43" i="12"/>
  <c r="AD42" i="12"/>
  <c r="AD41" i="12"/>
  <c r="N45" i="12"/>
  <c r="N44" i="12"/>
  <c r="N43" i="12"/>
  <c r="N42" i="12"/>
  <c r="N41" i="12"/>
  <c r="AD40" i="12"/>
  <c r="S45" i="12"/>
  <c r="S44" i="12"/>
  <c r="S43" i="12"/>
  <c r="S42" i="12"/>
  <c r="S41" i="12"/>
  <c r="S40" i="12"/>
  <c r="N40" i="12"/>
  <c r="Y40" i="12"/>
  <c r="N39" i="12"/>
  <c r="N38" i="12"/>
  <c r="N37" i="12"/>
  <c r="S39" i="12"/>
  <c r="S38" i="12"/>
  <c r="S37" i="12"/>
  <c r="AD39" i="12"/>
  <c r="Y39" i="12"/>
  <c r="AD38" i="12"/>
  <c r="Y38" i="12"/>
  <c r="AD37" i="12"/>
  <c r="Y37" i="12"/>
  <c r="N36" i="12"/>
  <c r="N35" i="12"/>
  <c r="N34" i="12"/>
  <c r="N33" i="12"/>
  <c r="S36" i="12"/>
  <c r="S35" i="12"/>
  <c r="S34" i="12"/>
  <c r="S33" i="12"/>
  <c r="Y36" i="12"/>
  <c r="AD36" i="12"/>
  <c r="AD35" i="12"/>
  <c r="Y35" i="12"/>
  <c r="AD34" i="12"/>
  <c r="Y34" i="12"/>
  <c r="AD33" i="12"/>
  <c r="Y33" i="12"/>
  <c r="AD32" i="12"/>
  <c r="Y32" i="12"/>
  <c r="S32" i="12"/>
  <c r="N32" i="12"/>
  <c r="AD31" i="12"/>
  <c r="Y31" i="12"/>
  <c r="S31" i="12"/>
  <c r="N31" i="12"/>
  <c r="AD30" i="12"/>
  <c r="Y30" i="12"/>
  <c r="N30" i="12"/>
  <c r="S30" i="12"/>
  <c r="S29" i="12"/>
  <c r="N29" i="12"/>
  <c r="S28" i="12"/>
  <c r="N28" i="12"/>
  <c r="S27" i="12"/>
  <c r="N27" i="12"/>
  <c r="S26" i="12"/>
  <c r="S25" i="12"/>
  <c r="N26" i="12"/>
  <c r="N25" i="12"/>
  <c r="AD29" i="12"/>
  <c r="Y29" i="12"/>
  <c r="AD28" i="12"/>
  <c r="Y28" i="12"/>
  <c r="AD27" i="12"/>
  <c r="Y27" i="12"/>
  <c r="AD26" i="12"/>
  <c r="Y26" i="12"/>
  <c r="AD25" i="12"/>
  <c r="Y25" i="12"/>
  <c r="AD112" i="12"/>
  <c r="AD109" i="12"/>
  <c r="AD111" i="12"/>
  <c r="AD110" i="12"/>
  <c r="AD108" i="12"/>
  <c r="Y112" i="12"/>
  <c r="Y111" i="12"/>
  <c r="Y110" i="12"/>
  <c r="Y109" i="12"/>
  <c r="Y108" i="12"/>
  <c r="S112" i="12"/>
  <c r="S111" i="12"/>
  <c r="S110" i="12"/>
  <c r="S109" i="12"/>
  <c r="S108" i="12"/>
  <c r="N112" i="12"/>
  <c r="N111" i="12"/>
  <c r="N110" i="12"/>
  <c r="N109" i="12"/>
  <c r="N108" i="12"/>
  <c r="S24" i="12"/>
  <c r="S23" i="12"/>
  <c r="S22" i="12"/>
  <c r="N24" i="12"/>
  <c r="N23" i="12"/>
  <c r="N22" i="12"/>
  <c r="S21" i="12"/>
  <c r="N21" i="12"/>
  <c r="Y24" i="12"/>
  <c r="Y23" i="12"/>
  <c r="Y22" i="12"/>
  <c r="Y21" i="12"/>
  <c r="AD24" i="12"/>
  <c r="AD23" i="12"/>
  <c r="AD22" i="12"/>
  <c r="AD21" i="12"/>
  <c r="AD107" i="12"/>
  <c r="AD106" i="12"/>
  <c r="AD105" i="12"/>
  <c r="AD104" i="12"/>
  <c r="AD103" i="12"/>
  <c r="AD102" i="12"/>
  <c r="AD101" i="12"/>
  <c r="AD100" i="12"/>
  <c r="AD99" i="12"/>
  <c r="AD98" i="12"/>
  <c r="AD97" i="12"/>
  <c r="AD96" i="12"/>
  <c r="AD95" i="12"/>
  <c r="AD94" i="12"/>
  <c r="Y107" i="12"/>
  <c r="Y106" i="12"/>
  <c r="Y105" i="12"/>
  <c r="Y104" i="12"/>
  <c r="Y103" i="12"/>
  <c r="Y102" i="12"/>
  <c r="Y101" i="12"/>
  <c r="Y100" i="12"/>
  <c r="Y99" i="12"/>
  <c r="Y98" i="12"/>
  <c r="Y97" i="12"/>
  <c r="Y96" i="12"/>
  <c r="Y95" i="12"/>
  <c r="Y94" i="12"/>
  <c r="S107" i="12"/>
  <c r="S106" i="12"/>
  <c r="S105" i="12"/>
  <c r="S104" i="12"/>
  <c r="S103" i="12"/>
  <c r="S102" i="12"/>
  <c r="S101" i="12"/>
  <c r="S100" i="12"/>
  <c r="S99" i="12"/>
  <c r="S98" i="12"/>
  <c r="S97" i="12"/>
  <c r="S96" i="12"/>
  <c r="S95" i="12"/>
  <c r="S94" i="12"/>
  <c r="N107" i="12"/>
  <c r="N106" i="12"/>
  <c r="N105" i="12"/>
  <c r="N104" i="12"/>
  <c r="N103" i="12"/>
  <c r="N102" i="12"/>
  <c r="N101" i="12"/>
  <c r="N100" i="12"/>
  <c r="N99" i="12"/>
  <c r="N98" i="12"/>
  <c r="N97" i="12"/>
  <c r="N96" i="12"/>
  <c r="N95" i="12"/>
  <c r="N94" i="12"/>
  <c r="N20" i="12"/>
  <c r="N18" i="12"/>
  <c r="S20" i="12"/>
  <c r="S18" i="12"/>
  <c r="Y20" i="12"/>
  <c r="AD20" i="12"/>
  <c r="AD18" i="12"/>
  <c r="Y18" i="12"/>
  <c r="AD19" i="12"/>
  <c r="Y19" i="12"/>
  <c r="S19" i="12"/>
  <c r="N19" i="12"/>
  <c r="Y120" i="12"/>
  <c r="I125" i="12"/>
  <c r="H125" i="12"/>
  <c r="G125" i="12"/>
  <c r="AD90" i="12"/>
  <c r="AD93" i="12"/>
  <c r="AD92" i="12"/>
  <c r="AD91" i="12"/>
  <c r="AD89" i="12"/>
  <c r="AD88" i="12"/>
  <c r="AD87" i="12"/>
  <c r="AD86" i="12"/>
  <c r="AD85" i="12"/>
  <c r="AD84" i="12"/>
  <c r="AD83" i="12"/>
  <c r="Y93" i="12"/>
  <c r="Y92" i="12"/>
  <c r="Y91" i="12"/>
  <c r="Y90" i="12"/>
  <c r="Y89" i="12"/>
  <c r="Y88" i="12"/>
  <c r="Y87" i="12"/>
  <c r="Y86" i="12"/>
  <c r="Y85" i="12"/>
  <c r="Y84" i="12"/>
  <c r="Y83" i="12"/>
  <c r="S93" i="12"/>
  <c r="S92" i="12"/>
  <c r="S91" i="12"/>
  <c r="S90" i="12"/>
  <c r="S89" i="12"/>
  <c r="S88" i="12"/>
  <c r="S87" i="12"/>
  <c r="S86" i="12"/>
  <c r="S85" i="12"/>
  <c r="S84" i="12"/>
  <c r="S83" i="12"/>
  <c r="N93" i="12"/>
  <c r="N92" i="12"/>
  <c r="N91" i="12"/>
  <c r="N90" i="12"/>
  <c r="N89" i="12"/>
  <c r="N88" i="12"/>
  <c r="N87" i="12"/>
  <c r="N86" i="12"/>
  <c r="N85" i="12"/>
  <c r="N84" i="12"/>
  <c r="N83" i="12"/>
  <c r="N82" i="12"/>
  <c r="N81" i="12"/>
  <c r="N80" i="12"/>
  <c r="N79" i="12"/>
  <c r="N78" i="12"/>
  <c r="N77" i="12"/>
  <c r="N76" i="12"/>
  <c r="N75" i="12"/>
  <c r="N74" i="12"/>
  <c r="N73" i="12"/>
  <c r="N72" i="12"/>
  <c r="N71" i="12"/>
  <c r="N70" i="12"/>
  <c r="N69" i="12"/>
  <c r="N68" i="12"/>
  <c r="N67" i="12"/>
  <c r="N66" i="12"/>
  <c r="N65" i="12"/>
  <c r="AD17" i="12"/>
  <c r="Y17" i="12"/>
  <c r="S17" i="12"/>
  <c r="N17" i="12"/>
  <c r="N16" i="12"/>
  <c r="N15" i="12"/>
  <c r="N14" i="12"/>
  <c r="S16" i="12"/>
  <c r="S15" i="12"/>
  <c r="S14" i="12"/>
  <c r="AD16" i="12"/>
  <c r="Y16" i="12"/>
  <c r="AD15" i="12"/>
  <c r="Y15" i="12"/>
  <c r="AD14" i="12"/>
  <c r="Y14" i="12"/>
  <c r="AD82" i="12"/>
  <c r="AD81" i="12"/>
  <c r="AD80" i="12"/>
  <c r="AD79" i="12"/>
  <c r="AD78" i="12"/>
  <c r="AD77" i="12"/>
  <c r="AD76" i="12"/>
  <c r="AD75" i="12"/>
  <c r="AD74" i="12"/>
  <c r="AD73" i="12"/>
  <c r="AD72" i="12"/>
  <c r="AD71" i="12"/>
  <c r="AD70" i="12"/>
  <c r="AD69" i="12"/>
  <c r="Y82" i="12"/>
  <c r="Y81" i="12"/>
  <c r="Y80" i="12"/>
  <c r="Y79" i="12"/>
  <c r="Y78" i="12"/>
  <c r="Y77" i="12"/>
  <c r="Y76" i="12"/>
  <c r="Y75" i="12"/>
  <c r="Y74" i="12"/>
  <c r="Y73" i="12"/>
  <c r="Y72" i="12"/>
  <c r="Y71" i="12"/>
  <c r="Y70" i="12"/>
  <c r="Y69" i="12"/>
  <c r="S82" i="12"/>
  <c r="S81" i="12"/>
  <c r="S80" i="12"/>
  <c r="S79" i="12"/>
  <c r="S78" i="12"/>
  <c r="S77" i="12"/>
  <c r="S76" i="12"/>
  <c r="S75" i="12"/>
  <c r="S74" i="12"/>
  <c r="S73" i="12"/>
  <c r="S72" i="12"/>
  <c r="S71" i="12"/>
  <c r="S70" i="12"/>
  <c r="S69" i="12"/>
  <c r="AD13" i="12"/>
  <c r="Y13" i="12"/>
  <c r="S13" i="12"/>
  <c r="N13" i="12"/>
  <c r="AD12" i="12"/>
  <c r="AD11" i="12"/>
  <c r="Y12" i="12"/>
  <c r="Y11" i="12"/>
  <c r="S12" i="12"/>
  <c r="S11" i="12"/>
  <c r="N12" i="12"/>
  <c r="N11" i="12"/>
  <c r="AD68" i="12"/>
  <c r="AD67" i="12"/>
  <c r="AD66" i="12"/>
  <c r="AD65" i="12"/>
  <c r="AD64" i="12"/>
  <c r="AD63" i="12"/>
  <c r="AD62" i="12"/>
  <c r="AD61" i="12"/>
  <c r="AD60" i="12"/>
  <c r="Y68" i="12"/>
  <c r="Y67" i="12"/>
  <c r="Y66" i="12"/>
  <c r="Y65" i="12"/>
  <c r="Y64" i="12"/>
  <c r="Y63" i="12"/>
  <c r="Y62" i="12"/>
  <c r="Y61" i="12"/>
  <c r="Y60" i="12"/>
  <c r="Y114" i="12"/>
  <c r="S68" i="12"/>
  <c r="S67" i="12"/>
  <c r="S66" i="12"/>
  <c r="S65" i="12"/>
  <c r="S64" i="12"/>
  <c r="S63" i="12"/>
  <c r="S62" i="12"/>
  <c r="S61" i="12"/>
  <c r="S60" i="12"/>
  <c r="N64" i="12"/>
  <c r="N63" i="12"/>
  <c r="N62" i="12"/>
  <c r="N61" i="12"/>
  <c r="N60" i="12"/>
  <c r="N114" i="12"/>
  <c r="AC114" i="12"/>
  <c r="AB114" i="12"/>
  <c r="AA114" i="12"/>
  <c r="Z114" i="12"/>
  <c r="X114" i="12"/>
  <c r="W114" i="12"/>
  <c r="V114" i="12"/>
  <c r="U114" i="12"/>
  <c r="T114" i="12"/>
  <c r="R114" i="12"/>
  <c r="Q114" i="12"/>
  <c r="P114" i="12"/>
  <c r="O114" i="12"/>
  <c r="M114" i="12"/>
  <c r="L114" i="12"/>
  <c r="K114" i="12"/>
  <c r="J114" i="12"/>
  <c r="I114" i="12"/>
  <c r="H114" i="12"/>
  <c r="G114" i="12"/>
  <c r="AD8" i="12"/>
  <c r="AD9" i="12"/>
  <c r="AD10" i="12"/>
  <c r="AC54" i="12"/>
  <c r="AB54" i="12"/>
  <c r="AA54" i="12"/>
  <c r="Z54" i="12"/>
  <c r="Y8" i="12"/>
  <c r="Y9" i="12"/>
  <c r="Y10" i="12"/>
  <c r="Y54" i="12"/>
  <c r="X54" i="12"/>
  <c r="W54" i="12"/>
  <c r="V54" i="12"/>
  <c r="U54" i="12"/>
  <c r="T54" i="12"/>
  <c r="S8" i="12"/>
  <c r="S54" i="12"/>
  <c r="S9" i="12"/>
  <c r="S10" i="12"/>
  <c r="R54" i="12"/>
  <c r="Q54" i="12"/>
  <c r="P54" i="12"/>
  <c r="O54" i="12"/>
  <c r="N8" i="12"/>
  <c r="N9" i="12"/>
  <c r="N10" i="12"/>
  <c r="M54" i="12"/>
  <c r="L54" i="12"/>
  <c r="K54" i="12"/>
  <c r="J54" i="12"/>
  <c r="I54" i="12"/>
  <c r="H54" i="12"/>
  <c r="G54" i="12"/>
  <c r="AD69" i="11"/>
  <c r="AD68" i="11"/>
  <c r="AD67" i="11"/>
  <c r="N69" i="11"/>
  <c r="N68" i="11"/>
  <c r="N67" i="11"/>
  <c r="S69" i="11"/>
  <c r="S68" i="11"/>
  <c r="S67" i="11"/>
  <c r="S66" i="11"/>
  <c r="N66" i="11"/>
  <c r="Y69" i="11"/>
  <c r="Y68" i="11"/>
  <c r="Y67" i="11"/>
  <c r="AD66" i="11"/>
  <c r="Y66" i="11"/>
  <c r="AD122" i="11"/>
  <c r="Y122" i="11"/>
  <c r="N65" i="11"/>
  <c r="N64" i="11"/>
  <c r="N63" i="11"/>
  <c r="S65" i="11"/>
  <c r="S64" i="11"/>
  <c r="S63" i="11"/>
  <c r="AD65" i="11"/>
  <c r="Y65" i="11"/>
  <c r="AD64" i="11"/>
  <c r="Y64" i="11"/>
  <c r="AD63" i="11"/>
  <c r="Y63" i="11"/>
  <c r="N61" i="11"/>
  <c r="N59" i="11"/>
  <c r="S61" i="11"/>
  <c r="S59" i="11"/>
  <c r="AD62" i="11"/>
  <c r="Y62" i="11"/>
  <c r="S62" i="11"/>
  <c r="N62" i="11"/>
  <c r="AD61" i="11"/>
  <c r="Y61" i="11"/>
  <c r="AD60" i="11"/>
  <c r="Y60" i="11"/>
  <c r="S60" i="11"/>
  <c r="N60" i="11"/>
  <c r="AD59" i="11"/>
  <c r="Y59" i="11"/>
  <c r="AD58" i="11"/>
  <c r="Y58" i="11"/>
  <c r="S58" i="11"/>
  <c r="N58" i="11"/>
  <c r="AD121" i="11"/>
  <c r="Y121" i="11"/>
  <c r="AD57" i="11"/>
  <c r="Y57" i="11"/>
  <c r="N57" i="11"/>
  <c r="S57" i="11"/>
  <c r="K7" i="2"/>
  <c r="L7" i="2"/>
  <c r="M7" i="2"/>
  <c r="S7" i="2"/>
  <c r="T7" i="2"/>
  <c r="U7" i="2"/>
  <c r="AA7" i="2"/>
  <c r="C8" i="2"/>
  <c r="K8" i="2"/>
  <c r="L8" i="2"/>
  <c r="M8" i="2"/>
  <c r="S8" i="2"/>
  <c r="T8" i="2"/>
  <c r="U8" i="2"/>
  <c r="AA8" i="2"/>
  <c r="C9" i="2"/>
  <c r="K9" i="2"/>
  <c r="L9" i="2"/>
  <c r="M9" i="2"/>
  <c r="S9" i="2"/>
  <c r="T9" i="2"/>
  <c r="U9" i="2"/>
  <c r="AA9" i="2"/>
  <c r="C10" i="2"/>
  <c r="K10" i="2"/>
  <c r="L10" i="2"/>
  <c r="M10" i="2"/>
  <c r="S10" i="2"/>
  <c r="T10" i="2"/>
  <c r="U10" i="2"/>
  <c r="AA10" i="2"/>
  <c r="C11" i="2"/>
  <c r="K11" i="2"/>
  <c r="L11" i="2"/>
  <c r="M11" i="2"/>
  <c r="S11" i="2"/>
  <c r="T11" i="2"/>
  <c r="U11" i="2"/>
  <c r="AA11" i="2"/>
  <c r="C12" i="2"/>
  <c r="K12" i="2"/>
  <c r="L12" i="2"/>
  <c r="M12" i="2"/>
  <c r="S12" i="2"/>
  <c r="T12" i="2"/>
  <c r="U12" i="2"/>
  <c r="AA12" i="2"/>
  <c r="K13" i="2"/>
  <c r="L13" i="2"/>
  <c r="M13" i="2"/>
  <c r="S13" i="2"/>
  <c r="T13" i="2"/>
  <c r="U13" i="2"/>
  <c r="AA13" i="2"/>
  <c r="C14" i="2"/>
  <c r="K14" i="2"/>
  <c r="L14" i="2"/>
  <c r="M14" i="2"/>
  <c r="S14" i="2"/>
  <c r="T14" i="2"/>
  <c r="U14" i="2"/>
  <c r="AA14" i="2"/>
  <c r="K15" i="2"/>
  <c r="L15" i="2"/>
  <c r="M15" i="2"/>
  <c r="S15" i="2"/>
  <c r="T15" i="2"/>
  <c r="U15" i="2"/>
  <c r="AA15" i="2"/>
  <c r="K16" i="2"/>
  <c r="L16" i="2"/>
  <c r="M16" i="2"/>
  <c r="S16" i="2"/>
  <c r="T16" i="2"/>
  <c r="U16" i="2"/>
  <c r="AA16" i="2"/>
  <c r="K17" i="2"/>
  <c r="L17" i="2"/>
  <c r="M17" i="2"/>
  <c r="S17" i="2"/>
  <c r="T17" i="2"/>
  <c r="U17" i="2"/>
  <c r="AA17" i="2"/>
  <c r="K18" i="2"/>
  <c r="L18" i="2"/>
  <c r="M18" i="2"/>
  <c r="S18" i="2"/>
  <c r="T18" i="2"/>
  <c r="U18" i="2"/>
  <c r="AA18" i="2"/>
  <c r="K19" i="2"/>
  <c r="L19" i="2"/>
  <c r="M19" i="2"/>
  <c r="S19" i="2"/>
  <c r="T19" i="2"/>
  <c r="U19" i="2"/>
  <c r="AA19" i="2"/>
  <c r="K20" i="2"/>
  <c r="L20" i="2"/>
  <c r="M20" i="2"/>
  <c r="S20" i="2"/>
  <c r="T20" i="2"/>
  <c r="U20" i="2"/>
  <c r="AA20" i="2"/>
  <c r="C21" i="2"/>
  <c r="K21" i="2"/>
  <c r="L21" i="2"/>
  <c r="M21" i="2"/>
  <c r="S21" i="2"/>
  <c r="T21" i="2"/>
  <c r="U21" i="2"/>
  <c r="AA21" i="2"/>
  <c r="C22" i="2"/>
  <c r="K22" i="2"/>
  <c r="L22" i="2"/>
  <c r="M22" i="2"/>
  <c r="S22" i="2"/>
  <c r="T22" i="2"/>
  <c r="U22" i="2"/>
  <c r="AA22" i="2"/>
  <c r="C23" i="2"/>
  <c r="K23" i="2"/>
  <c r="L23" i="2"/>
  <c r="M23" i="2"/>
  <c r="S23" i="2"/>
  <c r="T23" i="2"/>
  <c r="U23" i="2"/>
  <c r="AA23" i="2"/>
  <c r="C24" i="2"/>
  <c r="K24" i="2"/>
  <c r="L24" i="2"/>
  <c r="M24" i="2"/>
  <c r="S24" i="2"/>
  <c r="T24" i="2"/>
  <c r="U24" i="2"/>
  <c r="AA24" i="2"/>
  <c r="C25" i="2"/>
  <c r="K25" i="2"/>
  <c r="L25" i="2"/>
  <c r="M25" i="2"/>
  <c r="S25" i="2"/>
  <c r="T25" i="2"/>
  <c r="U25" i="2"/>
  <c r="AA25" i="2"/>
  <c r="C26" i="2"/>
  <c r="K26" i="2"/>
  <c r="L26" i="2"/>
  <c r="M26" i="2"/>
  <c r="S26" i="2"/>
  <c r="T26" i="2"/>
  <c r="U26" i="2"/>
  <c r="AA26" i="2"/>
  <c r="C27" i="2"/>
  <c r="K27" i="2"/>
  <c r="L27" i="2"/>
  <c r="M27" i="2"/>
  <c r="S27" i="2"/>
  <c r="T27" i="2"/>
  <c r="U27" i="2"/>
  <c r="AA27" i="2"/>
  <c r="C28" i="2"/>
  <c r="K28" i="2"/>
  <c r="L28" i="2"/>
  <c r="M28" i="2"/>
  <c r="S28" i="2"/>
  <c r="T28" i="2"/>
  <c r="U28" i="2"/>
  <c r="AA28" i="2"/>
  <c r="C29" i="2"/>
  <c r="K29" i="2"/>
  <c r="L29" i="2"/>
  <c r="M29" i="2"/>
  <c r="S29" i="2"/>
  <c r="T29" i="2"/>
  <c r="U29" i="2"/>
  <c r="AA29" i="2"/>
  <c r="C30" i="2"/>
  <c r="K30" i="2"/>
  <c r="L30" i="2"/>
  <c r="M30" i="2"/>
  <c r="S30" i="2"/>
  <c r="T30" i="2"/>
  <c r="U30" i="2"/>
  <c r="AA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K31" i="2"/>
  <c r="L31" i="2"/>
  <c r="M31" i="2"/>
  <c r="S31" i="2"/>
  <c r="T31" i="2"/>
  <c r="U31" i="2"/>
  <c r="K32" i="2"/>
  <c r="L32" i="2"/>
  <c r="M32" i="2"/>
  <c r="S32" i="2"/>
  <c r="T32" i="2"/>
  <c r="U32" i="2"/>
  <c r="AA32" i="2"/>
  <c r="K33" i="2"/>
  <c r="L33" i="2"/>
  <c r="M33" i="2"/>
  <c r="S33" i="2"/>
  <c r="T33" i="2"/>
  <c r="U33" i="2"/>
  <c r="AA33" i="2"/>
  <c r="K34" i="2"/>
  <c r="L34" i="2"/>
  <c r="M34" i="2"/>
  <c r="S34" i="2"/>
  <c r="T34" i="2"/>
  <c r="U34" i="2"/>
  <c r="AA34" i="2"/>
  <c r="K35" i="2"/>
  <c r="L35" i="2"/>
  <c r="M35" i="2"/>
  <c r="S35" i="2"/>
  <c r="T35" i="2"/>
  <c r="U35" i="2"/>
  <c r="AA35" i="2"/>
  <c r="K36" i="2"/>
  <c r="L36" i="2"/>
  <c r="M36" i="2"/>
  <c r="S36" i="2"/>
  <c r="T36" i="2"/>
  <c r="U36" i="2"/>
  <c r="K37" i="2"/>
  <c r="L37" i="2"/>
  <c r="M37" i="2"/>
  <c r="S37" i="2"/>
  <c r="T37" i="2"/>
  <c r="U37" i="2"/>
  <c r="K38" i="2"/>
  <c r="L38" i="2"/>
  <c r="M38" i="2"/>
  <c r="S38" i="2"/>
  <c r="T38" i="2"/>
  <c r="U38" i="2"/>
  <c r="K39" i="2"/>
  <c r="L39" i="2"/>
  <c r="M39" i="2"/>
  <c r="S39" i="2"/>
  <c r="T39" i="2"/>
  <c r="U39" i="2"/>
  <c r="K40" i="2"/>
  <c r="L40" i="2"/>
  <c r="M40" i="2"/>
  <c r="S40" i="2"/>
  <c r="T40" i="2"/>
  <c r="U40" i="2"/>
  <c r="K41" i="2"/>
  <c r="L41" i="2"/>
  <c r="M41" i="2"/>
  <c r="S41" i="2"/>
  <c r="T41" i="2"/>
  <c r="U41" i="2"/>
  <c r="K42" i="2"/>
  <c r="L42" i="2"/>
  <c r="M42" i="2"/>
  <c r="S42" i="2"/>
  <c r="T42" i="2"/>
  <c r="U42" i="2"/>
  <c r="K43" i="2"/>
  <c r="L43" i="2"/>
  <c r="M43" i="2"/>
  <c r="S43" i="2"/>
  <c r="T43" i="2"/>
  <c r="U43" i="2"/>
  <c r="K44" i="2"/>
  <c r="L44" i="2"/>
  <c r="M44" i="2"/>
  <c r="S44" i="2"/>
  <c r="T44" i="2"/>
  <c r="U44" i="2"/>
  <c r="K45" i="2"/>
  <c r="L45" i="2"/>
  <c r="M45" i="2"/>
  <c r="S45" i="2"/>
  <c r="T45" i="2"/>
  <c r="U45" i="2"/>
  <c r="K46" i="2"/>
  <c r="L46" i="2"/>
  <c r="M46" i="2"/>
  <c r="S46" i="2"/>
  <c r="T46" i="2"/>
  <c r="U46" i="2"/>
  <c r="K47" i="2"/>
  <c r="L47" i="2"/>
  <c r="M47" i="2"/>
  <c r="S47" i="2"/>
  <c r="T47" i="2"/>
  <c r="U47" i="2"/>
  <c r="K48" i="2"/>
  <c r="L48" i="2"/>
  <c r="M48" i="2"/>
  <c r="S48" i="2"/>
  <c r="T48" i="2"/>
  <c r="U48" i="2"/>
  <c r="K49" i="2"/>
  <c r="L49" i="2"/>
  <c r="M49" i="2"/>
  <c r="S49" i="2"/>
  <c r="T49" i="2"/>
  <c r="U49" i="2"/>
  <c r="K50" i="2"/>
  <c r="L50" i="2"/>
  <c r="M50" i="2"/>
  <c r="S50" i="2"/>
  <c r="T50" i="2"/>
  <c r="U50" i="2"/>
  <c r="K51" i="2"/>
  <c r="L51" i="2"/>
  <c r="M51" i="2"/>
  <c r="S51" i="2"/>
  <c r="T51" i="2"/>
  <c r="U51" i="2"/>
  <c r="K52" i="2"/>
  <c r="L52" i="2"/>
  <c r="M52" i="2"/>
  <c r="S52" i="2"/>
  <c r="T52" i="2"/>
  <c r="U52" i="2"/>
  <c r="K53" i="2"/>
  <c r="L53" i="2"/>
  <c r="M53" i="2"/>
  <c r="S53" i="2"/>
  <c r="T53" i="2"/>
  <c r="U53" i="2"/>
  <c r="K54" i="2"/>
  <c r="L54" i="2"/>
  <c r="M54" i="2"/>
  <c r="S54" i="2"/>
  <c r="T54" i="2"/>
  <c r="U54" i="2"/>
  <c r="K55" i="2"/>
  <c r="L55" i="2"/>
  <c r="M55" i="2"/>
  <c r="S55" i="2"/>
  <c r="T55" i="2"/>
  <c r="U55" i="2"/>
  <c r="K56" i="2"/>
  <c r="L56" i="2"/>
  <c r="M56" i="2"/>
  <c r="S56" i="2"/>
  <c r="T56" i="2"/>
  <c r="U56" i="2"/>
  <c r="K57" i="2"/>
  <c r="L57" i="2"/>
  <c r="M57" i="2"/>
  <c r="S57" i="2"/>
  <c r="T57" i="2"/>
  <c r="U57" i="2"/>
  <c r="K58" i="2"/>
  <c r="L58" i="2"/>
  <c r="M58" i="2"/>
  <c r="S58" i="2"/>
  <c r="T58" i="2"/>
  <c r="U58" i="2"/>
  <c r="K59" i="2"/>
  <c r="L59" i="2"/>
  <c r="M59" i="2"/>
  <c r="S59" i="2"/>
  <c r="T59" i="2"/>
  <c r="U59" i="2"/>
  <c r="K60" i="2"/>
  <c r="L60" i="2"/>
  <c r="M60" i="2"/>
  <c r="S60" i="2"/>
  <c r="T60" i="2"/>
  <c r="U60" i="2"/>
  <c r="K61" i="2"/>
  <c r="L61" i="2"/>
  <c r="M61" i="2"/>
  <c r="S61" i="2"/>
  <c r="T61" i="2"/>
  <c r="U61" i="2"/>
  <c r="K62" i="2"/>
  <c r="L62" i="2"/>
  <c r="M62" i="2"/>
  <c r="S62" i="2"/>
  <c r="T62" i="2"/>
  <c r="U62" i="2"/>
  <c r="K63" i="2"/>
  <c r="L63" i="2"/>
  <c r="M63" i="2"/>
  <c r="S63" i="2"/>
  <c r="T63" i="2"/>
  <c r="U63" i="2"/>
  <c r="K64" i="2"/>
  <c r="L64" i="2"/>
  <c r="M64" i="2"/>
  <c r="S64" i="2"/>
  <c r="T64" i="2"/>
  <c r="U64" i="2"/>
  <c r="K65" i="2"/>
  <c r="L65" i="2"/>
  <c r="M65" i="2"/>
  <c r="S65" i="2"/>
  <c r="T65" i="2"/>
  <c r="U65" i="2"/>
  <c r="K66" i="2"/>
  <c r="L66" i="2"/>
  <c r="M66" i="2"/>
  <c r="S66" i="2"/>
  <c r="T66" i="2"/>
  <c r="U66" i="2"/>
  <c r="K67" i="2"/>
  <c r="L67" i="2"/>
  <c r="M67" i="2"/>
  <c r="S67" i="2"/>
  <c r="T67" i="2"/>
  <c r="U67" i="2"/>
  <c r="K68" i="2"/>
  <c r="L68" i="2"/>
  <c r="M68" i="2"/>
  <c r="S68" i="2"/>
  <c r="T68" i="2"/>
  <c r="U68" i="2"/>
  <c r="K69" i="2"/>
  <c r="L69" i="2"/>
  <c r="M69" i="2"/>
  <c r="S69" i="2"/>
  <c r="T69" i="2"/>
  <c r="U69" i="2"/>
  <c r="U71" i="2"/>
  <c r="K70" i="2"/>
  <c r="L70" i="2"/>
  <c r="M70" i="2"/>
  <c r="M71" i="2"/>
  <c r="S70" i="2"/>
  <c r="T70" i="2"/>
  <c r="U70" i="2"/>
  <c r="F71" i="2"/>
  <c r="G71" i="2"/>
  <c r="H71" i="2"/>
  <c r="I71" i="2"/>
  <c r="J71" i="2"/>
  <c r="K71" i="2"/>
  <c r="N71" i="2"/>
  <c r="O71" i="2"/>
  <c r="P71" i="2"/>
  <c r="Q71" i="2"/>
  <c r="R71" i="2"/>
  <c r="S71" i="2"/>
  <c r="T71" i="2"/>
  <c r="V71" i="2"/>
  <c r="W71" i="2"/>
  <c r="X71" i="2"/>
  <c r="AA71" i="2"/>
  <c r="AB71" i="2"/>
  <c r="AC71" i="2"/>
  <c r="AD71" i="2"/>
  <c r="AE71" i="2"/>
  <c r="AF71" i="2"/>
  <c r="K75" i="2"/>
  <c r="L75" i="2"/>
  <c r="M75" i="2"/>
  <c r="S75" i="2"/>
  <c r="T75" i="2"/>
  <c r="U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K76" i="2"/>
  <c r="L76" i="2"/>
  <c r="M76" i="2"/>
  <c r="S76" i="2"/>
  <c r="T76" i="2"/>
  <c r="U76" i="2"/>
  <c r="K77" i="2"/>
  <c r="L77" i="2"/>
  <c r="M77" i="2"/>
  <c r="S77" i="2"/>
  <c r="T77" i="2"/>
  <c r="U77" i="2"/>
  <c r="K78" i="2"/>
  <c r="L78" i="2"/>
  <c r="M78" i="2"/>
  <c r="S78" i="2"/>
  <c r="T78" i="2"/>
  <c r="U78" i="2"/>
  <c r="K79" i="2"/>
  <c r="L79" i="2"/>
  <c r="M79" i="2"/>
  <c r="S79" i="2"/>
  <c r="T79" i="2"/>
  <c r="U79" i="2"/>
  <c r="K80" i="2"/>
  <c r="L80" i="2"/>
  <c r="M80" i="2"/>
  <c r="S80" i="2"/>
  <c r="T80" i="2"/>
  <c r="U80" i="2"/>
  <c r="K81" i="2"/>
  <c r="L81" i="2"/>
  <c r="M81" i="2"/>
  <c r="S81" i="2"/>
  <c r="T81" i="2"/>
  <c r="U81" i="2"/>
  <c r="K82" i="2"/>
  <c r="L82" i="2"/>
  <c r="M82" i="2"/>
  <c r="S82" i="2"/>
  <c r="T82" i="2"/>
  <c r="U82" i="2"/>
  <c r="K83" i="2"/>
  <c r="L83" i="2"/>
  <c r="M83" i="2"/>
  <c r="S83" i="2"/>
  <c r="T83" i="2"/>
  <c r="U83" i="2"/>
  <c r="K84" i="2"/>
  <c r="L84" i="2"/>
  <c r="M84" i="2"/>
  <c r="S84" i="2"/>
  <c r="T84" i="2"/>
  <c r="U84" i="2"/>
  <c r="K85" i="2"/>
  <c r="L85" i="2"/>
  <c r="M85" i="2"/>
  <c r="S85" i="2"/>
  <c r="T85" i="2"/>
  <c r="U85" i="2"/>
  <c r="K86" i="2"/>
  <c r="L86" i="2"/>
  <c r="M86" i="2"/>
  <c r="S86" i="2"/>
  <c r="T86" i="2"/>
  <c r="U86" i="2"/>
  <c r="K87" i="2"/>
  <c r="L87" i="2"/>
  <c r="M87" i="2"/>
  <c r="S87" i="2"/>
  <c r="T87" i="2"/>
  <c r="U87" i="2"/>
  <c r="K88" i="2"/>
  <c r="L88" i="2"/>
  <c r="M88" i="2"/>
  <c r="S88" i="2"/>
  <c r="T88" i="2"/>
  <c r="U88" i="2"/>
  <c r="K89" i="2"/>
  <c r="L89" i="2"/>
  <c r="M89" i="2"/>
  <c r="S89" i="2"/>
  <c r="T89" i="2"/>
  <c r="U89" i="2"/>
  <c r="K90" i="2"/>
  <c r="L90" i="2"/>
  <c r="M90" i="2"/>
  <c r="S90" i="2"/>
  <c r="T90" i="2"/>
  <c r="U90" i="2"/>
  <c r="K91" i="2"/>
  <c r="L91" i="2"/>
  <c r="M91" i="2"/>
  <c r="S91" i="2"/>
  <c r="T91" i="2"/>
  <c r="U91" i="2"/>
  <c r="K92" i="2"/>
  <c r="L92" i="2"/>
  <c r="M92" i="2"/>
  <c r="S92" i="2"/>
  <c r="T92" i="2"/>
  <c r="U92" i="2"/>
  <c r="K93" i="2"/>
  <c r="L93" i="2"/>
  <c r="M93" i="2"/>
  <c r="S93" i="2"/>
  <c r="T93" i="2"/>
  <c r="U93" i="2"/>
  <c r="K94" i="2"/>
  <c r="L94" i="2"/>
  <c r="M94" i="2"/>
  <c r="S94" i="2"/>
  <c r="T94" i="2"/>
  <c r="U94" i="2"/>
  <c r="K95" i="2"/>
  <c r="L95" i="2"/>
  <c r="M95" i="2"/>
  <c r="S95" i="2"/>
  <c r="T95" i="2"/>
  <c r="U95" i="2"/>
  <c r="K96" i="2"/>
  <c r="L96" i="2"/>
  <c r="M96" i="2"/>
  <c r="S96" i="2"/>
  <c r="T96" i="2"/>
  <c r="U96" i="2"/>
  <c r="K97" i="2"/>
  <c r="L97" i="2"/>
  <c r="M97" i="2"/>
  <c r="S97" i="2"/>
  <c r="T97" i="2"/>
  <c r="U97" i="2"/>
  <c r="K98" i="2"/>
  <c r="L98" i="2"/>
  <c r="M98" i="2"/>
  <c r="S98" i="2"/>
  <c r="T98" i="2"/>
  <c r="U98" i="2"/>
  <c r="K99" i="2"/>
  <c r="L99" i="2"/>
  <c r="M99" i="2"/>
  <c r="S99" i="2"/>
  <c r="T99" i="2"/>
  <c r="U99" i="2"/>
  <c r="K100" i="2"/>
  <c r="L100" i="2"/>
  <c r="M100" i="2"/>
  <c r="S100" i="2"/>
  <c r="T100" i="2"/>
  <c r="U100" i="2"/>
  <c r="K101" i="2"/>
  <c r="L101" i="2"/>
  <c r="M101" i="2"/>
  <c r="S101" i="2"/>
  <c r="T101" i="2"/>
  <c r="U101" i="2"/>
  <c r="K102" i="2"/>
  <c r="L102" i="2"/>
  <c r="M102" i="2"/>
  <c r="S102" i="2"/>
  <c r="T102" i="2"/>
  <c r="U102" i="2"/>
  <c r="K103" i="2"/>
  <c r="L103" i="2"/>
  <c r="M103" i="2"/>
  <c r="S103" i="2"/>
  <c r="T103" i="2"/>
  <c r="U103" i="2"/>
  <c r="K104" i="2"/>
  <c r="L104" i="2"/>
  <c r="M104" i="2"/>
  <c r="S104" i="2"/>
  <c r="T104" i="2"/>
  <c r="U104" i="2"/>
  <c r="K105" i="2"/>
  <c r="L105" i="2"/>
  <c r="M105" i="2"/>
  <c r="S105" i="2"/>
  <c r="T105" i="2"/>
  <c r="U105" i="2"/>
  <c r="K106" i="2"/>
  <c r="L106" i="2"/>
  <c r="M106" i="2"/>
  <c r="S106" i="2"/>
  <c r="T106" i="2"/>
  <c r="U106" i="2"/>
  <c r="K107" i="2"/>
  <c r="L107" i="2"/>
  <c r="M107" i="2"/>
  <c r="S107" i="2"/>
  <c r="T107" i="2"/>
  <c r="U107" i="2"/>
  <c r="K108" i="2"/>
  <c r="L108" i="2"/>
  <c r="M108" i="2"/>
  <c r="S108" i="2"/>
  <c r="T108" i="2"/>
  <c r="U108" i="2"/>
  <c r="K109" i="2"/>
  <c r="L109" i="2"/>
  <c r="M109" i="2"/>
  <c r="S109" i="2"/>
  <c r="T109" i="2"/>
  <c r="U109" i="2"/>
  <c r="K110" i="2"/>
  <c r="L110" i="2"/>
  <c r="M110" i="2"/>
  <c r="S110" i="2"/>
  <c r="T110" i="2"/>
  <c r="U110" i="2"/>
  <c r="K111" i="2"/>
  <c r="L111" i="2"/>
  <c r="M111" i="2"/>
  <c r="S111" i="2"/>
  <c r="T111" i="2"/>
  <c r="U111" i="2"/>
  <c r="K112" i="2"/>
  <c r="L112" i="2"/>
  <c r="M112" i="2"/>
  <c r="S112" i="2"/>
  <c r="T112" i="2"/>
  <c r="U112" i="2"/>
  <c r="K113" i="2"/>
  <c r="L113" i="2"/>
  <c r="M113" i="2"/>
  <c r="S113" i="2"/>
  <c r="T113" i="2"/>
  <c r="U113" i="2"/>
  <c r="K114" i="2"/>
  <c r="L114" i="2"/>
  <c r="M114" i="2"/>
  <c r="S114" i="2"/>
  <c r="T114" i="2"/>
  <c r="U114" i="2"/>
  <c r="K115" i="2"/>
  <c r="L115" i="2"/>
  <c r="M115" i="2"/>
  <c r="S115" i="2"/>
  <c r="T115" i="2"/>
  <c r="U115" i="2"/>
  <c r="K116" i="2"/>
  <c r="L116" i="2"/>
  <c r="M116" i="2"/>
  <c r="S116" i="2"/>
  <c r="T116" i="2"/>
  <c r="U116" i="2"/>
  <c r="K117" i="2"/>
  <c r="L117" i="2"/>
  <c r="M117" i="2"/>
  <c r="S117" i="2"/>
  <c r="T117" i="2"/>
  <c r="U117" i="2"/>
  <c r="K118" i="2"/>
  <c r="L118" i="2"/>
  <c r="M118" i="2"/>
  <c r="S118" i="2"/>
  <c r="T118" i="2"/>
  <c r="U118" i="2"/>
  <c r="K119" i="2"/>
  <c r="L119" i="2"/>
  <c r="M119" i="2"/>
  <c r="S119" i="2"/>
  <c r="T119" i="2"/>
  <c r="U119" i="2"/>
  <c r="K120" i="2"/>
  <c r="L120" i="2"/>
  <c r="M120" i="2"/>
  <c r="S120" i="2"/>
  <c r="T120" i="2"/>
  <c r="U120" i="2"/>
  <c r="K121" i="2"/>
  <c r="L121" i="2"/>
  <c r="M121" i="2"/>
  <c r="S121" i="2"/>
  <c r="T121" i="2"/>
  <c r="U121" i="2"/>
  <c r="C122" i="2"/>
  <c r="C123" i="2"/>
  <c r="K122" i="2"/>
  <c r="L122" i="2"/>
  <c r="M122" i="2"/>
  <c r="S122" i="2"/>
  <c r="T122" i="2"/>
  <c r="U122" i="2"/>
  <c r="K123" i="2"/>
  <c r="L123" i="2"/>
  <c r="M123" i="2"/>
  <c r="S123" i="2"/>
  <c r="T123" i="2"/>
  <c r="U123" i="2"/>
  <c r="C124" i="2"/>
  <c r="C125" i="2"/>
  <c r="C126" i="2"/>
  <c r="K124" i="2"/>
  <c r="L124" i="2"/>
  <c r="M124" i="2"/>
  <c r="S124" i="2"/>
  <c r="T124" i="2"/>
  <c r="U124" i="2"/>
  <c r="K125" i="2"/>
  <c r="L125" i="2"/>
  <c r="M125" i="2"/>
  <c r="S125" i="2"/>
  <c r="T125" i="2"/>
  <c r="U125" i="2"/>
  <c r="K126" i="2"/>
  <c r="L126" i="2"/>
  <c r="M126" i="2"/>
  <c r="S126" i="2"/>
  <c r="T126" i="2"/>
  <c r="U126" i="2"/>
  <c r="K127" i="2"/>
  <c r="L127" i="2"/>
  <c r="M127" i="2"/>
  <c r="S127" i="2"/>
  <c r="T127" i="2"/>
  <c r="U127" i="2"/>
  <c r="K128" i="2"/>
  <c r="L128" i="2"/>
  <c r="M128" i="2"/>
  <c r="S128" i="2"/>
  <c r="T128" i="2"/>
  <c r="U128" i="2"/>
  <c r="K129" i="2"/>
  <c r="L129" i="2"/>
  <c r="M129" i="2"/>
  <c r="S129" i="2"/>
  <c r="T129" i="2"/>
  <c r="U129" i="2"/>
  <c r="K130" i="2"/>
  <c r="L130" i="2"/>
  <c r="M130" i="2"/>
  <c r="S130" i="2"/>
  <c r="T130" i="2"/>
  <c r="U130" i="2"/>
  <c r="K131" i="2"/>
  <c r="L131" i="2"/>
  <c r="M131" i="2"/>
  <c r="S131" i="2"/>
  <c r="T131" i="2"/>
  <c r="U131" i="2"/>
  <c r="C132" i="2"/>
  <c r="K132" i="2"/>
  <c r="L132" i="2"/>
  <c r="M132" i="2"/>
  <c r="S132" i="2"/>
  <c r="T132" i="2"/>
  <c r="U132" i="2"/>
  <c r="C133" i="2"/>
  <c r="K133" i="2"/>
  <c r="L133" i="2"/>
  <c r="M133" i="2"/>
  <c r="S133" i="2"/>
  <c r="T133" i="2"/>
  <c r="U133" i="2"/>
  <c r="C134" i="2"/>
  <c r="K134" i="2"/>
  <c r="L134" i="2"/>
  <c r="M134" i="2"/>
  <c r="S134" i="2"/>
  <c r="T134" i="2"/>
  <c r="U134" i="2"/>
  <c r="C135" i="2"/>
  <c r="K135" i="2"/>
  <c r="L135" i="2"/>
  <c r="M135" i="2"/>
  <c r="S135" i="2"/>
  <c r="T135" i="2"/>
  <c r="U135" i="2"/>
  <c r="C136" i="2"/>
  <c r="K136" i="2"/>
  <c r="L136" i="2"/>
  <c r="M136" i="2"/>
  <c r="S136" i="2"/>
  <c r="T136" i="2"/>
  <c r="U136" i="2"/>
  <c r="C137" i="2"/>
  <c r="K137" i="2"/>
  <c r="L137" i="2"/>
  <c r="M137" i="2"/>
  <c r="S137" i="2"/>
  <c r="T137" i="2"/>
  <c r="U137" i="2"/>
  <c r="C138" i="2"/>
  <c r="K138" i="2"/>
  <c r="L138" i="2"/>
  <c r="M138" i="2"/>
  <c r="S138" i="2"/>
  <c r="T138" i="2"/>
  <c r="U138" i="2"/>
  <c r="C139" i="2"/>
  <c r="K139" i="2"/>
  <c r="L139" i="2"/>
  <c r="M139" i="2"/>
  <c r="S139" i="2"/>
  <c r="T139" i="2"/>
  <c r="U139" i="2"/>
  <c r="C140" i="2"/>
  <c r="K140" i="2"/>
  <c r="L140" i="2"/>
  <c r="M140" i="2"/>
  <c r="S140" i="2"/>
  <c r="T140" i="2"/>
  <c r="U140" i="2"/>
  <c r="C141" i="2"/>
  <c r="K141" i="2"/>
  <c r="L141" i="2"/>
  <c r="M141" i="2"/>
  <c r="S141" i="2"/>
  <c r="T141" i="2"/>
  <c r="U141" i="2"/>
  <c r="C142" i="2"/>
  <c r="K142" i="2"/>
  <c r="L142" i="2"/>
  <c r="M142" i="2"/>
  <c r="S142" i="2"/>
  <c r="T142" i="2"/>
  <c r="U142" i="2"/>
  <c r="C143" i="2"/>
  <c r="K143" i="2"/>
  <c r="L143" i="2"/>
  <c r="M143" i="2"/>
  <c r="S143" i="2"/>
  <c r="T143" i="2"/>
  <c r="U143" i="2"/>
  <c r="C144" i="2"/>
  <c r="K144" i="2"/>
  <c r="L144" i="2"/>
  <c r="M144" i="2"/>
  <c r="S144" i="2"/>
  <c r="T144" i="2"/>
  <c r="U144" i="2"/>
  <c r="C145" i="2"/>
  <c r="K145" i="2"/>
  <c r="L145" i="2"/>
  <c r="M145" i="2"/>
  <c r="S145" i="2"/>
  <c r="T145" i="2"/>
  <c r="U145" i="2"/>
  <c r="C146" i="2"/>
  <c r="K146" i="2"/>
  <c r="L146" i="2"/>
  <c r="M146" i="2"/>
  <c r="S146" i="2"/>
  <c r="T146" i="2"/>
  <c r="U146" i="2"/>
  <c r="C147" i="2"/>
  <c r="K147" i="2"/>
  <c r="L147" i="2"/>
  <c r="M147" i="2"/>
  <c r="S147" i="2"/>
  <c r="T147" i="2"/>
  <c r="U147" i="2"/>
  <c r="C148" i="2"/>
  <c r="K148" i="2"/>
  <c r="L148" i="2"/>
  <c r="M148" i="2"/>
  <c r="S148" i="2"/>
  <c r="T148" i="2"/>
  <c r="U148" i="2"/>
  <c r="C149" i="2"/>
  <c r="K149" i="2"/>
  <c r="L149" i="2"/>
  <c r="M149" i="2"/>
  <c r="S149" i="2"/>
  <c r="T149" i="2"/>
  <c r="U149" i="2"/>
  <c r="C150" i="2"/>
  <c r="K150" i="2"/>
  <c r="L150" i="2"/>
  <c r="M150" i="2"/>
  <c r="S150" i="2"/>
  <c r="T150" i="2"/>
  <c r="U150" i="2"/>
  <c r="K151" i="2"/>
  <c r="L151" i="2"/>
  <c r="M151" i="2"/>
  <c r="S151" i="2"/>
  <c r="T151" i="2"/>
  <c r="U151" i="2"/>
  <c r="K152" i="2"/>
  <c r="L152" i="2"/>
  <c r="M152" i="2"/>
  <c r="S152" i="2"/>
  <c r="T152" i="2"/>
  <c r="U152" i="2"/>
  <c r="K153" i="2"/>
  <c r="L153" i="2"/>
  <c r="M153" i="2"/>
  <c r="S153" i="2"/>
  <c r="T153" i="2"/>
  <c r="U153" i="2"/>
  <c r="K154" i="2"/>
  <c r="L154" i="2"/>
  <c r="M154" i="2"/>
  <c r="S154" i="2"/>
  <c r="T154" i="2"/>
  <c r="U154" i="2"/>
  <c r="K155" i="2"/>
  <c r="L155" i="2"/>
  <c r="M155" i="2"/>
  <c r="S155" i="2"/>
  <c r="T155" i="2"/>
  <c r="U155" i="2"/>
  <c r="K156" i="2"/>
  <c r="L156" i="2"/>
  <c r="M156" i="2"/>
  <c r="S156" i="2"/>
  <c r="T156" i="2"/>
  <c r="U156" i="2"/>
  <c r="K157" i="2"/>
  <c r="L157" i="2"/>
  <c r="M157" i="2"/>
  <c r="S157" i="2"/>
  <c r="T157" i="2"/>
  <c r="U157" i="2"/>
  <c r="K158" i="2"/>
  <c r="L158" i="2"/>
  <c r="M158" i="2"/>
  <c r="S158" i="2"/>
  <c r="T158" i="2"/>
  <c r="U158" i="2"/>
  <c r="K159" i="2"/>
  <c r="L159" i="2"/>
  <c r="M159" i="2"/>
  <c r="S159" i="2"/>
  <c r="T159" i="2"/>
  <c r="U159" i="2"/>
  <c r="K160" i="2"/>
  <c r="L160" i="2"/>
  <c r="M160" i="2"/>
  <c r="S160" i="2"/>
  <c r="T160" i="2"/>
  <c r="U160" i="2"/>
  <c r="K161" i="2"/>
  <c r="L161" i="2"/>
  <c r="M161" i="2"/>
  <c r="S161" i="2"/>
  <c r="T161" i="2"/>
  <c r="U161" i="2"/>
  <c r="K162" i="2"/>
  <c r="L162" i="2"/>
  <c r="M162" i="2"/>
  <c r="S162" i="2"/>
  <c r="T162" i="2"/>
  <c r="U162" i="2"/>
  <c r="K163" i="2"/>
  <c r="L163" i="2"/>
  <c r="M163" i="2"/>
  <c r="S163" i="2"/>
  <c r="T163" i="2"/>
  <c r="U163" i="2"/>
  <c r="K164" i="2"/>
  <c r="L164" i="2"/>
  <c r="M164" i="2"/>
  <c r="S164" i="2"/>
  <c r="T164" i="2"/>
  <c r="U164" i="2"/>
  <c r="C165" i="2"/>
  <c r="K165" i="2"/>
  <c r="K176" i="2"/>
  <c r="L165" i="2"/>
  <c r="M165" i="2"/>
  <c r="S165" i="2"/>
  <c r="T165" i="2"/>
  <c r="U165" i="2"/>
  <c r="C166" i="2"/>
  <c r="C167" i="2"/>
  <c r="C168" i="2"/>
  <c r="C169" i="2"/>
  <c r="C170" i="2"/>
  <c r="C171" i="2"/>
  <c r="C172" i="2"/>
  <c r="C173" i="2"/>
  <c r="K166" i="2"/>
  <c r="L166" i="2"/>
  <c r="M166" i="2"/>
  <c r="S166" i="2"/>
  <c r="T166" i="2"/>
  <c r="U166" i="2"/>
  <c r="K167" i="2"/>
  <c r="L167" i="2"/>
  <c r="M167" i="2"/>
  <c r="S167" i="2"/>
  <c r="T167" i="2"/>
  <c r="U167" i="2"/>
  <c r="K168" i="2"/>
  <c r="L168" i="2"/>
  <c r="M168" i="2"/>
  <c r="S168" i="2"/>
  <c r="T168" i="2"/>
  <c r="U168" i="2"/>
  <c r="K169" i="2"/>
  <c r="L169" i="2"/>
  <c r="M169" i="2"/>
  <c r="S169" i="2"/>
  <c r="T169" i="2"/>
  <c r="U169" i="2"/>
  <c r="K170" i="2"/>
  <c r="L170" i="2"/>
  <c r="M170" i="2"/>
  <c r="S170" i="2"/>
  <c r="S176" i="2"/>
  <c r="T170" i="2"/>
  <c r="U170" i="2"/>
  <c r="K171" i="2"/>
  <c r="L171" i="2"/>
  <c r="M171" i="2"/>
  <c r="S171" i="2"/>
  <c r="T171" i="2"/>
  <c r="U171" i="2"/>
  <c r="K172" i="2"/>
  <c r="L172" i="2"/>
  <c r="M172" i="2"/>
  <c r="S172" i="2"/>
  <c r="T172" i="2"/>
  <c r="U172" i="2"/>
  <c r="K173" i="2"/>
  <c r="L173" i="2"/>
  <c r="M173" i="2"/>
  <c r="S173" i="2"/>
  <c r="T173" i="2"/>
  <c r="U173" i="2"/>
  <c r="F176" i="2"/>
  <c r="G176" i="2"/>
  <c r="H176" i="2"/>
  <c r="I176" i="2"/>
  <c r="J176" i="2"/>
  <c r="L176" i="2"/>
  <c r="N176" i="2"/>
  <c r="O176" i="2"/>
  <c r="P176" i="2"/>
  <c r="Q176" i="2"/>
  <c r="R176" i="2"/>
  <c r="T176" i="2"/>
  <c r="V176" i="2"/>
  <c r="W176" i="2"/>
  <c r="X176" i="2"/>
  <c r="AD176" i="2"/>
  <c r="V193" i="2"/>
  <c r="W193" i="2"/>
  <c r="X193" i="2"/>
  <c r="AR6" i="1"/>
  <c r="N7" i="1"/>
  <c r="S7" i="1"/>
  <c r="X7" i="1"/>
  <c r="AC7" i="1"/>
  <c r="AR7" i="1"/>
  <c r="D8" i="1"/>
  <c r="N8" i="1"/>
  <c r="S8" i="1"/>
  <c r="X8" i="1"/>
  <c r="AC8" i="1"/>
  <c r="AR8" i="1"/>
  <c r="D9" i="1"/>
  <c r="N9" i="1"/>
  <c r="S9" i="1"/>
  <c r="X9" i="1"/>
  <c r="AC9" i="1"/>
  <c r="AR9" i="1"/>
  <c r="D10" i="1"/>
  <c r="N10" i="1"/>
  <c r="S10" i="1"/>
  <c r="X10" i="1"/>
  <c r="AC10" i="1"/>
  <c r="AR10" i="1"/>
  <c r="D11" i="1"/>
  <c r="N11" i="1"/>
  <c r="S11" i="1"/>
  <c r="X11" i="1"/>
  <c r="AC11" i="1"/>
  <c r="AR11" i="1"/>
  <c r="D12" i="1"/>
  <c r="N12" i="1"/>
  <c r="S12" i="1"/>
  <c r="X12" i="1"/>
  <c r="AC12" i="1"/>
  <c r="AR12" i="1"/>
  <c r="D13" i="1"/>
  <c r="N13" i="1"/>
  <c r="S13" i="1"/>
  <c r="X13" i="1"/>
  <c r="AC13" i="1"/>
  <c r="AR13" i="1"/>
  <c r="D14" i="1"/>
  <c r="N14" i="1"/>
  <c r="S14" i="1"/>
  <c r="X14" i="1"/>
  <c r="AC14" i="1"/>
  <c r="AR14" i="1"/>
  <c r="D15" i="1"/>
  <c r="N15" i="1"/>
  <c r="S15" i="1"/>
  <c r="X15" i="1"/>
  <c r="AC15" i="1"/>
  <c r="AR15" i="1"/>
  <c r="D16" i="1"/>
  <c r="N16" i="1"/>
  <c r="S16" i="1"/>
  <c r="X16" i="1"/>
  <c r="AC16" i="1"/>
  <c r="AR16" i="1"/>
  <c r="D17" i="1"/>
  <c r="N17" i="1"/>
  <c r="S17" i="1"/>
  <c r="X17" i="1"/>
  <c r="AC17" i="1"/>
  <c r="AR17" i="1"/>
  <c r="N18" i="1"/>
  <c r="S18" i="1"/>
  <c r="X18" i="1"/>
  <c r="AC18" i="1"/>
  <c r="AR18" i="1"/>
  <c r="N19" i="1"/>
  <c r="S19" i="1"/>
  <c r="X19" i="1"/>
  <c r="AC19" i="1"/>
  <c r="AR19" i="1"/>
  <c r="N20" i="1"/>
  <c r="S20" i="1"/>
  <c r="X20" i="1"/>
  <c r="AC20" i="1"/>
  <c r="AR20" i="1"/>
  <c r="N21" i="1"/>
  <c r="S21" i="1"/>
  <c r="X21" i="1"/>
  <c r="AC21" i="1"/>
  <c r="AR21" i="1"/>
  <c r="N22" i="1"/>
  <c r="S22" i="1"/>
  <c r="X22" i="1"/>
  <c r="AC22" i="1"/>
  <c r="AR22" i="1"/>
  <c r="N23" i="1"/>
  <c r="S23" i="1"/>
  <c r="X23" i="1"/>
  <c r="AC23" i="1"/>
  <c r="AR23" i="1"/>
  <c r="N24" i="1"/>
  <c r="S24" i="1"/>
  <c r="X24" i="1"/>
  <c r="AC24" i="1"/>
  <c r="AR24" i="1"/>
  <c r="N25" i="1"/>
  <c r="S25" i="1"/>
  <c r="X25" i="1"/>
  <c r="AC25" i="1"/>
  <c r="AR25" i="1"/>
  <c r="N26" i="1"/>
  <c r="S26" i="1"/>
  <c r="X26" i="1"/>
  <c r="AC26" i="1"/>
  <c r="AR26" i="1"/>
  <c r="N27" i="1"/>
  <c r="S27" i="1"/>
  <c r="X27" i="1"/>
  <c r="AC27" i="1"/>
  <c r="N28" i="1"/>
  <c r="S28" i="1"/>
  <c r="X28" i="1"/>
  <c r="AC28" i="1"/>
  <c r="N29" i="1"/>
  <c r="S29" i="1"/>
  <c r="X29" i="1"/>
  <c r="AC29" i="1"/>
  <c r="N30" i="1"/>
  <c r="S30" i="1"/>
  <c r="X30" i="1"/>
  <c r="AC30" i="1"/>
  <c r="N31" i="1"/>
  <c r="S31" i="1"/>
  <c r="X31" i="1"/>
  <c r="AC31" i="1"/>
  <c r="N32" i="1"/>
  <c r="S32" i="1"/>
  <c r="X32" i="1"/>
  <c r="AC32" i="1"/>
  <c r="N33" i="1"/>
  <c r="S33" i="1"/>
  <c r="X33" i="1"/>
  <c r="AC33" i="1"/>
  <c r="N34" i="1"/>
  <c r="S34" i="1"/>
  <c r="X34" i="1"/>
  <c r="AC34" i="1"/>
  <c r="N35" i="1"/>
  <c r="S35" i="1"/>
  <c r="X35" i="1"/>
  <c r="AC35" i="1"/>
  <c r="N36" i="1"/>
  <c r="S36" i="1"/>
  <c r="X36" i="1"/>
  <c r="AC36" i="1"/>
  <c r="N37" i="1"/>
  <c r="S37" i="1"/>
  <c r="X37" i="1"/>
  <c r="AC37" i="1"/>
  <c r="N38" i="1"/>
  <c r="S38" i="1"/>
  <c r="X38" i="1"/>
  <c r="AC38" i="1"/>
  <c r="N39" i="1"/>
  <c r="N57" i="1"/>
  <c r="S39" i="1"/>
  <c r="X39" i="1"/>
  <c r="AC39" i="1"/>
  <c r="N40" i="1"/>
  <c r="S40" i="1"/>
  <c r="X40" i="1"/>
  <c r="AC40" i="1"/>
  <c r="N41" i="1"/>
  <c r="S41" i="1"/>
  <c r="X41" i="1"/>
  <c r="AC41" i="1"/>
  <c r="N42" i="1"/>
  <c r="S42" i="1"/>
  <c r="X42" i="1"/>
  <c r="AC42" i="1"/>
  <c r="N43" i="1"/>
  <c r="S43" i="1"/>
  <c r="X43" i="1"/>
  <c r="AC43" i="1"/>
  <c r="N44" i="1"/>
  <c r="S44" i="1"/>
  <c r="X44" i="1"/>
  <c r="AC44" i="1"/>
  <c r="N45" i="1"/>
  <c r="S45" i="1"/>
  <c r="X45" i="1"/>
  <c r="AC45" i="1"/>
  <c r="N46" i="1"/>
  <c r="S46" i="1"/>
  <c r="X46" i="1"/>
  <c r="AC46" i="1"/>
  <c r="N47" i="1"/>
  <c r="S47" i="1"/>
  <c r="X47" i="1"/>
  <c r="AC47" i="1"/>
  <c r="N48" i="1"/>
  <c r="S48" i="1"/>
  <c r="X48" i="1"/>
  <c r="X57" i="1"/>
  <c r="AC48" i="1"/>
  <c r="N49" i="1"/>
  <c r="S49" i="1"/>
  <c r="X49" i="1"/>
  <c r="AC49" i="1"/>
  <c r="N50" i="1"/>
  <c r="S50" i="1"/>
  <c r="X50" i="1"/>
  <c r="AC50" i="1"/>
  <c r="N51" i="1"/>
  <c r="S51" i="1"/>
  <c r="X51" i="1"/>
  <c r="AC51" i="1"/>
  <c r="N52" i="1"/>
  <c r="S52" i="1"/>
  <c r="X52" i="1"/>
  <c r="AC52" i="1"/>
  <c r="N53" i="1"/>
  <c r="S53" i="1"/>
  <c r="X53" i="1"/>
  <c r="AC53" i="1"/>
  <c r="N54" i="1"/>
  <c r="S54" i="1"/>
  <c r="X54" i="1"/>
  <c r="AC54" i="1"/>
  <c r="N55" i="1"/>
  <c r="S55" i="1"/>
  <c r="X55" i="1"/>
  <c r="AC55" i="1"/>
  <c r="G57" i="1"/>
  <c r="H57" i="1"/>
  <c r="I57" i="1"/>
  <c r="J57" i="1"/>
  <c r="K57" i="1"/>
  <c r="L57" i="1"/>
  <c r="M57" i="1"/>
  <c r="O57" i="1"/>
  <c r="P57" i="1"/>
  <c r="Q57" i="1"/>
  <c r="R57" i="1"/>
  <c r="S57" i="1"/>
  <c r="T57" i="1"/>
  <c r="U57" i="1"/>
  <c r="V57" i="1"/>
  <c r="W57" i="1"/>
  <c r="Y57" i="1"/>
  <c r="Z57" i="1"/>
  <c r="AA57" i="1"/>
  <c r="AB57" i="1"/>
  <c r="AC57" i="1"/>
  <c r="N61" i="1"/>
  <c r="S61" i="1"/>
  <c r="X61" i="1"/>
  <c r="AC61" i="1"/>
  <c r="B62" i="1"/>
  <c r="D62" i="1"/>
  <c r="N62" i="1"/>
  <c r="S62" i="1"/>
  <c r="X62" i="1"/>
  <c r="AC62" i="1"/>
  <c r="B63" i="1"/>
  <c r="D63" i="1"/>
  <c r="N63" i="1"/>
  <c r="S63" i="1"/>
  <c r="X63" i="1"/>
  <c r="AC63" i="1"/>
  <c r="B64" i="1"/>
  <c r="D64" i="1"/>
  <c r="N64" i="1"/>
  <c r="S64" i="1"/>
  <c r="X64" i="1"/>
  <c r="AC64" i="1"/>
  <c r="B65" i="1"/>
  <c r="D65" i="1"/>
  <c r="N65" i="1"/>
  <c r="S65" i="1"/>
  <c r="X65" i="1"/>
  <c r="AC65" i="1"/>
  <c r="B66" i="1"/>
  <c r="D66" i="1"/>
  <c r="N66" i="1"/>
  <c r="S66" i="1"/>
  <c r="X66" i="1"/>
  <c r="AC66" i="1"/>
  <c r="B67" i="1"/>
  <c r="D67" i="1"/>
  <c r="N67" i="1"/>
  <c r="S67" i="1"/>
  <c r="X67" i="1"/>
  <c r="AC67" i="1"/>
  <c r="B68" i="1"/>
  <c r="D68" i="1"/>
  <c r="N68" i="1"/>
  <c r="S68" i="1"/>
  <c r="X68" i="1"/>
  <c r="AC68" i="1"/>
  <c r="B69" i="1"/>
  <c r="D69" i="1"/>
  <c r="N69" i="1"/>
  <c r="S69" i="1"/>
  <c r="X69" i="1"/>
  <c r="AC69" i="1"/>
  <c r="B70" i="1"/>
  <c r="D70" i="1"/>
  <c r="N70" i="1"/>
  <c r="S70" i="1"/>
  <c r="X70" i="1"/>
  <c r="AC70" i="1"/>
  <c r="B71" i="1"/>
  <c r="D71" i="1"/>
  <c r="N71" i="1"/>
  <c r="S71" i="1"/>
  <c r="X71" i="1"/>
  <c r="AC71" i="1"/>
  <c r="B72" i="1"/>
  <c r="D72" i="1"/>
  <c r="N72" i="1"/>
  <c r="S72" i="1"/>
  <c r="X72" i="1"/>
  <c r="AC72" i="1"/>
  <c r="B73" i="1"/>
  <c r="D73" i="1"/>
  <c r="N73" i="1"/>
  <c r="S73" i="1"/>
  <c r="X73" i="1"/>
  <c r="AC73" i="1"/>
  <c r="B74" i="1"/>
  <c r="D74" i="1"/>
  <c r="N74" i="1"/>
  <c r="S74" i="1"/>
  <c r="X74" i="1"/>
  <c r="AC74" i="1"/>
  <c r="B75" i="1"/>
  <c r="D75" i="1"/>
  <c r="N75" i="1"/>
  <c r="S75" i="1"/>
  <c r="X75" i="1"/>
  <c r="AC75" i="1"/>
  <c r="B76" i="1"/>
  <c r="D76" i="1"/>
  <c r="N76" i="1"/>
  <c r="S76" i="1"/>
  <c r="X76" i="1"/>
  <c r="AC76" i="1"/>
  <c r="B77" i="1"/>
  <c r="D77" i="1"/>
  <c r="N77" i="1"/>
  <c r="S77" i="1"/>
  <c r="X77" i="1"/>
  <c r="AC77" i="1"/>
  <c r="B78" i="1"/>
  <c r="D78" i="1"/>
  <c r="N78" i="1"/>
  <c r="S78" i="1"/>
  <c r="X78" i="1"/>
  <c r="AC78" i="1"/>
  <c r="B79" i="1"/>
  <c r="D79" i="1"/>
  <c r="N79" i="1"/>
  <c r="S79" i="1"/>
  <c r="X79" i="1"/>
  <c r="AC79" i="1"/>
  <c r="B80" i="1"/>
  <c r="D80" i="1"/>
  <c r="N80" i="1"/>
  <c r="S80" i="1"/>
  <c r="X80" i="1"/>
  <c r="AC80" i="1"/>
  <c r="B81" i="1"/>
  <c r="D81" i="1"/>
  <c r="N81" i="1"/>
  <c r="S81" i="1"/>
  <c r="X81" i="1"/>
  <c r="AC81" i="1"/>
  <c r="B82" i="1"/>
  <c r="D82" i="1"/>
  <c r="N82" i="1"/>
  <c r="S82" i="1"/>
  <c r="X82" i="1"/>
  <c r="AC82" i="1"/>
  <c r="B83" i="1"/>
  <c r="D83" i="1"/>
  <c r="N83" i="1"/>
  <c r="S83" i="1"/>
  <c r="X83" i="1"/>
  <c r="AC83" i="1"/>
  <c r="B84" i="1"/>
  <c r="D84" i="1"/>
  <c r="N84" i="1"/>
  <c r="S84" i="1"/>
  <c r="X84" i="1"/>
  <c r="AC84" i="1"/>
  <c r="B85" i="1"/>
  <c r="D85" i="1"/>
  <c r="N85" i="1"/>
  <c r="S85" i="1"/>
  <c r="X85" i="1"/>
  <c r="AC85" i="1"/>
  <c r="B86" i="1"/>
  <c r="D86" i="1"/>
  <c r="N86" i="1"/>
  <c r="S86" i="1"/>
  <c r="X86" i="1"/>
  <c r="AC86" i="1"/>
  <c r="B87" i="1"/>
  <c r="D87" i="1"/>
  <c r="N87" i="1"/>
  <c r="S87" i="1"/>
  <c r="X87" i="1"/>
  <c r="AC87" i="1"/>
  <c r="B88" i="1"/>
  <c r="D88" i="1"/>
  <c r="N88" i="1"/>
  <c r="S88" i="1"/>
  <c r="X88" i="1"/>
  <c r="AC88" i="1"/>
  <c r="B89" i="1"/>
  <c r="D89" i="1"/>
  <c r="N89" i="1"/>
  <c r="S89" i="1"/>
  <c r="X89" i="1"/>
  <c r="AC89" i="1"/>
  <c r="B90" i="1"/>
  <c r="D90" i="1"/>
  <c r="N90" i="1"/>
  <c r="S90" i="1"/>
  <c r="X90" i="1"/>
  <c r="AC90" i="1"/>
  <c r="B91" i="1"/>
  <c r="D91" i="1"/>
  <c r="N91" i="1"/>
  <c r="S91" i="1"/>
  <c r="X91" i="1"/>
  <c r="AC91" i="1"/>
  <c r="B92" i="1"/>
  <c r="D92" i="1"/>
  <c r="N92" i="1"/>
  <c r="S92" i="1"/>
  <c r="X92" i="1"/>
  <c r="AC92" i="1"/>
  <c r="B93" i="1"/>
  <c r="D93" i="1"/>
  <c r="N93" i="1"/>
  <c r="S93" i="1"/>
  <c r="X93" i="1"/>
  <c r="AC93" i="1"/>
  <c r="B94" i="1"/>
  <c r="D94" i="1"/>
  <c r="N94" i="1"/>
  <c r="S94" i="1"/>
  <c r="X94" i="1"/>
  <c r="AC94" i="1"/>
  <c r="B95" i="1"/>
  <c r="D95" i="1"/>
  <c r="N95" i="1"/>
  <c r="S95" i="1"/>
  <c r="X95" i="1"/>
  <c r="AC95" i="1"/>
  <c r="B96" i="1"/>
  <c r="D96" i="1"/>
  <c r="N96" i="1"/>
  <c r="S96" i="1"/>
  <c r="X96" i="1"/>
  <c r="AC96" i="1"/>
  <c r="B97" i="1"/>
  <c r="D97" i="1"/>
  <c r="N97" i="1"/>
  <c r="S97" i="1"/>
  <c r="X97" i="1"/>
  <c r="AC97" i="1"/>
  <c r="B98" i="1"/>
  <c r="D98" i="1"/>
  <c r="N98" i="1"/>
  <c r="S98" i="1"/>
  <c r="X98" i="1"/>
  <c r="AC98" i="1"/>
  <c r="B99" i="1"/>
  <c r="D99" i="1"/>
  <c r="N99" i="1"/>
  <c r="S99" i="1"/>
  <c r="X99" i="1"/>
  <c r="AC99" i="1"/>
  <c r="B100" i="1"/>
  <c r="D100" i="1"/>
  <c r="N100" i="1"/>
  <c r="S100" i="1"/>
  <c r="X100" i="1"/>
  <c r="AC100" i="1"/>
  <c r="B101" i="1"/>
  <c r="D101" i="1"/>
  <c r="N101" i="1"/>
  <c r="S101" i="1"/>
  <c r="X101" i="1"/>
  <c r="AC101" i="1"/>
  <c r="B102" i="1"/>
  <c r="D102" i="1"/>
  <c r="N102" i="1"/>
  <c r="S102" i="1"/>
  <c r="X102" i="1"/>
  <c r="AC102" i="1"/>
  <c r="B103" i="1"/>
  <c r="D103" i="1"/>
  <c r="N103" i="1"/>
  <c r="S103" i="1"/>
  <c r="X103" i="1"/>
  <c r="AC103" i="1"/>
  <c r="B104" i="1"/>
  <c r="D104" i="1"/>
  <c r="N104" i="1"/>
  <c r="S104" i="1"/>
  <c r="X104" i="1"/>
  <c r="AC104" i="1"/>
  <c r="B105" i="1"/>
  <c r="D105" i="1"/>
  <c r="N105" i="1"/>
  <c r="S105" i="1"/>
  <c r="X105" i="1"/>
  <c r="AC105" i="1"/>
  <c r="B106" i="1"/>
  <c r="D106" i="1"/>
  <c r="N106" i="1"/>
  <c r="S106" i="1"/>
  <c r="X106" i="1"/>
  <c r="AC106" i="1"/>
  <c r="B107" i="1"/>
  <c r="D107" i="1"/>
  <c r="N107" i="1"/>
  <c r="S107" i="1"/>
  <c r="X107" i="1"/>
  <c r="AC107" i="1"/>
  <c r="B108" i="1"/>
  <c r="D108" i="1"/>
  <c r="N108" i="1"/>
  <c r="S108" i="1"/>
  <c r="X108" i="1"/>
  <c r="AC108" i="1"/>
  <c r="B109" i="1"/>
  <c r="D109" i="1"/>
  <c r="N109" i="1"/>
  <c r="S109" i="1"/>
  <c r="X109" i="1"/>
  <c r="AC109" i="1"/>
  <c r="B110" i="1"/>
  <c r="D110" i="1"/>
  <c r="N110" i="1"/>
  <c r="S110" i="1"/>
  <c r="X110" i="1"/>
  <c r="AC110" i="1"/>
  <c r="B111" i="1"/>
  <c r="D111" i="1"/>
  <c r="N111" i="1"/>
  <c r="S111" i="1"/>
  <c r="X111" i="1"/>
  <c r="AC111" i="1"/>
  <c r="B112" i="1"/>
  <c r="D112" i="1"/>
  <c r="N112" i="1"/>
  <c r="S112" i="1"/>
  <c r="X112" i="1"/>
  <c r="AC112" i="1"/>
  <c r="B113" i="1"/>
  <c r="D113" i="1"/>
  <c r="N113" i="1"/>
  <c r="S113" i="1"/>
  <c r="X113" i="1"/>
  <c r="AC113" i="1"/>
  <c r="B114" i="1"/>
  <c r="D114" i="1"/>
  <c r="N114" i="1"/>
  <c r="S114" i="1"/>
  <c r="X114" i="1"/>
  <c r="AC114" i="1"/>
  <c r="B115" i="1"/>
  <c r="D115" i="1"/>
  <c r="N115" i="1"/>
  <c r="S115" i="1"/>
  <c r="X115" i="1"/>
  <c r="AC115" i="1"/>
  <c r="B116" i="1"/>
  <c r="D116" i="1"/>
  <c r="N116" i="1"/>
  <c r="S116" i="1"/>
  <c r="X116" i="1"/>
  <c r="AC116" i="1"/>
  <c r="B117" i="1"/>
  <c r="D117" i="1"/>
  <c r="N117" i="1"/>
  <c r="S117" i="1"/>
  <c r="X117" i="1"/>
  <c r="AC117" i="1"/>
  <c r="B118" i="1"/>
  <c r="D118" i="1"/>
  <c r="N118" i="1"/>
  <c r="S118" i="1"/>
  <c r="X118" i="1"/>
  <c r="AC118" i="1"/>
  <c r="B119" i="1"/>
  <c r="D119" i="1"/>
  <c r="N119" i="1"/>
  <c r="S119" i="1"/>
  <c r="X119" i="1"/>
  <c r="AC119" i="1"/>
  <c r="B120" i="1"/>
  <c r="D120" i="1"/>
  <c r="N120" i="1"/>
  <c r="S120" i="1"/>
  <c r="X120" i="1"/>
  <c r="AC120" i="1"/>
  <c r="B121" i="1"/>
  <c r="D121" i="1"/>
  <c r="N121" i="1"/>
  <c r="S121" i="1"/>
  <c r="X121" i="1"/>
  <c r="AC121" i="1"/>
  <c r="B122" i="1"/>
  <c r="D122" i="1"/>
  <c r="N122" i="1"/>
  <c r="S122" i="1"/>
  <c r="X122" i="1"/>
  <c r="AC122" i="1"/>
  <c r="B123" i="1"/>
  <c r="D123" i="1"/>
  <c r="N123" i="1"/>
  <c r="S123" i="1"/>
  <c r="X123" i="1"/>
  <c r="AC123" i="1"/>
  <c r="B124" i="1"/>
  <c r="D124" i="1"/>
  <c r="N124" i="1"/>
  <c r="S124" i="1"/>
  <c r="X124" i="1"/>
  <c r="AC124" i="1"/>
  <c r="B125" i="1"/>
  <c r="D125" i="1"/>
  <c r="N125" i="1"/>
  <c r="S125" i="1"/>
  <c r="X125" i="1"/>
  <c r="AC125" i="1"/>
  <c r="B126" i="1"/>
  <c r="D126" i="1"/>
  <c r="N126" i="1"/>
  <c r="S126" i="1"/>
  <c r="X126" i="1"/>
  <c r="AC126" i="1"/>
  <c r="B127" i="1"/>
  <c r="D127" i="1"/>
  <c r="N127" i="1"/>
  <c r="S127" i="1"/>
  <c r="X127" i="1"/>
  <c r="AC127" i="1"/>
  <c r="B128" i="1"/>
  <c r="D128" i="1"/>
  <c r="N128" i="1"/>
  <c r="S128" i="1"/>
  <c r="X128" i="1"/>
  <c r="AC128" i="1"/>
  <c r="B129" i="1"/>
  <c r="D129" i="1"/>
  <c r="N129" i="1"/>
  <c r="S129" i="1"/>
  <c r="X129" i="1"/>
  <c r="AC129" i="1"/>
  <c r="B130" i="1"/>
  <c r="D130" i="1"/>
  <c r="N130" i="1"/>
  <c r="S130" i="1"/>
  <c r="X130" i="1"/>
  <c r="AC130" i="1"/>
  <c r="B131" i="1"/>
  <c r="D131" i="1"/>
  <c r="N131" i="1"/>
  <c r="S131" i="1"/>
  <c r="X131" i="1"/>
  <c r="AC131" i="1"/>
  <c r="B132" i="1"/>
  <c r="D132" i="1"/>
  <c r="N132" i="1"/>
  <c r="S132" i="1"/>
  <c r="X132" i="1"/>
  <c r="AC132" i="1"/>
  <c r="B133" i="1"/>
  <c r="D133" i="1"/>
  <c r="N133" i="1"/>
  <c r="S133" i="1"/>
  <c r="X133" i="1"/>
  <c r="AC133" i="1"/>
  <c r="B134" i="1"/>
  <c r="D134" i="1"/>
  <c r="N134" i="1"/>
  <c r="S134" i="1"/>
  <c r="X134" i="1"/>
  <c r="AC134" i="1"/>
  <c r="B135" i="1"/>
  <c r="D135" i="1"/>
  <c r="N135" i="1"/>
  <c r="S135" i="1"/>
  <c r="X135" i="1"/>
  <c r="AC135" i="1"/>
  <c r="B136" i="1"/>
  <c r="D136" i="1"/>
  <c r="N136" i="1"/>
  <c r="S136" i="1"/>
  <c r="X136" i="1"/>
  <c r="AC136" i="1"/>
  <c r="B137" i="1"/>
  <c r="D137" i="1"/>
  <c r="N137" i="1"/>
  <c r="S137" i="1"/>
  <c r="X137" i="1"/>
  <c r="AC137" i="1"/>
  <c r="B138" i="1"/>
  <c r="D138" i="1"/>
  <c r="N138" i="1"/>
  <c r="S138" i="1"/>
  <c r="X138" i="1"/>
  <c r="AC138" i="1"/>
  <c r="B139" i="1"/>
  <c r="D139" i="1"/>
  <c r="N139" i="1"/>
  <c r="S139" i="1"/>
  <c r="X139" i="1"/>
  <c r="AC139" i="1"/>
  <c r="B140" i="1"/>
  <c r="D140" i="1"/>
  <c r="N140" i="1"/>
  <c r="S140" i="1"/>
  <c r="X140" i="1"/>
  <c r="AC140" i="1"/>
  <c r="B141" i="1"/>
  <c r="D141" i="1"/>
  <c r="N141" i="1"/>
  <c r="S141" i="1"/>
  <c r="X141" i="1"/>
  <c r="AC141" i="1"/>
  <c r="B142" i="1"/>
  <c r="D142" i="1"/>
  <c r="N142" i="1"/>
  <c r="S142" i="1"/>
  <c r="X142" i="1"/>
  <c r="AC142" i="1"/>
  <c r="B143" i="1"/>
  <c r="D143" i="1"/>
  <c r="N143" i="1"/>
  <c r="S143" i="1"/>
  <c r="X143" i="1"/>
  <c r="AC143" i="1"/>
  <c r="B144" i="1"/>
  <c r="D144" i="1"/>
  <c r="N144" i="1"/>
  <c r="S144" i="1"/>
  <c r="X144" i="1"/>
  <c r="AC144" i="1"/>
  <c r="B145" i="1"/>
  <c r="D145" i="1"/>
  <c r="N145" i="1"/>
  <c r="S145" i="1"/>
  <c r="X145" i="1"/>
  <c r="AC145" i="1"/>
  <c r="B146" i="1"/>
  <c r="D146" i="1"/>
  <c r="N146" i="1"/>
  <c r="S146" i="1"/>
  <c r="X146" i="1"/>
  <c r="AC146" i="1"/>
  <c r="B147" i="1"/>
  <c r="D147" i="1"/>
  <c r="N147" i="1"/>
  <c r="S147" i="1"/>
  <c r="X147" i="1"/>
  <c r="AC147" i="1"/>
  <c r="B148" i="1"/>
  <c r="D148" i="1"/>
  <c r="N148" i="1"/>
  <c r="S148" i="1"/>
  <c r="X148" i="1"/>
  <c r="AC148" i="1"/>
  <c r="B149" i="1"/>
  <c r="D149" i="1"/>
  <c r="N149" i="1"/>
  <c r="S149" i="1"/>
  <c r="X149" i="1"/>
  <c r="AC149" i="1"/>
  <c r="B150" i="1"/>
  <c r="D150" i="1"/>
  <c r="N150" i="1"/>
  <c r="S150" i="1"/>
  <c r="X150" i="1"/>
  <c r="AC150" i="1"/>
  <c r="B151" i="1"/>
  <c r="D151" i="1"/>
  <c r="N151" i="1"/>
  <c r="S151" i="1"/>
  <c r="X151" i="1"/>
  <c r="AC151" i="1"/>
  <c r="B152" i="1"/>
  <c r="D152" i="1"/>
  <c r="N152" i="1"/>
  <c r="S152" i="1"/>
  <c r="X152" i="1"/>
  <c r="AC152" i="1"/>
  <c r="B153" i="1"/>
  <c r="D153" i="1"/>
  <c r="N153" i="1"/>
  <c r="S153" i="1"/>
  <c r="X153" i="1"/>
  <c r="AC153" i="1"/>
  <c r="B154" i="1"/>
  <c r="D154" i="1"/>
  <c r="N154" i="1"/>
  <c r="S154" i="1"/>
  <c r="X154" i="1"/>
  <c r="AC154" i="1"/>
  <c r="B155" i="1"/>
  <c r="D155" i="1"/>
  <c r="N155" i="1"/>
  <c r="S155" i="1"/>
  <c r="X155" i="1"/>
  <c r="AC155" i="1"/>
  <c r="B156" i="1"/>
  <c r="D156" i="1"/>
  <c r="N156" i="1"/>
  <c r="S156" i="1"/>
  <c r="X156" i="1"/>
  <c r="AC156" i="1"/>
  <c r="B157" i="1"/>
  <c r="D157" i="1"/>
  <c r="N157" i="1"/>
  <c r="S157" i="1"/>
  <c r="X157" i="1"/>
  <c r="AC157" i="1"/>
  <c r="B158" i="1"/>
  <c r="D158" i="1"/>
  <c r="N158" i="1"/>
  <c r="S158" i="1"/>
  <c r="X158" i="1"/>
  <c r="AC158" i="1"/>
  <c r="G160" i="1"/>
  <c r="H160" i="1"/>
  <c r="I160" i="1"/>
  <c r="J160" i="1"/>
  <c r="K160" i="1"/>
  <c r="L160" i="1"/>
  <c r="M160" i="1"/>
  <c r="N160" i="1"/>
  <c r="O160" i="1"/>
  <c r="P160" i="1"/>
  <c r="Q160" i="1"/>
  <c r="R160" i="1"/>
  <c r="S160" i="1"/>
  <c r="T160" i="1"/>
  <c r="U160" i="1"/>
  <c r="V160" i="1"/>
  <c r="W160" i="1"/>
  <c r="X160" i="1"/>
  <c r="Y160" i="1"/>
  <c r="Z160" i="1"/>
  <c r="AA160" i="1"/>
  <c r="AB160" i="1"/>
  <c r="AC160" i="1"/>
  <c r="B166" i="1"/>
  <c r="D166" i="1"/>
  <c r="B167" i="1"/>
  <c r="D167" i="1"/>
  <c r="B168" i="1"/>
  <c r="D168" i="1"/>
  <c r="B169" i="1"/>
  <c r="D169" i="1"/>
  <c r="B170" i="1"/>
  <c r="D170" i="1"/>
  <c r="B171" i="1"/>
  <c r="D171" i="1"/>
  <c r="B172" i="1"/>
  <c r="D172" i="1"/>
  <c r="B173" i="1"/>
  <c r="D173" i="1"/>
  <c r="B174" i="1"/>
  <c r="G176" i="1"/>
  <c r="H176" i="1"/>
  <c r="I176" i="1"/>
  <c r="N8" i="3"/>
  <c r="S8" i="3"/>
  <c r="Y8" i="3"/>
  <c r="AD8" i="3"/>
  <c r="N9" i="3"/>
  <c r="S9" i="3"/>
  <c r="Y9" i="3"/>
  <c r="A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N10" i="3"/>
  <c r="S10" i="3"/>
  <c r="Y10" i="3"/>
  <c r="AD10" i="3"/>
  <c r="N11" i="3"/>
  <c r="S11" i="3"/>
  <c r="Y11" i="3"/>
  <c r="AD11" i="3"/>
  <c r="N12" i="3"/>
  <c r="S12" i="3"/>
  <c r="Y12" i="3"/>
  <c r="AD12" i="3"/>
  <c r="N13" i="3"/>
  <c r="S13" i="3"/>
  <c r="Y13" i="3"/>
  <c r="AD13" i="3"/>
  <c r="N14" i="3"/>
  <c r="S14" i="3"/>
  <c r="Y14" i="3"/>
  <c r="AD14" i="3"/>
  <c r="N15" i="3"/>
  <c r="S15" i="3"/>
  <c r="Y15" i="3"/>
  <c r="AD15" i="3"/>
  <c r="N16" i="3"/>
  <c r="S16" i="3"/>
  <c r="Y16" i="3"/>
  <c r="AD16" i="3"/>
  <c r="N17" i="3"/>
  <c r="S17" i="3"/>
  <c r="Y17" i="3"/>
  <c r="AD17" i="3"/>
  <c r="N18" i="3"/>
  <c r="S18" i="3"/>
  <c r="Y18" i="3"/>
  <c r="AD18" i="3"/>
  <c r="N19" i="3"/>
  <c r="S19" i="3"/>
  <c r="Y19" i="3"/>
  <c r="AD19" i="3"/>
  <c r="N20" i="3"/>
  <c r="S20" i="3"/>
  <c r="Y20" i="3"/>
  <c r="AD20" i="3"/>
  <c r="N21" i="3"/>
  <c r="S21" i="3"/>
  <c r="Y21" i="3"/>
  <c r="AD21" i="3"/>
  <c r="N22" i="3"/>
  <c r="S22" i="3"/>
  <c r="Y22" i="3"/>
  <c r="AD22" i="3"/>
  <c r="N23" i="3"/>
  <c r="S23" i="3"/>
  <c r="Y23" i="3"/>
  <c r="AD23" i="3"/>
  <c r="N24" i="3"/>
  <c r="S24" i="3"/>
  <c r="Y24" i="3"/>
  <c r="AD24" i="3"/>
  <c r="N25" i="3"/>
  <c r="S25" i="3"/>
  <c r="Y25" i="3"/>
  <c r="AD25" i="3"/>
  <c r="N26" i="3"/>
  <c r="S26" i="3"/>
  <c r="Y26" i="3"/>
  <c r="AD26" i="3"/>
  <c r="N27" i="3"/>
  <c r="S27" i="3"/>
  <c r="Y27" i="3"/>
  <c r="AD27" i="3"/>
  <c r="N28" i="3"/>
  <c r="S28" i="3"/>
  <c r="Y28" i="3"/>
  <c r="AD28" i="3"/>
  <c r="N29" i="3"/>
  <c r="S29" i="3"/>
  <c r="Y29" i="3"/>
  <c r="AD29" i="3"/>
  <c r="N30" i="3"/>
  <c r="S30" i="3"/>
  <c r="Y30" i="3"/>
  <c r="AD30" i="3"/>
  <c r="N31" i="3"/>
  <c r="S31" i="3"/>
  <c r="Y31" i="3"/>
  <c r="AD31" i="3"/>
  <c r="N32" i="3"/>
  <c r="S32" i="3"/>
  <c r="Y32" i="3"/>
  <c r="AD32" i="3"/>
  <c r="N33" i="3"/>
  <c r="S33" i="3"/>
  <c r="Y33" i="3"/>
  <c r="AD33" i="3"/>
  <c r="N34" i="3"/>
  <c r="S34" i="3"/>
  <c r="Y34" i="3"/>
  <c r="AD34" i="3"/>
  <c r="N35" i="3"/>
  <c r="S35" i="3"/>
  <c r="Y35" i="3"/>
  <c r="AD35" i="3"/>
  <c r="N36" i="3"/>
  <c r="S36" i="3"/>
  <c r="Y36" i="3"/>
  <c r="AD36" i="3"/>
  <c r="N37" i="3"/>
  <c r="S37" i="3"/>
  <c r="Y37" i="3"/>
  <c r="AD37" i="3"/>
  <c r="N38" i="3"/>
  <c r="S38" i="3"/>
  <c r="Y38" i="3"/>
  <c r="AD38" i="3"/>
  <c r="N39" i="3"/>
  <c r="S39" i="3"/>
  <c r="Y39" i="3"/>
  <c r="AD39" i="3"/>
  <c r="N40" i="3"/>
  <c r="S40" i="3"/>
  <c r="Y40" i="3"/>
  <c r="AD40" i="3"/>
  <c r="N41" i="3"/>
  <c r="S41" i="3"/>
  <c r="Y41" i="3"/>
  <c r="AD41" i="3"/>
  <c r="N42" i="3"/>
  <c r="S42" i="3"/>
  <c r="Y42" i="3"/>
  <c r="AD42" i="3"/>
  <c r="N43" i="3"/>
  <c r="S43" i="3"/>
  <c r="Y43" i="3"/>
  <c r="AD43" i="3"/>
  <c r="N44" i="3"/>
  <c r="S44" i="3"/>
  <c r="Y44" i="3"/>
  <c r="AD44" i="3"/>
  <c r="N45" i="3"/>
  <c r="S45" i="3"/>
  <c r="Y45" i="3"/>
  <c r="AD45" i="3"/>
  <c r="N46" i="3"/>
  <c r="S46" i="3"/>
  <c r="Y46" i="3"/>
  <c r="AD46" i="3"/>
  <c r="N47" i="3"/>
  <c r="S47" i="3"/>
  <c r="Y47" i="3"/>
  <c r="AD47" i="3"/>
  <c r="N48" i="3"/>
  <c r="S48" i="3"/>
  <c r="Y48" i="3"/>
  <c r="AD48" i="3"/>
  <c r="N49" i="3"/>
  <c r="S49" i="3"/>
  <c r="Y49" i="3"/>
  <c r="AD49" i="3"/>
  <c r="N50" i="3"/>
  <c r="S50" i="3"/>
  <c r="Y50" i="3"/>
  <c r="AD50" i="3"/>
  <c r="N51" i="3"/>
  <c r="S51" i="3"/>
  <c r="Y51" i="3"/>
  <c r="AD51" i="3"/>
  <c r="N52" i="3"/>
  <c r="S52" i="3"/>
  <c r="Y52" i="3"/>
  <c r="AD52" i="3"/>
  <c r="N53" i="3"/>
  <c r="S53" i="3"/>
  <c r="Y53" i="3"/>
  <c r="AD53" i="3"/>
  <c r="N54" i="3"/>
  <c r="S54" i="3"/>
  <c r="Y54" i="3"/>
  <c r="AD54" i="3"/>
  <c r="N55" i="3"/>
  <c r="S55" i="3"/>
  <c r="Y55" i="3"/>
  <c r="AD55" i="3"/>
  <c r="N56" i="3"/>
  <c r="S56" i="3"/>
  <c r="Y56" i="3"/>
  <c r="AD56" i="3"/>
  <c r="N57" i="3"/>
  <c r="S57" i="3"/>
  <c r="Y57" i="3"/>
  <c r="AD57" i="3"/>
  <c r="N58" i="3"/>
  <c r="S58" i="3"/>
  <c r="Y58" i="3"/>
  <c r="AD58" i="3"/>
  <c r="N59" i="3"/>
  <c r="S59" i="3"/>
  <c r="Y59" i="3"/>
  <c r="AD59" i="3"/>
  <c r="N60" i="3"/>
  <c r="S60" i="3"/>
  <c r="Y60" i="3"/>
  <c r="AD60" i="3"/>
  <c r="N61" i="3"/>
  <c r="S61" i="3"/>
  <c r="Y61" i="3"/>
  <c r="AD61" i="3"/>
  <c r="N62" i="3"/>
  <c r="S62" i="3"/>
  <c r="Y62" i="3"/>
  <c r="AD62" i="3"/>
  <c r="N63" i="3"/>
  <c r="S63" i="3"/>
  <c r="Y63" i="3"/>
  <c r="AD63" i="3"/>
  <c r="N64" i="3"/>
  <c r="S64" i="3"/>
  <c r="Y64" i="3"/>
  <c r="AD64" i="3"/>
  <c r="G66" i="3"/>
  <c r="H66" i="3"/>
  <c r="I66" i="3"/>
  <c r="J66" i="3"/>
  <c r="K66" i="3"/>
  <c r="L66" i="3"/>
  <c r="M66" i="3"/>
  <c r="N66" i="3"/>
  <c r="O66" i="3"/>
  <c r="P66" i="3"/>
  <c r="Q66" i="3"/>
  <c r="R66" i="3"/>
  <c r="S66" i="3"/>
  <c r="T66" i="3"/>
  <c r="U66" i="3"/>
  <c r="V66" i="3"/>
  <c r="W66" i="3"/>
  <c r="X66" i="3"/>
  <c r="Y66" i="3"/>
  <c r="Z66" i="3"/>
  <c r="AA66" i="3"/>
  <c r="AB66" i="3"/>
  <c r="AC66" i="3"/>
  <c r="AD66" i="3"/>
  <c r="N72" i="3"/>
  <c r="S72" i="3"/>
  <c r="Y72" i="3"/>
  <c r="AD72" i="3"/>
  <c r="B73" i="3"/>
  <c r="D73" i="3"/>
  <c r="N73" i="3"/>
  <c r="S73" i="3"/>
  <c r="Y73" i="3"/>
  <c r="AD73" i="3"/>
  <c r="B74" i="3"/>
  <c r="D74" i="3"/>
  <c r="N74" i="3"/>
  <c r="S74" i="3"/>
  <c r="Y74" i="3"/>
  <c r="AD74" i="3"/>
  <c r="B75" i="3"/>
  <c r="D75" i="3"/>
  <c r="N75" i="3"/>
  <c r="S75" i="3"/>
  <c r="Y75" i="3"/>
  <c r="AD75" i="3"/>
  <c r="B76" i="3"/>
  <c r="D76" i="3"/>
  <c r="N76" i="3"/>
  <c r="S76" i="3"/>
  <c r="Y76" i="3"/>
  <c r="AD76" i="3"/>
  <c r="B77" i="3"/>
  <c r="D77" i="3"/>
  <c r="N77" i="3"/>
  <c r="S77" i="3"/>
  <c r="Y77" i="3"/>
  <c r="AD77" i="3"/>
  <c r="B78" i="3"/>
  <c r="D78" i="3"/>
  <c r="N78" i="3"/>
  <c r="S78" i="3"/>
  <c r="Y78" i="3"/>
  <c r="AD78" i="3"/>
  <c r="B79" i="3"/>
  <c r="D79" i="3"/>
  <c r="N79" i="3"/>
  <c r="S79" i="3"/>
  <c r="Y79" i="3"/>
  <c r="AD79" i="3"/>
  <c r="B80" i="3"/>
  <c r="D80" i="3"/>
  <c r="N80" i="3"/>
  <c r="S80" i="3"/>
  <c r="Y80" i="3"/>
  <c r="AD80" i="3"/>
  <c r="B81" i="3"/>
  <c r="D81" i="3"/>
  <c r="N81" i="3"/>
  <c r="S81" i="3"/>
  <c r="Y81" i="3"/>
  <c r="AD81" i="3"/>
  <c r="B82" i="3"/>
  <c r="D82" i="3"/>
  <c r="N82" i="3"/>
  <c r="S82" i="3"/>
  <c r="Y82" i="3"/>
  <c r="AD82" i="3"/>
  <c r="B83" i="3"/>
  <c r="D83" i="3"/>
  <c r="N83" i="3"/>
  <c r="S83" i="3"/>
  <c r="Y83" i="3"/>
  <c r="AD83" i="3"/>
  <c r="B84" i="3"/>
  <c r="D84" i="3"/>
  <c r="N84" i="3"/>
  <c r="S84" i="3"/>
  <c r="Y84" i="3"/>
  <c r="AD84" i="3"/>
  <c r="B85" i="3"/>
  <c r="D85" i="3"/>
  <c r="N85" i="3"/>
  <c r="S85" i="3"/>
  <c r="Y85" i="3"/>
  <c r="AD85" i="3"/>
  <c r="B86" i="3"/>
  <c r="D86" i="3"/>
  <c r="N86" i="3"/>
  <c r="S86" i="3"/>
  <c r="Y86" i="3"/>
  <c r="AD86" i="3"/>
  <c r="B87" i="3"/>
  <c r="D87" i="3"/>
  <c r="N87" i="3"/>
  <c r="S87" i="3"/>
  <c r="Y87" i="3"/>
  <c r="AD87" i="3"/>
  <c r="B88" i="3"/>
  <c r="D88" i="3"/>
  <c r="N88" i="3"/>
  <c r="S88" i="3"/>
  <c r="Y88" i="3"/>
  <c r="AD88" i="3"/>
  <c r="B89" i="3"/>
  <c r="D89" i="3"/>
  <c r="N89" i="3"/>
  <c r="S89" i="3"/>
  <c r="Y89" i="3"/>
  <c r="AD89" i="3"/>
  <c r="B90" i="3"/>
  <c r="D90" i="3"/>
  <c r="N90" i="3"/>
  <c r="S90" i="3"/>
  <c r="Y90" i="3"/>
  <c r="AD90" i="3"/>
  <c r="B91" i="3"/>
  <c r="D91" i="3"/>
  <c r="N91" i="3"/>
  <c r="S91" i="3"/>
  <c r="Y91" i="3"/>
  <c r="AD91" i="3"/>
  <c r="B92" i="3"/>
  <c r="D92" i="3"/>
  <c r="N92" i="3"/>
  <c r="S92" i="3"/>
  <c r="Y92" i="3"/>
  <c r="AD92" i="3"/>
  <c r="B93" i="3"/>
  <c r="D93" i="3"/>
  <c r="N93" i="3"/>
  <c r="S93" i="3"/>
  <c r="Y93" i="3"/>
  <c r="AD93" i="3"/>
  <c r="B94" i="3"/>
  <c r="D94" i="3"/>
  <c r="N94" i="3"/>
  <c r="S94" i="3"/>
  <c r="Y94" i="3"/>
  <c r="AD94" i="3"/>
  <c r="B95" i="3"/>
  <c r="D95" i="3"/>
  <c r="N95" i="3"/>
  <c r="S95" i="3"/>
  <c r="Y95" i="3"/>
  <c r="AD95" i="3"/>
  <c r="B96" i="3"/>
  <c r="D96" i="3"/>
  <c r="N96" i="3"/>
  <c r="S96" i="3"/>
  <c r="Y96" i="3"/>
  <c r="AD96" i="3"/>
  <c r="B97" i="3"/>
  <c r="D97" i="3"/>
  <c r="N97" i="3"/>
  <c r="S97" i="3"/>
  <c r="Y97" i="3"/>
  <c r="AD97" i="3"/>
  <c r="B98" i="3"/>
  <c r="D98" i="3"/>
  <c r="N98" i="3"/>
  <c r="S98" i="3"/>
  <c r="Y98" i="3"/>
  <c r="AD98" i="3"/>
  <c r="B99" i="3"/>
  <c r="D99" i="3"/>
  <c r="N99" i="3"/>
  <c r="S99" i="3"/>
  <c r="Y99" i="3"/>
  <c r="AD99" i="3"/>
  <c r="B100" i="3"/>
  <c r="D100" i="3"/>
  <c r="N100" i="3"/>
  <c r="S100" i="3"/>
  <c r="Y100" i="3"/>
  <c r="AD100" i="3"/>
  <c r="B101" i="3"/>
  <c r="D101" i="3"/>
  <c r="N101" i="3"/>
  <c r="S101" i="3"/>
  <c r="Y101" i="3"/>
  <c r="AD101" i="3"/>
  <c r="B102" i="3"/>
  <c r="D102" i="3"/>
  <c r="N102" i="3"/>
  <c r="S102" i="3"/>
  <c r="Y102" i="3"/>
  <c r="AD102" i="3"/>
  <c r="B103" i="3"/>
  <c r="D103" i="3"/>
  <c r="N103" i="3"/>
  <c r="S103" i="3"/>
  <c r="Y103" i="3"/>
  <c r="AD103" i="3"/>
  <c r="B104" i="3"/>
  <c r="D104" i="3"/>
  <c r="N104" i="3"/>
  <c r="S104" i="3"/>
  <c r="Y104" i="3"/>
  <c r="AD104" i="3"/>
  <c r="B105" i="3"/>
  <c r="D105" i="3"/>
  <c r="N105" i="3"/>
  <c r="S105" i="3"/>
  <c r="Y105" i="3"/>
  <c r="AD105" i="3"/>
  <c r="B106" i="3"/>
  <c r="D106" i="3"/>
  <c r="N106" i="3"/>
  <c r="S106" i="3"/>
  <c r="Y106" i="3"/>
  <c r="AD106" i="3"/>
  <c r="B107" i="3"/>
  <c r="D107" i="3"/>
  <c r="N107" i="3"/>
  <c r="S107" i="3"/>
  <c r="Y107" i="3"/>
  <c r="AD107" i="3"/>
  <c r="B108" i="3"/>
  <c r="D108" i="3"/>
  <c r="N108" i="3"/>
  <c r="S108" i="3"/>
  <c r="Y108" i="3"/>
  <c r="AD108" i="3"/>
  <c r="B109" i="3"/>
  <c r="D109" i="3"/>
  <c r="N109" i="3"/>
  <c r="S109" i="3"/>
  <c r="Y109" i="3"/>
  <c r="AD109" i="3"/>
  <c r="B110" i="3"/>
  <c r="D110" i="3"/>
  <c r="N110" i="3"/>
  <c r="S110" i="3"/>
  <c r="Y110" i="3"/>
  <c r="AD110" i="3"/>
  <c r="B111" i="3"/>
  <c r="D111" i="3"/>
  <c r="N111" i="3"/>
  <c r="S111" i="3"/>
  <c r="Y111" i="3"/>
  <c r="AD111" i="3"/>
  <c r="B112" i="3"/>
  <c r="D112" i="3"/>
  <c r="N112" i="3"/>
  <c r="S112" i="3"/>
  <c r="Y112" i="3"/>
  <c r="AD112" i="3"/>
  <c r="B113" i="3"/>
  <c r="D113" i="3"/>
  <c r="N113" i="3"/>
  <c r="S113" i="3"/>
  <c r="Y113" i="3"/>
  <c r="AD113" i="3"/>
  <c r="B114" i="3"/>
  <c r="D114" i="3"/>
  <c r="N114" i="3"/>
  <c r="S114" i="3"/>
  <c r="Y114" i="3"/>
  <c r="AD114" i="3"/>
  <c r="B115" i="3"/>
  <c r="D115" i="3"/>
  <c r="N115" i="3"/>
  <c r="S115" i="3"/>
  <c r="Y115" i="3"/>
  <c r="AD115" i="3"/>
  <c r="B116" i="3"/>
  <c r="D116" i="3"/>
  <c r="N116" i="3"/>
  <c r="S116" i="3"/>
  <c r="Y116" i="3"/>
  <c r="AD116" i="3"/>
  <c r="B117" i="3"/>
  <c r="D117" i="3"/>
  <c r="N117" i="3"/>
  <c r="S117" i="3"/>
  <c r="Y117" i="3"/>
  <c r="AD117" i="3"/>
  <c r="B118" i="3"/>
  <c r="D118" i="3"/>
  <c r="N118" i="3"/>
  <c r="S118" i="3"/>
  <c r="Y118" i="3"/>
  <c r="AD118" i="3"/>
  <c r="B119" i="3"/>
  <c r="D119" i="3"/>
  <c r="N119" i="3"/>
  <c r="S119" i="3"/>
  <c r="Y119" i="3"/>
  <c r="AD119" i="3"/>
  <c r="B120" i="3"/>
  <c r="D120" i="3"/>
  <c r="N120" i="3"/>
  <c r="S120" i="3"/>
  <c r="Y120" i="3"/>
  <c r="AD120" i="3"/>
  <c r="B121" i="3"/>
  <c r="D121" i="3"/>
  <c r="N121" i="3"/>
  <c r="S121" i="3"/>
  <c r="Y121" i="3"/>
  <c r="AD121" i="3"/>
  <c r="B122" i="3"/>
  <c r="D122" i="3"/>
  <c r="N122" i="3"/>
  <c r="S122" i="3"/>
  <c r="Y122" i="3"/>
  <c r="AD122" i="3"/>
  <c r="B123" i="3"/>
  <c r="D123" i="3"/>
  <c r="N123" i="3"/>
  <c r="S123" i="3"/>
  <c r="Y123" i="3"/>
  <c r="AD123" i="3"/>
  <c r="B124" i="3"/>
  <c r="D124" i="3"/>
  <c r="N124" i="3"/>
  <c r="S124" i="3"/>
  <c r="Y124" i="3"/>
  <c r="AD124" i="3"/>
  <c r="B125" i="3"/>
  <c r="D125" i="3"/>
  <c r="N125" i="3"/>
  <c r="S125" i="3"/>
  <c r="Y125" i="3"/>
  <c r="AD125" i="3"/>
  <c r="B126" i="3"/>
  <c r="D126" i="3"/>
  <c r="N126" i="3"/>
  <c r="S126" i="3"/>
  <c r="Y126" i="3"/>
  <c r="AD126" i="3"/>
  <c r="B127" i="3"/>
  <c r="D127" i="3"/>
  <c r="N127" i="3"/>
  <c r="S127" i="3"/>
  <c r="Y127" i="3"/>
  <c r="AD127" i="3"/>
  <c r="B128" i="3"/>
  <c r="D128" i="3"/>
  <c r="N128" i="3"/>
  <c r="S128" i="3"/>
  <c r="Y128" i="3"/>
  <c r="AD128" i="3"/>
  <c r="B129" i="3"/>
  <c r="D129" i="3"/>
  <c r="N129" i="3"/>
  <c r="S129" i="3"/>
  <c r="Y129" i="3"/>
  <c r="AD129" i="3"/>
  <c r="B130" i="3"/>
  <c r="D130" i="3"/>
  <c r="N130" i="3"/>
  <c r="S130" i="3"/>
  <c r="Y130" i="3"/>
  <c r="AD130" i="3"/>
  <c r="B131" i="3"/>
  <c r="D131" i="3"/>
  <c r="N131" i="3"/>
  <c r="S131" i="3"/>
  <c r="Y131" i="3"/>
  <c r="AD131" i="3"/>
  <c r="B132" i="3"/>
  <c r="D132" i="3"/>
  <c r="N132" i="3"/>
  <c r="S132" i="3"/>
  <c r="Y132" i="3"/>
  <c r="AD132" i="3"/>
  <c r="B133" i="3"/>
  <c r="D133" i="3"/>
  <c r="N133" i="3"/>
  <c r="S133" i="3"/>
  <c r="Y133" i="3"/>
  <c r="AD133" i="3"/>
  <c r="B134" i="3"/>
  <c r="D134" i="3"/>
  <c r="N134" i="3"/>
  <c r="S134" i="3"/>
  <c r="Y134" i="3"/>
  <c r="AD134" i="3"/>
  <c r="B135" i="3"/>
  <c r="D135" i="3"/>
  <c r="N135" i="3"/>
  <c r="S135" i="3"/>
  <c r="Y135" i="3"/>
  <c r="AD135" i="3"/>
  <c r="B136" i="3"/>
  <c r="D136" i="3"/>
  <c r="N136" i="3"/>
  <c r="S136" i="3"/>
  <c r="Y136" i="3"/>
  <c r="AD136" i="3"/>
  <c r="B137" i="3"/>
  <c r="D137" i="3"/>
  <c r="N137" i="3"/>
  <c r="S137" i="3"/>
  <c r="Y137" i="3"/>
  <c r="AD137" i="3"/>
  <c r="B138" i="3"/>
  <c r="D138" i="3"/>
  <c r="N138" i="3"/>
  <c r="S138" i="3"/>
  <c r="Y138" i="3"/>
  <c r="AD138" i="3"/>
  <c r="B139" i="3"/>
  <c r="D139" i="3"/>
  <c r="N139" i="3"/>
  <c r="S139" i="3"/>
  <c r="Y139" i="3"/>
  <c r="AD139" i="3"/>
  <c r="B140" i="3"/>
  <c r="D140" i="3"/>
  <c r="N140" i="3"/>
  <c r="S140" i="3"/>
  <c r="Y140" i="3"/>
  <c r="AD140" i="3"/>
  <c r="B141" i="3"/>
  <c r="D141" i="3"/>
  <c r="N141" i="3"/>
  <c r="S141" i="3"/>
  <c r="Y141" i="3"/>
  <c r="AD141" i="3"/>
  <c r="B142" i="3"/>
  <c r="D142" i="3"/>
  <c r="N142" i="3"/>
  <c r="S142" i="3"/>
  <c r="Y142" i="3"/>
  <c r="AD142" i="3"/>
  <c r="B143" i="3"/>
  <c r="D143" i="3"/>
  <c r="N143" i="3"/>
  <c r="S143" i="3"/>
  <c r="Y143" i="3"/>
  <c r="AD143" i="3"/>
  <c r="B144" i="3"/>
  <c r="D144" i="3"/>
  <c r="N144" i="3"/>
  <c r="S144" i="3"/>
  <c r="Y144" i="3"/>
  <c r="AD144" i="3"/>
  <c r="B145" i="3"/>
  <c r="D145" i="3"/>
  <c r="N145" i="3"/>
  <c r="S145" i="3"/>
  <c r="Y145" i="3"/>
  <c r="AD145" i="3"/>
  <c r="B146" i="3"/>
  <c r="D146" i="3"/>
  <c r="N146" i="3"/>
  <c r="S146" i="3"/>
  <c r="Y146" i="3"/>
  <c r="AD146" i="3"/>
  <c r="B147" i="3"/>
  <c r="D147" i="3"/>
  <c r="N147" i="3"/>
  <c r="S147" i="3"/>
  <c r="Y147" i="3"/>
  <c r="AD147" i="3"/>
  <c r="B148" i="3"/>
  <c r="D148" i="3"/>
  <c r="N148" i="3"/>
  <c r="S148" i="3"/>
  <c r="Y148" i="3"/>
  <c r="AD148" i="3"/>
  <c r="B149" i="3"/>
  <c r="D149" i="3"/>
  <c r="N149" i="3"/>
  <c r="S149" i="3"/>
  <c r="Y149" i="3"/>
  <c r="AD149" i="3"/>
  <c r="B150" i="3"/>
  <c r="D150" i="3"/>
  <c r="N150" i="3"/>
  <c r="S150" i="3"/>
  <c r="Y150" i="3"/>
  <c r="AD150" i="3"/>
  <c r="B151" i="3"/>
  <c r="D151" i="3"/>
  <c r="N151" i="3"/>
  <c r="S151" i="3"/>
  <c r="Y151" i="3"/>
  <c r="AD151" i="3"/>
  <c r="B152" i="3"/>
  <c r="D152" i="3"/>
  <c r="N152" i="3"/>
  <c r="S152" i="3"/>
  <c r="Y152" i="3"/>
  <c r="AD152" i="3"/>
  <c r="B153" i="3"/>
  <c r="D153" i="3"/>
  <c r="N153" i="3"/>
  <c r="S153" i="3"/>
  <c r="Y153" i="3"/>
  <c r="AD153" i="3"/>
  <c r="B154" i="3"/>
  <c r="D154" i="3"/>
  <c r="N154" i="3"/>
  <c r="S154" i="3"/>
  <c r="Y154" i="3"/>
  <c r="AD154" i="3"/>
  <c r="B155" i="3"/>
  <c r="D155" i="3"/>
  <c r="N155" i="3"/>
  <c r="S155" i="3"/>
  <c r="Y155" i="3"/>
  <c r="AD155" i="3"/>
  <c r="B156" i="3"/>
  <c r="D156" i="3"/>
  <c r="N156" i="3"/>
  <c r="S156" i="3"/>
  <c r="Y156" i="3"/>
  <c r="AD156" i="3"/>
  <c r="B157" i="3"/>
  <c r="D157" i="3"/>
  <c r="N157" i="3"/>
  <c r="S157" i="3"/>
  <c r="Y157" i="3"/>
  <c r="AD157" i="3"/>
  <c r="B158" i="3"/>
  <c r="D158" i="3"/>
  <c r="N158" i="3"/>
  <c r="S158" i="3"/>
  <c r="Y158" i="3"/>
  <c r="AD158" i="3"/>
  <c r="B159" i="3"/>
  <c r="D159" i="3"/>
  <c r="N159" i="3"/>
  <c r="S159" i="3"/>
  <c r="Y159" i="3"/>
  <c r="AD159" i="3"/>
  <c r="B160" i="3"/>
  <c r="D160" i="3"/>
  <c r="N160" i="3"/>
  <c r="S160" i="3"/>
  <c r="Y160" i="3"/>
  <c r="AD160" i="3"/>
  <c r="B161" i="3"/>
  <c r="D161" i="3"/>
  <c r="N161" i="3"/>
  <c r="S161" i="3"/>
  <c r="Y161" i="3"/>
  <c r="AD161" i="3"/>
  <c r="B162" i="3"/>
  <c r="D162" i="3"/>
  <c r="N162" i="3"/>
  <c r="S162" i="3"/>
  <c r="Y162" i="3"/>
  <c r="AD162" i="3"/>
  <c r="B163" i="3"/>
  <c r="D163" i="3"/>
  <c r="N163" i="3"/>
  <c r="S163" i="3"/>
  <c r="Y163" i="3"/>
  <c r="AD163" i="3"/>
  <c r="B164" i="3"/>
  <c r="D164" i="3"/>
  <c r="N164" i="3"/>
  <c r="S164" i="3"/>
  <c r="Y164" i="3"/>
  <c r="AD164" i="3"/>
  <c r="B165" i="3"/>
  <c r="D165" i="3"/>
  <c r="N165" i="3"/>
  <c r="S165" i="3"/>
  <c r="Y165" i="3"/>
  <c r="AD165" i="3"/>
  <c r="B166" i="3"/>
  <c r="D166" i="3"/>
  <c r="N166" i="3"/>
  <c r="S166" i="3"/>
  <c r="Y166" i="3"/>
  <c r="AD166" i="3"/>
  <c r="B167" i="3"/>
  <c r="D167" i="3"/>
  <c r="N167" i="3"/>
  <c r="S167" i="3"/>
  <c r="Y167" i="3"/>
  <c r="AD167" i="3"/>
  <c r="B168" i="3"/>
  <c r="D168" i="3"/>
  <c r="N168" i="3"/>
  <c r="S168" i="3"/>
  <c r="Y168" i="3"/>
  <c r="AD168" i="3"/>
  <c r="B169" i="3"/>
  <c r="D169" i="3"/>
  <c r="N169" i="3"/>
  <c r="S169" i="3"/>
  <c r="Y169" i="3"/>
  <c r="AD169" i="3"/>
  <c r="B170" i="3"/>
  <c r="D170" i="3"/>
  <c r="N170" i="3"/>
  <c r="S170" i="3"/>
  <c r="Y170" i="3"/>
  <c r="AD170" i="3"/>
  <c r="B171" i="3"/>
  <c r="D171" i="3"/>
  <c r="N171" i="3"/>
  <c r="S171" i="3"/>
  <c r="Y171" i="3"/>
  <c r="AD171" i="3"/>
  <c r="B172" i="3"/>
  <c r="D172" i="3"/>
  <c r="N172" i="3"/>
  <c r="S172" i="3"/>
  <c r="Y172" i="3"/>
  <c r="AD172" i="3"/>
  <c r="B173" i="3"/>
  <c r="D173" i="3"/>
  <c r="N173" i="3"/>
  <c r="S173" i="3"/>
  <c r="Y173" i="3"/>
  <c r="AD173" i="3"/>
  <c r="B174" i="3"/>
  <c r="D174" i="3"/>
  <c r="N174" i="3"/>
  <c r="S174" i="3"/>
  <c r="Y174" i="3"/>
  <c r="AD174" i="3"/>
  <c r="B175" i="3"/>
  <c r="D175" i="3"/>
  <c r="N175" i="3"/>
  <c r="S175" i="3"/>
  <c r="Y175" i="3"/>
  <c r="AD175" i="3"/>
  <c r="B176" i="3"/>
  <c r="D176" i="3"/>
  <c r="N176" i="3"/>
  <c r="S176" i="3"/>
  <c r="Y176" i="3"/>
  <c r="AD176" i="3"/>
  <c r="B177" i="3"/>
  <c r="D177" i="3"/>
  <c r="N177" i="3"/>
  <c r="S177" i="3"/>
  <c r="Y177" i="3"/>
  <c r="AD177" i="3"/>
  <c r="B178" i="3"/>
  <c r="D178" i="3"/>
  <c r="N178" i="3"/>
  <c r="S178" i="3"/>
  <c r="Y178" i="3"/>
  <c r="AD178" i="3"/>
  <c r="B179" i="3"/>
  <c r="D179" i="3"/>
  <c r="N179" i="3"/>
  <c r="S179" i="3"/>
  <c r="Y179" i="3"/>
  <c r="AD179" i="3"/>
  <c r="B180" i="3"/>
  <c r="D180" i="3"/>
  <c r="N180" i="3"/>
  <c r="S180" i="3"/>
  <c r="Y180" i="3"/>
  <c r="AD180" i="3"/>
  <c r="B181" i="3"/>
  <c r="D181" i="3"/>
  <c r="N181" i="3"/>
  <c r="S181" i="3"/>
  <c r="Y181" i="3"/>
  <c r="AD181" i="3"/>
  <c r="B182" i="3"/>
  <c r="D182" i="3"/>
  <c r="N182" i="3"/>
  <c r="S182" i="3"/>
  <c r="Y182" i="3"/>
  <c r="AD182" i="3"/>
  <c r="B183" i="3"/>
  <c r="D183" i="3"/>
  <c r="N183" i="3"/>
  <c r="S183" i="3"/>
  <c r="Y183" i="3"/>
  <c r="AD183" i="3"/>
  <c r="B184" i="3"/>
  <c r="D184" i="3"/>
  <c r="N184" i="3"/>
  <c r="S184" i="3"/>
  <c r="Y184" i="3"/>
  <c r="AD184" i="3"/>
  <c r="B185" i="3"/>
  <c r="D185" i="3"/>
  <c r="N185" i="3"/>
  <c r="S185" i="3"/>
  <c r="Y185" i="3"/>
  <c r="AD185" i="3"/>
  <c r="B186" i="3"/>
  <c r="D186" i="3"/>
  <c r="N186" i="3"/>
  <c r="S186" i="3"/>
  <c r="Y186" i="3"/>
  <c r="AD186" i="3"/>
  <c r="B187" i="3"/>
  <c r="D187" i="3"/>
  <c r="N187" i="3"/>
  <c r="S187" i="3"/>
  <c r="Y187" i="3"/>
  <c r="AD187" i="3"/>
  <c r="B188" i="3"/>
  <c r="D188" i="3"/>
  <c r="N188" i="3"/>
  <c r="S188" i="3"/>
  <c r="Y188" i="3"/>
  <c r="AD188" i="3"/>
  <c r="B189" i="3"/>
  <c r="D189" i="3"/>
  <c r="N189" i="3"/>
  <c r="S189" i="3"/>
  <c r="Y189" i="3"/>
  <c r="AD189" i="3"/>
  <c r="B190" i="3"/>
  <c r="D190" i="3"/>
  <c r="N190" i="3"/>
  <c r="S190" i="3"/>
  <c r="Y190" i="3"/>
  <c r="AD190" i="3"/>
  <c r="B191" i="3"/>
  <c r="D191" i="3"/>
  <c r="N191" i="3"/>
  <c r="S191" i="3"/>
  <c r="Y191" i="3"/>
  <c r="AD191" i="3"/>
  <c r="B192" i="3"/>
  <c r="D192" i="3"/>
  <c r="N192" i="3"/>
  <c r="S192" i="3"/>
  <c r="Y192" i="3"/>
  <c r="AD192" i="3"/>
  <c r="B193" i="3"/>
  <c r="D193" i="3"/>
  <c r="N193" i="3"/>
  <c r="S193" i="3"/>
  <c r="Y193" i="3"/>
  <c r="AD193" i="3"/>
  <c r="B194" i="3"/>
  <c r="D194" i="3"/>
  <c r="N194" i="3"/>
  <c r="S194" i="3"/>
  <c r="Y194" i="3"/>
  <c r="AD194" i="3"/>
  <c r="B195" i="3"/>
  <c r="D195" i="3"/>
  <c r="N195" i="3"/>
  <c r="S195" i="3"/>
  <c r="Y195" i="3"/>
  <c r="AD195" i="3"/>
  <c r="G197" i="3"/>
  <c r="H197" i="3"/>
  <c r="I197" i="3"/>
  <c r="J197" i="3"/>
  <c r="K197" i="3"/>
  <c r="L197" i="3"/>
  <c r="M197" i="3"/>
  <c r="N197" i="3"/>
  <c r="O197" i="3"/>
  <c r="P197" i="3"/>
  <c r="Q197" i="3"/>
  <c r="R197" i="3"/>
  <c r="S197" i="3"/>
  <c r="T197" i="3"/>
  <c r="U197" i="3"/>
  <c r="V197" i="3"/>
  <c r="W197" i="3"/>
  <c r="X197" i="3"/>
  <c r="Y197" i="3"/>
  <c r="Z197" i="3"/>
  <c r="AA197" i="3"/>
  <c r="AB197" i="3"/>
  <c r="AC197" i="3"/>
  <c r="AD197" i="3"/>
  <c r="G216" i="3"/>
  <c r="H216" i="3"/>
  <c r="I216" i="3"/>
  <c r="N8" i="4"/>
  <c r="S8" i="4"/>
  <c r="Y8" i="4"/>
  <c r="AD8" i="4"/>
  <c r="N9" i="4"/>
  <c r="S9" i="4"/>
  <c r="Y9" i="4"/>
  <c r="AD9" i="4"/>
  <c r="N10" i="4"/>
  <c r="S10" i="4"/>
  <c r="Y10" i="4"/>
  <c r="AD10" i="4"/>
  <c r="N11" i="4"/>
  <c r="S11" i="4"/>
  <c r="Y11" i="4"/>
  <c r="AD11" i="4"/>
  <c r="N12" i="4"/>
  <c r="S12" i="4"/>
  <c r="Y12" i="4"/>
  <c r="AD12" i="4"/>
  <c r="N13" i="4"/>
  <c r="S13" i="4"/>
  <c r="Y13" i="4"/>
  <c r="AD13" i="4"/>
  <c r="N14" i="4"/>
  <c r="S14" i="4"/>
  <c r="Y14" i="4"/>
  <c r="AD14" i="4"/>
  <c r="N15" i="4"/>
  <c r="S15" i="4"/>
  <c r="Y15" i="4"/>
  <c r="AD15" i="4"/>
  <c r="N16" i="4"/>
  <c r="S16" i="4"/>
  <c r="Y16" i="4"/>
  <c r="AD16" i="4"/>
  <c r="N17" i="4"/>
  <c r="S17" i="4"/>
  <c r="Y17" i="4"/>
  <c r="AD17" i="4"/>
  <c r="N18" i="4"/>
  <c r="S18" i="4"/>
  <c r="Y18" i="4"/>
  <c r="AD18" i="4"/>
  <c r="N19" i="4"/>
  <c r="S19" i="4"/>
  <c r="Y19" i="4"/>
  <c r="AD19" i="4"/>
  <c r="N20" i="4"/>
  <c r="S20" i="4"/>
  <c r="Y20" i="4"/>
  <c r="AD20" i="4"/>
  <c r="N21" i="4"/>
  <c r="S21" i="4"/>
  <c r="Y21" i="4"/>
  <c r="AD21" i="4"/>
  <c r="N22" i="4"/>
  <c r="S22" i="4"/>
  <c r="Y22" i="4"/>
  <c r="AD22" i="4"/>
  <c r="N23" i="4"/>
  <c r="S23" i="4"/>
  <c r="Y23" i="4"/>
  <c r="AD23" i="4"/>
  <c r="N24" i="4"/>
  <c r="S24" i="4"/>
  <c r="Y24" i="4"/>
  <c r="AD24" i="4"/>
  <c r="N25" i="4"/>
  <c r="S25" i="4"/>
  <c r="Y25" i="4"/>
  <c r="AD25" i="4"/>
  <c r="N26" i="4"/>
  <c r="S26" i="4"/>
  <c r="Y26" i="4"/>
  <c r="AD26" i="4"/>
  <c r="N27" i="4"/>
  <c r="S27" i="4"/>
  <c r="Y27" i="4"/>
  <c r="AD27" i="4"/>
  <c r="N28" i="4"/>
  <c r="S28" i="4"/>
  <c r="Y28" i="4"/>
  <c r="AD28" i="4"/>
  <c r="N29" i="4"/>
  <c r="S29" i="4"/>
  <c r="Y29" i="4"/>
  <c r="AD29" i="4"/>
  <c r="N30" i="4"/>
  <c r="S30" i="4"/>
  <c r="Y30" i="4"/>
  <c r="AD30" i="4"/>
  <c r="N31" i="4"/>
  <c r="S31" i="4"/>
  <c r="Y31" i="4"/>
  <c r="AD31" i="4"/>
  <c r="N32" i="4"/>
  <c r="S32" i="4"/>
  <c r="Y32" i="4"/>
  <c r="AD32" i="4"/>
  <c r="N33" i="4"/>
  <c r="S33" i="4"/>
  <c r="Y33" i="4"/>
  <c r="AD33" i="4"/>
  <c r="N34" i="4"/>
  <c r="S34" i="4"/>
  <c r="Y34" i="4"/>
  <c r="AD34" i="4"/>
  <c r="N35" i="4"/>
  <c r="S35" i="4"/>
  <c r="Y35" i="4"/>
  <c r="AD35" i="4"/>
  <c r="N36" i="4"/>
  <c r="S36" i="4"/>
  <c r="Y36" i="4"/>
  <c r="AD36" i="4"/>
  <c r="N37" i="4"/>
  <c r="S37" i="4"/>
  <c r="Y37" i="4"/>
  <c r="AD37" i="4"/>
  <c r="N38" i="4"/>
  <c r="S38" i="4"/>
  <c r="Y38" i="4"/>
  <c r="AD38" i="4"/>
  <c r="N39" i="4"/>
  <c r="S39" i="4"/>
  <c r="Y39" i="4"/>
  <c r="AD39" i="4"/>
  <c r="N40" i="4"/>
  <c r="S40" i="4"/>
  <c r="Y40" i="4"/>
  <c r="AD40" i="4"/>
  <c r="N41" i="4"/>
  <c r="S41" i="4"/>
  <c r="Y41" i="4"/>
  <c r="AD41" i="4"/>
  <c r="N42" i="4"/>
  <c r="S42" i="4"/>
  <c r="Y42" i="4"/>
  <c r="AD42" i="4"/>
  <c r="N43" i="4"/>
  <c r="S43" i="4"/>
  <c r="Y43" i="4"/>
  <c r="AD43" i="4"/>
  <c r="N44" i="4"/>
  <c r="S44" i="4"/>
  <c r="Y44" i="4"/>
  <c r="AD44" i="4"/>
  <c r="N45" i="4"/>
  <c r="S45" i="4"/>
  <c r="Y45" i="4"/>
  <c r="AD45" i="4"/>
  <c r="N46" i="4"/>
  <c r="S46" i="4"/>
  <c r="Y46" i="4"/>
  <c r="AD46" i="4"/>
  <c r="N47" i="4"/>
  <c r="S47" i="4"/>
  <c r="Y47" i="4"/>
  <c r="AD47" i="4"/>
  <c r="N48" i="4"/>
  <c r="S48" i="4"/>
  <c r="Y48" i="4"/>
  <c r="AD48" i="4"/>
  <c r="N49" i="4"/>
  <c r="S49" i="4"/>
  <c r="Y49" i="4"/>
  <c r="AD49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N57" i="4"/>
  <c r="S57" i="4"/>
  <c r="Y57" i="4"/>
  <c r="AD57" i="4"/>
  <c r="B58" i="4"/>
  <c r="D58" i="4"/>
  <c r="N58" i="4"/>
  <c r="S58" i="4"/>
  <c r="Y58" i="4"/>
  <c r="AD58" i="4"/>
  <c r="B59" i="4"/>
  <c r="D59" i="4"/>
  <c r="N59" i="4"/>
  <c r="S59" i="4"/>
  <c r="Y59" i="4"/>
  <c r="AD59" i="4"/>
  <c r="B60" i="4"/>
  <c r="D60" i="4"/>
  <c r="N60" i="4"/>
  <c r="S60" i="4"/>
  <c r="Y60" i="4"/>
  <c r="AD60" i="4"/>
  <c r="B61" i="4"/>
  <c r="D61" i="4"/>
  <c r="N61" i="4"/>
  <c r="S61" i="4"/>
  <c r="Y61" i="4"/>
  <c r="AD61" i="4"/>
  <c r="B62" i="4"/>
  <c r="D62" i="4"/>
  <c r="N62" i="4"/>
  <c r="S62" i="4"/>
  <c r="Y62" i="4"/>
  <c r="AD62" i="4"/>
  <c r="B63" i="4"/>
  <c r="D63" i="4"/>
  <c r="N63" i="4"/>
  <c r="S63" i="4"/>
  <c r="Y63" i="4"/>
  <c r="AD63" i="4"/>
  <c r="B64" i="4"/>
  <c r="D64" i="4"/>
  <c r="N64" i="4"/>
  <c r="S64" i="4"/>
  <c r="Y64" i="4"/>
  <c r="AD64" i="4"/>
  <c r="B65" i="4"/>
  <c r="D65" i="4"/>
  <c r="N65" i="4"/>
  <c r="S65" i="4"/>
  <c r="Y65" i="4"/>
  <c r="AD65" i="4"/>
  <c r="B66" i="4"/>
  <c r="D66" i="4"/>
  <c r="N66" i="4"/>
  <c r="S66" i="4"/>
  <c r="Y66" i="4"/>
  <c r="AD66" i="4"/>
  <c r="B67" i="4"/>
  <c r="D67" i="4"/>
  <c r="N67" i="4"/>
  <c r="S67" i="4"/>
  <c r="Y67" i="4"/>
  <c r="AD67" i="4"/>
  <c r="B68" i="4"/>
  <c r="D68" i="4"/>
  <c r="N68" i="4"/>
  <c r="S68" i="4"/>
  <c r="Y68" i="4"/>
  <c r="AD68" i="4"/>
  <c r="B69" i="4"/>
  <c r="D69" i="4"/>
  <c r="N69" i="4"/>
  <c r="S69" i="4"/>
  <c r="Y69" i="4"/>
  <c r="AD69" i="4"/>
  <c r="B70" i="4"/>
  <c r="D70" i="4"/>
  <c r="N70" i="4"/>
  <c r="S70" i="4"/>
  <c r="Y70" i="4"/>
  <c r="AD70" i="4"/>
  <c r="B71" i="4"/>
  <c r="D71" i="4"/>
  <c r="N71" i="4"/>
  <c r="S71" i="4"/>
  <c r="Y71" i="4"/>
  <c r="AD71" i="4"/>
  <c r="B72" i="4"/>
  <c r="D72" i="4"/>
  <c r="N72" i="4"/>
  <c r="S72" i="4"/>
  <c r="Y72" i="4"/>
  <c r="AD72" i="4"/>
  <c r="B73" i="4"/>
  <c r="D73" i="4"/>
  <c r="N73" i="4"/>
  <c r="S73" i="4"/>
  <c r="Y73" i="4"/>
  <c r="AD73" i="4"/>
  <c r="B74" i="4"/>
  <c r="D74" i="4"/>
  <c r="N74" i="4"/>
  <c r="S74" i="4"/>
  <c r="Y74" i="4"/>
  <c r="AD74" i="4"/>
  <c r="B75" i="4"/>
  <c r="D75" i="4"/>
  <c r="N75" i="4"/>
  <c r="S75" i="4"/>
  <c r="Y75" i="4"/>
  <c r="AD75" i="4"/>
  <c r="B76" i="4"/>
  <c r="D76" i="4"/>
  <c r="N76" i="4"/>
  <c r="S76" i="4"/>
  <c r="Y76" i="4"/>
  <c r="AD76" i="4"/>
  <c r="B77" i="4"/>
  <c r="D77" i="4"/>
  <c r="N77" i="4"/>
  <c r="S77" i="4"/>
  <c r="Y77" i="4"/>
  <c r="AD77" i="4"/>
  <c r="B78" i="4"/>
  <c r="D78" i="4"/>
  <c r="N78" i="4"/>
  <c r="S78" i="4"/>
  <c r="Y78" i="4"/>
  <c r="AD78" i="4"/>
  <c r="B79" i="4"/>
  <c r="D79" i="4"/>
  <c r="N79" i="4"/>
  <c r="S79" i="4"/>
  <c r="Y79" i="4"/>
  <c r="AD79" i="4"/>
  <c r="B80" i="4"/>
  <c r="D80" i="4"/>
  <c r="N80" i="4"/>
  <c r="S80" i="4"/>
  <c r="Y80" i="4"/>
  <c r="AD80" i="4"/>
  <c r="B81" i="4"/>
  <c r="D81" i="4"/>
  <c r="N81" i="4"/>
  <c r="S81" i="4"/>
  <c r="Y81" i="4"/>
  <c r="AD81" i="4"/>
  <c r="B82" i="4"/>
  <c r="D82" i="4"/>
  <c r="N82" i="4"/>
  <c r="S82" i="4"/>
  <c r="Y82" i="4"/>
  <c r="AD82" i="4"/>
  <c r="B83" i="4"/>
  <c r="D83" i="4"/>
  <c r="N83" i="4"/>
  <c r="S83" i="4"/>
  <c r="Y83" i="4"/>
  <c r="AD83" i="4"/>
  <c r="B84" i="4"/>
  <c r="D84" i="4"/>
  <c r="N84" i="4"/>
  <c r="S84" i="4"/>
  <c r="Y84" i="4"/>
  <c r="AD84" i="4"/>
  <c r="B85" i="4"/>
  <c r="D85" i="4"/>
  <c r="N85" i="4"/>
  <c r="S85" i="4"/>
  <c r="Y85" i="4"/>
  <c r="AD85" i="4"/>
  <c r="B86" i="4"/>
  <c r="D86" i="4"/>
  <c r="N86" i="4"/>
  <c r="S86" i="4"/>
  <c r="Y86" i="4"/>
  <c r="AD86" i="4"/>
  <c r="B87" i="4"/>
  <c r="D87" i="4"/>
  <c r="N87" i="4"/>
  <c r="S87" i="4"/>
  <c r="Y87" i="4"/>
  <c r="AD87" i="4"/>
  <c r="B88" i="4"/>
  <c r="D88" i="4"/>
  <c r="N88" i="4"/>
  <c r="S88" i="4"/>
  <c r="Y88" i="4"/>
  <c r="AD88" i="4"/>
  <c r="B89" i="4"/>
  <c r="D89" i="4"/>
  <c r="N89" i="4"/>
  <c r="S89" i="4"/>
  <c r="Y89" i="4"/>
  <c r="AD89" i="4"/>
  <c r="B90" i="4"/>
  <c r="D90" i="4"/>
  <c r="N90" i="4"/>
  <c r="S90" i="4"/>
  <c r="Y90" i="4"/>
  <c r="AD90" i="4"/>
  <c r="B91" i="4"/>
  <c r="D91" i="4"/>
  <c r="N91" i="4"/>
  <c r="S91" i="4"/>
  <c r="Y91" i="4"/>
  <c r="AD91" i="4"/>
  <c r="B92" i="4"/>
  <c r="D92" i="4"/>
  <c r="N92" i="4"/>
  <c r="S92" i="4"/>
  <c r="Y92" i="4"/>
  <c r="AD92" i="4"/>
  <c r="B93" i="4"/>
  <c r="D93" i="4"/>
  <c r="N93" i="4"/>
  <c r="S93" i="4"/>
  <c r="Y93" i="4"/>
  <c r="AD93" i="4"/>
  <c r="B94" i="4"/>
  <c r="D94" i="4"/>
  <c r="N94" i="4"/>
  <c r="S94" i="4"/>
  <c r="Y94" i="4"/>
  <c r="AD94" i="4"/>
  <c r="B95" i="4"/>
  <c r="D95" i="4"/>
  <c r="N95" i="4"/>
  <c r="S95" i="4"/>
  <c r="Y95" i="4"/>
  <c r="AD95" i="4"/>
  <c r="B96" i="4"/>
  <c r="D96" i="4"/>
  <c r="N96" i="4"/>
  <c r="S96" i="4"/>
  <c r="Y96" i="4"/>
  <c r="AD96" i="4"/>
  <c r="B97" i="4"/>
  <c r="D97" i="4"/>
  <c r="N97" i="4"/>
  <c r="S97" i="4"/>
  <c r="Y97" i="4"/>
  <c r="AD97" i="4"/>
  <c r="B98" i="4"/>
  <c r="D98" i="4"/>
  <c r="N98" i="4"/>
  <c r="S98" i="4"/>
  <c r="Y98" i="4"/>
  <c r="AD98" i="4"/>
  <c r="B99" i="4"/>
  <c r="D99" i="4"/>
  <c r="N99" i="4"/>
  <c r="S99" i="4"/>
  <c r="Y99" i="4"/>
  <c r="AD99" i="4"/>
  <c r="B100" i="4"/>
  <c r="D100" i="4"/>
  <c r="N100" i="4"/>
  <c r="S100" i="4"/>
  <c r="Y100" i="4"/>
  <c r="AD100" i="4"/>
  <c r="B101" i="4"/>
  <c r="D101" i="4"/>
  <c r="N101" i="4"/>
  <c r="S101" i="4"/>
  <c r="Y101" i="4"/>
  <c r="AD101" i="4"/>
  <c r="B102" i="4"/>
  <c r="D102" i="4"/>
  <c r="N102" i="4"/>
  <c r="S102" i="4"/>
  <c r="Y102" i="4"/>
  <c r="AD102" i="4"/>
  <c r="B103" i="4"/>
  <c r="D103" i="4"/>
  <c r="N103" i="4"/>
  <c r="S103" i="4"/>
  <c r="Y103" i="4"/>
  <c r="AD103" i="4"/>
  <c r="B104" i="4"/>
  <c r="D104" i="4"/>
  <c r="N104" i="4"/>
  <c r="S104" i="4"/>
  <c r="Y104" i="4"/>
  <c r="AD104" i="4"/>
  <c r="B105" i="4"/>
  <c r="D105" i="4"/>
  <c r="N105" i="4"/>
  <c r="S105" i="4"/>
  <c r="Y105" i="4"/>
  <c r="AD105" i="4"/>
  <c r="B106" i="4"/>
  <c r="D106" i="4"/>
  <c r="N106" i="4"/>
  <c r="S106" i="4"/>
  <c r="Y106" i="4"/>
  <c r="AD106" i="4"/>
  <c r="B107" i="4"/>
  <c r="D107" i="4"/>
  <c r="N107" i="4"/>
  <c r="S107" i="4"/>
  <c r="Y107" i="4"/>
  <c r="AD107" i="4"/>
  <c r="B108" i="4"/>
  <c r="D108" i="4"/>
  <c r="N108" i="4"/>
  <c r="S108" i="4"/>
  <c r="Y108" i="4"/>
  <c r="AD108" i="4"/>
  <c r="B109" i="4"/>
  <c r="D109" i="4"/>
  <c r="N109" i="4"/>
  <c r="S109" i="4"/>
  <c r="Y109" i="4"/>
  <c r="AD109" i="4"/>
  <c r="B110" i="4"/>
  <c r="D110" i="4"/>
  <c r="N110" i="4"/>
  <c r="S110" i="4"/>
  <c r="Y110" i="4"/>
  <c r="AD110" i="4"/>
  <c r="B111" i="4"/>
  <c r="D111" i="4"/>
  <c r="N111" i="4"/>
  <c r="S111" i="4"/>
  <c r="Y111" i="4"/>
  <c r="AD111" i="4"/>
  <c r="B112" i="4"/>
  <c r="D112" i="4"/>
  <c r="N112" i="4"/>
  <c r="S112" i="4"/>
  <c r="Y112" i="4"/>
  <c r="AD112" i="4"/>
  <c r="B113" i="4"/>
  <c r="D113" i="4"/>
  <c r="N113" i="4"/>
  <c r="S113" i="4"/>
  <c r="Y113" i="4"/>
  <c r="AD113" i="4"/>
  <c r="B114" i="4"/>
  <c r="D114" i="4"/>
  <c r="N114" i="4"/>
  <c r="S114" i="4"/>
  <c r="Y114" i="4"/>
  <c r="AD114" i="4"/>
  <c r="B115" i="4"/>
  <c r="D115" i="4"/>
  <c r="N115" i="4"/>
  <c r="S115" i="4"/>
  <c r="Y115" i="4"/>
  <c r="AD115" i="4"/>
  <c r="B116" i="4"/>
  <c r="D116" i="4"/>
  <c r="N116" i="4"/>
  <c r="S116" i="4"/>
  <c r="Y116" i="4"/>
  <c r="AD116" i="4"/>
  <c r="B117" i="4"/>
  <c r="D117" i="4"/>
  <c r="N117" i="4"/>
  <c r="S117" i="4"/>
  <c r="Y117" i="4"/>
  <c r="AD117" i="4"/>
  <c r="B118" i="4"/>
  <c r="D118" i="4"/>
  <c r="N118" i="4"/>
  <c r="S118" i="4"/>
  <c r="Y118" i="4"/>
  <c r="AD118" i="4"/>
  <c r="B119" i="4"/>
  <c r="D119" i="4"/>
  <c r="N119" i="4"/>
  <c r="S119" i="4"/>
  <c r="Y119" i="4"/>
  <c r="AD119" i="4"/>
  <c r="B120" i="4"/>
  <c r="D120" i="4"/>
  <c r="N120" i="4"/>
  <c r="S120" i="4"/>
  <c r="Y120" i="4"/>
  <c r="AD120" i="4"/>
  <c r="B121" i="4"/>
  <c r="D121" i="4"/>
  <c r="N121" i="4"/>
  <c r="S121" i="4"/>
  <c r="Y121" i="4"/>
  <c r="AD121" i="4"/>
  <c r="B122" i="4"/>
  <c r="D122" i="4"/>
  <c r="N122" i="4"/>
  <c r="S122" i="4"/>
  <c r="Y122" i="4"/>
  <c r="AD122" i="4"/>
  <c r="B123" i="4"/>
  <c r="D123" i="4"/>
  <c r="N123" i="4"/>
  <c r="S123" i="4"/>
  <c r="Y123" i="4"/>
  <c r="AD123" i="4"/>
  <c r="B124" i="4"/>
  <c r="D124" i="4"/>
  <c r="N124" i="4"/>
  <c r="S124" i="4"/>
  <c r="Y124" i="4"/>
  <c r="AD124" i="4"/>
  <c r="B125" i="4"/>
  <c r="D125" i="4"/>
  <c r="N125" i="4"/>
  <c r="S125" i="4"/>
  <c r="Y125" i="4"/>
  <c r="AD125" i="4"/>
  <c r="B126" i="4"/>
  <c r="D126" i="4"/>
  <c r="N126" i="4"/>
  <c r="S126" i="4"/>
  <c r="Y126" i="4"/>
  <c r="AD126" i="4"/>
  <c r="B127" i="4"/>
  <c r="D127" i="4"/>
  <c r="N127" i="4"/>
  <c r="S127" i="4"/>
  <c r="Y127" i="4"/>
  <c r="AD127" i="4"/>
  <c r="B128" i="4"/>
  <c r="D128" i="4"/>
  <c r="N128" i="4"/>
  <c r="S128" i="4"/>
  <c r="Y128" i="4"/>
  <c r="AD128" i="4"/>
  <c r="B129" i="4"/>
  <c r="D129" i="4"/>
  <c r="N129" i="4"/>
  <c r="S129" i="4"/>
  <c r="Y129" i="4"/>
  <c r="AD129" i="4"/>
  <c r="G131" i="4"/>
  <c r="H131" i="4"/>
  <c r="I131" i="4"/>
  <c r="J131" i="4"/>
  <c r="K131" i="4"/>
  <c r="L131" i="4"/>
  <c r="M131" i="4"/>
  <c r="N131" i="4"/>
  <c r="O131" i="4"/>
  <c r="P131" i="4"/>
  <c r="Q131" i="4"/>
  <c r="R131" i="4"/>
  <c r="S131" i="4"/>
  <c r="T131" i="4"/>
  <c r="U131" i="4"/>
  <c r="V131" i="4"/>
  <c r="W131" i="4"/>
  <c r="X131" i="4"/>
  <c r="Y131" i="4"/>
  <c r="Z131" i="4"/>
  <c r="AA131" i="4"/>
  <c r="AB131" i="4"/>
  <c r="AC131" i="4"/>
  <c r="AD131" i="4"/>
  <c r="G143" i="4"/>
  <c r="H143" i="4"/>
  <c r="I143" i="4"/>
  <c r="N8" i="5"/>
  <c r="S8" i="5"/>
  <c r="Y8" i="5"/>
  <c r="AD8" i="5"/>
  <c r="N9" i="5"/>
  <c r="S9" i="5"/>
  <c r="Y9" i="5"/>
  <c r="AD9" i="5"/>
  <c r="N10" i="5"/>
  <c r="S10" i="5"/>
  <c r="Y10" i="5"/>
  <c r="AD10" i="5"/>
  <c r="N11" i="5"/>
  <c r="S11" i="5"/>
  <c r="Y11" i="5"/>
  <c r="AD11" i="5"/>
  <c r="N12" i="5"/>
  <c r="S12" i="5"/>
  <c r="Y12" i="5"/>
  <c r="AD12" i="5"/>
  <c r="N13" i="5"/>
  <c r="S13" i="5"/>
  <c r="Y13" i="5"/>
  <c r="AD13" i="5"/>
  <c r="N14" i="5"/>
  <c r="S14" i="5"/>
  <c r="Y14" i="5"/>
  <c r="AD14" i="5"/>
  <c r="N15" i="5"/>
  <c r="S15" i="5"/>
  <c r="Y15" i="5"/>
  <c r="AD15" i="5"/>
  <c r="N16" i="5"/>
  <c r="S16" i="5"/>
  <c r="Y16" i="5"/>
  <c r="AD16" i="5"/>
  <c r="N17" i="5"/>
  <c r="S17" i="5"/>
  <c r="Y17" i="5"/>
  <c r="AD17" i="5"/>
  <c r="N18" i="5"/>
  <c r="S18" i="5"/>
  <c r="Y18" i="5"/>
  <c r="AD18" i="5"/>
  <c r="N19" i="5"/>
  <c r="S19" i="5"/>
  <c r="Y19" i="5"/>
  <c r="AD19" i="5"/>
  <c r="N20" i="5"/>
  <c r="S20" i="5"/>
  <c r="Y20" i="5"/>
  <c r="AD20" i="5"/>
  <c r="N21" i="5"/>
  <c r="S21" i="5"/>
  <c r="Y21" i="5"/>
  <c r="AD21" i="5"/>
  <c r="N22" i="5"/>
  <c r="S22" i="5"/>
  <c r="Y22" i="5"/>
  <c r="AD22" i="5"/>
  <c r="N23" i="5"/>
  <c r="S23" i="5"/>
  <c r="Y23" i="5"/>
  <c r="AD23" i="5"/>
  <c r="N24" i="5"/>
  <c r="S24" i="5"/>
  <c r="Y24" i="5"/>
  <c r="AD24" i="5"/>
  <c r="N25" i="5"/>
  <c r="S25" i="5"/>
  <c r="Y25" i="5"/>
  <c r="AD25" i="5"/>
  <c r="N26" i="5"/>
  <c r="S26" i="5"/>
  <c r="Y26" i="5"/>
  <c r="AD26" i="5"/>
  <c r="N27" i="5"/>
  <c r="S27" i="5"/>
  <c r="Y27" i="5"/>
  <c r="AD27" i="5"/>
  <c r="N28" i="5"/>
  <c r="S28" i="5"/>
  <c r="Y28" i="5"/>
  <c r="AD28" i="5"/>
  <c r="N29" i="5"/>
  <c r="S29" i="5"/>
  <c r="Y29" i="5"/>
  <c r="AD29" i="5"/>
  <c r="N30" i="5"/>
  <c r="S30" i="5"/>
  <c r="Y30" i="5"/>
  <c r="AD30" i="5"/>
  <c r="N31" i="5"/>
  <c r="S31" i="5"/>
  <c r="Y31" i="5"/>
  <c r="AD31" i="5"/>
  <c r="N32" i="5"/>
  <c r="S32" i="5"/>
  <c r="Y32" i="5"/>
  <c r="AD32" i="5"/>
  <c r="N33" i="5"/>
  <c r="S33" i="5"/>
  <c r="Y33" i="5"/>
  <c r="AD33" i="5"/>
  <c r="N34" i="5"/>
  <c r="S34" i="5"/>
  <c r="Y34" i="5"/>
  <c r="AD34" i="5"/>
  <c r="N35" i="5"/>
  <c r="S35" i="5"/>
  <c r="Y35" i="5"/>
  <c r="AD35" i="5"/>
  <c r="N36" i="5"/>
  <c r="S36" i="5"/>
  <c r="Y36" i="5"/>
  <c r="AD36" i="5"/>
  <c r="N37" i="5"/>
  <c r="S37" i="5"/>
  <c r="Y37" i="5"/>
  <c r="AD37" i="5"/>
  <c r="N38" i="5"/>
  <c r="S38" i="5"/>
  <c r="Y38" i="5"/>
  <c r="AD38" i="5"/>
  <c r="N39" i="5"/>
  <c r="S39" i="5"/>
  <c r="Y39" i="5"/>
  <c r="AD39" i="5"/>
  <c r="N40" i="5"/>
  <c r="S40" i="5"/>
  <c r="Y40" i="5"/>
  <c r="AD40" i="5"/>
  <c r="N41" i="5"/>
  <c r="S41" i="5"/>
  <c r="Y41" i="5"/>
  <c r="AD41" i="5"/>
  <c r="N42" i="5"/>
  <c r="S42" i="5"/>
  <c r="Y42" i="5"/>
  <c r="AD42" i="5"/>
  <c r="N43" i="5"/>
  <c r="S43" i="5"/>
  <c r="Y43" i="5"/>
  <c r="AD43" i="5"/>
  <c r="N44" i="5"/>
  <c r="S44" i="5"/>
  <c r="Y44" i="5"/>
  <c r="AD44" i="5"/>
  <c r="N45" i="5"/>
  <c r="S45" i="5"/>
  <c r="Y45" i="5"/>
  <c r="AD45" i="5"/>
  <c r="N46" i="5"/>
  <c r="S46" i="5"/>
  <c r="Y46" i="5"/>
  <c r="AD46" i="5"/>
  <c r="N47" i="5"/>
  <c r="S47" i="5"/>
  <c r="Y47" i="5"/>
  <c r="AD47" i="5"/>
  <c r="N48" i="5"/>
  <c r="S48" i="5"/>
  <c r="Y48" i="5"/>
  <c r="AD48" i="5"/>
  <c r="N49" i="5"/>
  <c r="S49" i="5"/>
  <c r="Y49" i="5"/>
  <c r="AD49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N57" i="5"/>
  <c r="S57" i="5"/>
  <c r="Y57" i="5"/>
  <c r="AD57" i="5"/>
  <c r="N58" i="5"/>
  <c r="S58" i="5"/>
  <c r="Y58" i="5"/>
  <c r="AD58" i="5"/>
  <c r="N59" i="5"/>
  <c r="S59" i="5"/>
  <c r="Y59" i="5"/>
  <c r="AD59" i="5"/>
  <c r="N60" i="5"/>
  <c r="S60" i="5"/>
  <c r="Y60" i="5"/>
  <c r="AD60" i="5"/>
  <c r="N61" i="5"/>
  <c r="S61" i="5"/>
  <c r="Y61" i="5"/>
  <c r="AD61" i="5"/>
  <c r="N62" i="5"/>
  <c r="S62" i="5"/>
  <c r="Y62" i="5"/>
  <c r="AD62" i="5"/>
  <c r="N63" i="5"/>
  <c r="S63" i="5"/>
  <c r="Y63" i="5"/>
  <c r="AD63" i="5"/>
  <c r="N64" i="5"/>
  <c r="S64" i="5"/>
  <c r="Y64" i="5"/>
  <c r="AD64" i="5"/>
  <c r="N65" i="5"/>
  <c r="S65" i="5"/>
  <c r="Y65" i="5"/>
  <c r="AD65" i="5"/>
  <c r="N66" i="5"/>
  <c r="S66" i="5"/>
  <c r="Y66" i="5"/>
  <c r="AD66" i="5"/>
  <c r="N67" i="5"/>
  <c r="S67" i="5"/>
  <c r="Y67" i="5"/>
  <c r="AD67" i="5"/>
  <c r="N68" i="5"/>
  <c r="S68" i="5"/>
  <c r="Y68" i="5"/>
  <c r="AD68" i="5"/>
  <c r="N69" i="5"/>
  <c r="S69" i="5"/>
  <c r="Y69" i="5"/>
  <c r="AD69" i="5"/>
  <c r="N70" i="5"/>
  <c r="S70" i="5"/>
  <c r="Y70" i="5"/>
  <c r="AD70" i="5"/>
  <c r="N71" i="5"/>
  <c r="S71" i="5"/>
  <c r="Y71" i="5"/>
  <c r="AD71" i="5"/>
  <c r="N72" i="5"/>
  <c r="S72" i="5"/>
  <c r="Y72" i="5"/>
  <c r="AD72" i="5"/>
  <c r="N73" i="5"/>
  <c r="S73" i="5"/>
  <c r="Y73" i="5"/>
  <c r="AD73" i="5"/>
  <c r="N74" i="5"/>
  <c r="S74" i="5"/>
  <c r="Y74" i="5"/>
  <c r="AD74" i="5"/>
  <c r="N75" i="5"/>
  <c r="S75" i="5"/>
  <c r="Y75" i="5"/>
  <c r="AD75" i="5"/>
  <c r="N76" i="5"/>
  <c r="S76" i="5"/>
  <c r="Y76" i="5"/>
  <c r="AD76" i="5"/>
  <c r="N77" i="5"/>
  <c r="S77" i="5"/>
  <c r="Y77" i="5"/>
  <c r="AD77" i="5"/>
  <c r="N78" i="5"/>
  <c r="S78" i="5"/>
  <c r="Y78" i="5"/>
  <c r="AD78" i="5"/>
  <c r="N79" i="5"/>
  <c r="S79" i="5"/>
  <c r="Y79" i="5"/>
  <c r="AD79" i="5"/>
  <c r="N80" i="5"/>
  <c r="S80" i="5"/>
  <c r="Y80" i="5"/>
  <c r="AD80" i="5"/>
  <c r="N81" i="5"/>
  <c r="S81" i="5"/>
  <c r="Y81" i="5"/>
  <c r="AD81" i="5"/>
  <c r="N82" i="5"/>
  <c r="S82" i="5"/>
  <c r="Y82" i="5"/>
  <c r="AD82" i="5"/>
  <c r="N83" i="5"/>
  <c r="S83" i="5"/>
  <c r="Y83" i="5"/>
  <c r="AD83" i="5"/>
  <c r="N84" i="5"/>
  <c r="S84" i="5"/>
  <c r="Y84" i="5"/>
  <c r="AD84" i="5"/>
  <c r="N85" i="5"/>
  <c r="S85" i="5"/>
  <c r="Y85" i="5"/>
  <c r="AD85" i="5"/>
  <c r="N86" i="5"/>
  <c r="S86" i="5"/>
  <c r="Y86" i="5"/>
  <c r="AD86" i="5"/>
  <c r="N87" i="5"/>
  <c r="S87" i="5"/>
  <c r="Y87" i="5"/>
  <c r="AD87" i="5"/>
  <c r="N88" i="5"/>
  <c r="S88" i="5"/>
  <c r="Y88" i="5"/>
  <c r="AD88" i="5"/>
  <c r="N89" i="5"/>
  <c r="S89" i="5"/>
  <c r="Y89" i="5"/>
  <c r="AD89" i="5"/>
  <c r="N90" i="5"/>
  <c r="S90" i="5"/>
  <c r="Y90" i="5"/>
  <c r="AD90" i="5"/>
  <c r="N91" i="5"/>
  <c r="S91" i="5"/>
  <c r="Y91" i="5"/>
  <c r="AD91" i="5"/>
  <c r="N92" i="5"/>
  <c r="S92" i="5"/>
  <c r="Y92" i="5"/>
  <c r="AD92" i="5"/>
  <c r="N93" i="5"/>
  <c r="S93" i="5"/>
  <c r="Y93" i="5"/>
  <c r="AD93" i="5"/>
  <c r="N94" i="5"/>
  <c r="S94" i="5"/>
  <c r="Y94" i="5"/>
  <c r="AD94" i="5"/>
  <c r="N95" i="5"/>
  <c r="S95" i="5"/>
  <c r="Y95" i="5"/>
  <c r="AD95" i="5"/>
  <c r="N96" i="5"/>
  <c r="S96" i="5"/>
  <c r="Y96" i="5"/>
  <c r="AD96" i="5"/>
  <c r="N97" i="5"/>
  <c r="S97" i="5"/>
  <c r="Y97" i="5"/>
  <c r="AD97" i="5"/>
  <c r="N98" i="5"/>
  <c r="S98" i="5"/>
  <c r="Y98" i="5"/>
  <c r="AD98" i="5"/>
  <c r="N99" i="5"/>
  <c r="S99" i="5"/>
  <c r="Y99" i="5"/>
  <c r="AD99" i="5"/>
  <c r="N100" i="5"/>
  <c r="S100" i="5"/>
  <c r="Y100" i="5"/>
  <c r="AD100" i="5"/>
  <c r="N101" i="5"/>
  <c r="S101" i="5"/>
  <c r="Y101" i="5"/>
  <c r="AD101" i="5"/>
  <c r="N102" i="5"/>
  <c r="S102" i="5"/>
  <c r="Y102" i="5"/>
  <c r="AD102" i="5"/>
  <c r="N103" i="5"/>
  <c r="S103" i="5"/>
  <c r="Y103" i="5"/>
  <c r="AD103" i="5"/>
  <c r="N104" i="5"/>
  <c r="S104" i="5"/>
  <c r="Y104" i="5"/>
  <c r="AD104" i="5"/>
  <c r="N105" i="5"/>
  <c r="S105" i="5"/>
  <c r="Y105" i="5"/>
  <c r="AD105" i="5"/>
  <c r="N106" i="5"/>
  <c r="S106" i="5"/>
  <c r="Y106" i="5"/>
  <c r="AD106" i="5"/>
  <c r="N107" i="5"/>
  <c r="S107" i="5"/>
  <c r="Y107" i="5"/>
  <c r="AD107" i="5"/>
  <c r="N108" i="5"/>
  <c r="S108" i="5"/>
  <c r="Y108" i="5"/>
  <c r="AD108" i="5"/>
  <c r="N109" i="5"/>
  <c r="S109" i="5"/>
  <c r="Y109" i="5"/>
  <c r="AD109" i="5"/>
  <c r="N110" i="5"/>
  <c r="S110" i="5"/>
  <c r="Y110" i="5"/>
  <c r="AD110" i="5"/>
  <c r="N111" i="5"/>
  <c r="S111" i="5"/>
  <c r="Y111" i="5"/>
  <c r="AD111" i="5"/>
  <c r="N112" i="5"/>
  <c r="S112" i="5"/>
  <c r="Y112" i="5"/>
  <c r="AD112" i="5"/>
  <c r="N113" i="5"/>
  <c r="S113" i="5"/>
  <c r="Y113" i="5"/>
  <c r="AD113" i="5"/>
  <c r="N114" i="5"/>
  <c r="S114" i="5"/>
  <c r="Y114" i="5"/>
  <c r="AD114" i="5"/>
  <c r="N115" i="5"/>
  <c r="S115" i="5"/>
  <c r="Y115" i="5"/>
  <c r="AD115" i="5"/>
  <c r="N116" i="5"/>
  <c r="S116" i="5"/>
  <c r="Y116" i="5"/>
  <c r="AD116" i="5"/>
  <c r="N117" i="5"/>
  <c r="S117" i="5"/>
  <c r="Y117" i="5"/>
  <c r="AD117" i="5"/>
  <c r="N118" i="5"/>
  <c r="S118" i="5"/>
  <c r="Y118" i="5"/>
  <c r="AD118" i="5"/>
  <c r="N119" i="5"/>
  <c r="S119" i="5"/>
  <c r="Y119" i="5"/>
  <c r="AD119" i="5"/>
  <c r="N120" i="5"/>
  <c r="S120" i="5"/>
  <c r="Y120" i="5"/>
  <c r="AD120" i="5"/>
  <c r="N121" i="5"/>
  <c r="S121" i="5"/>
  <c r="Y121" i="5"/>
  <c r="AD121" i="5"/>
  <c r="N122" i="5"/>
  <c r="S122" i="5"/>
  <c r="Y122" i="5"/>
  <c r="AD122" i="5"/>
  <c r="N123" i="5"/>
  <c r="S123" i="5"/>
  <c r="Y123" i="5"/>
  <c r="AD123" i="5"/>
  <c r="N124" i="5"/>
  <c r="S124" i="5"/>
  <c r="Y124" i="5"/>
  <c r="AD124" i="5"/>
  <c r="N125" i="5"/>
  <c r="S125" i="5"/>
  <c r="Y125" i="5"/>
  <c r="AD125" i="5"/>
  <c r="N126" i="5"/>
  <c r="S126" i="5"/>
  <c r="Y126" i="5"/>
  <c r="AD126" i="5"/>
  <c r="N127" i="5"/>
  <c r="S127" i="5"/>
  <c r="Y127" i="5"/>
  <c r="AD127" i="5"/>
  <c r="N128" i="5"/>
  <c r="S128" i="5"/>
  <c r="Y128" i="5"/>
  <c r="AD128" i="5"/>
  <c r="N129" i="5"/>
  <c r="S129" i="5"/>
  <c r="Y129" i="5"/>
  <c r="AD129" i="5"/>
  <c r="N130" i="5"/>
  <c r="S130" i="5"/>
  <c r="Y130" i="5"/>
  <c r="AD130" i="5"/>
  <c r="N131" i="5"/>
  <c r="S131" i="5"/>
  <c r="Y131" i="5"/>
  <c r="AD131" i="5"/>
  <c r="N132" i="5"/>
  <c r="S132" i="5"/>
  <c r="Y132" i="5"/>
  <c r="AD132" i="5"/>
  <c r="N133" i="5"/>
  <c r="S133" i="5"/>
  <c r="Y133" i="5"/>
  <c r="AD133" i="5"/>
  <c r="N134" i="5"/>
  <c r="S134" i="5"/>
  <c r="Y134" i="5"/>
  <c r="AD134" i="5"/>
  <c r="N135" i="5"/>
  <c r="S135" i="5"/>
  <c r="Y135" i="5"/>
  <c r="AD135" i="5"/>
  <c r="G137" i="5"/>
  <c r="H137" i="5"/>
  <c r="I137" i="5"/>
  <c r="J137" i="5"/>
  <c r="K137" i="5"/>
  <c r="L137" i="5"/>
  <c r="M137" i="5"/>
  <c r="N137" i="5"/>
  <c r="O137" i="5"/>
  <c r="P137" i="5"/>
  <c r="Q137" i="5"/>
  <c r="R137" i="5"/>
  <c r="S137" i="5"/>
  <c r="T137" i="5"/>
  <c r="U137" i="5"/>
  <c r="V137" i="5"/>
  <c r="W137" i="5"/>
  <c r="X137" i="5"/>
  <c r="Y137" i="5"/>
  <c r="Z137" i="5"/>
  <c r="AA137" i="5"/>
  <c r="AB137" i="5"/>
  <c r="AC137" i="5"/>
  <c r="AD137" i="5"/>
  <c r="G152" i="5"/>
  <c r="H152" i="5"/>
  <c r="I152" i="5"/>
  <c r="N8" i="6"/>
  <c r="S8" i="6"/>
  <c r="Y8" i="6"/>
  <c r="AD8" i="6"/>
  <c r="D9" i="6"/>
  <c r="N9" i="6"/>
  <c r="S9" i="6"/>
  <c r="Y9" i="6"/>
  <c r="A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N10" i="6"/>
  <c r="S10" i="6"/>
  <c r="Y10" i="6"/>
  <c r="AD10" i="6"/>
  <c r="N11" i="6"/>
  <c r="S11" i="6"/>
  <c r="Y11" i="6"/>
  <c r="AD11" i="6"/>
  <c r="N12" i="6"/>
  <c r="S12" i="6"/>
  <c r="Y12" i="6"/>
  <c r="AD12" i="6"/>
  <c r="N13" i="6"/>
  <c r="S13" i="6"/>
  <c r="Y13" i="6"/>
  <c r="AD13" i="6"/>
  <c r="N14" i="6"/>
  <c r="S14" i="6"/>
  <c r="Y14" i="6"/>
  <c r="AD14" i="6"/>
  <c r="N15" i="6"/>
  <c r="S15" i="6"/>
  <c r="Y15" i="6"/>
  <c r="AD15" i="6"/>
  <c r="N16" i="6"/>
  <c r="S16" i="6"/>
  <c r="Y16" i="6"/>
  <c r="AD16" i="6"/>
  <c r="N17" i="6"/>
  <c r="S17" i="6"/>
  <c r="Y17" i="6"/>
  <c r="AD17" i="6"/>
  <c r="N18" i="6"/>
  <c r="S18" i="6"/>
  <c r="Y18" i="6"/>
  <c r="AD18" i="6"/>
  <c r="N19" i="6"/>
  <c r="S19" i="6"/>
  <c r="Y19" i="6"/>
  <c r="AD19" i="6"/>
  <c r="N20" i="6"/>
  <c r="S20" i="6"/>
  <c r="Y20" i="6"/>
  <c r="AD20" i="6"/>
  <c r="N21" i="6"/>
  <c r="S21" i="6"/>
  <c r="Y21" i="6"/>
  <c r="AD21" i="6"/>
  <c r="N22" i="6"/>
  <c r="S22" i="6"/>
  <c r="Y22" i="6"/>
  <c r="AD22" i="6"/>
  <c r="N23" i="6"/>
  <c r="S23" i="6"/>
  <c r="Y23" i="6"/>
  <c r="AD23" i="6"/>
  <c r="N24" i="6"/>
  <c r="S24" i="6"/>
  <c r="Y24" i="6"/>
  <c r="AD24" i="6"/>
  <c r="N25" i="6"/>
  <c r="S25" i="6"/>
  <c r="Y25" i="6"/>
  <c r="AD25" i="6"/>
  <c r="N26" i="6"/>
  <c r="S26" i="6"/>
  <c r="Y26" i="6"/>
  <c r="AD26" i="6"/>
  <c r="N27" i="6"/>
  <c r="S27" i="6"/>
  <c r="Y27" i="6"/>
  <c r="AD27" i="6"/>
  <c r="N28" i="6"/>
  <c r="S28" i="6"/>
  <c r="Y28" i="6"/>
  <c r="AD28" i="6"/>
  <c r="N29" i="6"/>
  <c r="S29" i="6"/>
  <c r="Y29" i="6"/>
  <c r="AD29" i="6"/>
  <c r="N30" i="6"/>
  <c r="S30" i="6"/>
  <c r="Y30" i="6"/>
  <c r="AD30" i="6"/>
  <c r="N31" i="6"/>
  <c r="S31" i="6"/>
  <c r="Y31" i="6"/>
  <c r="AD31" i="6"/>
  <c r="N32" i="6"/>
  <c r="S32" i="6"/>
  <c r="Y32" i="6"/>
  <c r="AD32" i="6"/>
  <c r="N33" i="6"/>
  <c r="S33" i="6"/>
  <c r="Y33" i="6"/>
  <c r="AD33" i="6"/>
  <c r="N34" i="6"/>
  <c r="S34" i="6"/>
  <c r="Y34" i="6"/>
  <c r="AD34" i="6"/>
  <c r="N35" i="6"/>
  <c r="S35" i="6"/>
  <c r="Y35" i="6"/>
  <c r="AD35" i="6"/>
  <c r="N36" i="6"/>
  <c r="S36" i="6"/>
  <c r="Y36" i="6"/>
  <c r="AD36" i="6"/>
  <c r="N37" i="6"/>
  <c r="S37" i="6"/>
  <c r="Y37" i="6"/>
  <c r="AD37" i="6"/>
  <c r="N38" i="6"/>
  <c r="S38" i="6"/>
  <c r="Y38" i="6"/>
  <c r="AD38" i="6"/>
  <c r="N39" i="6"/>
  <c r="S39" i="6"/>
  <c r="Y39" i="6"/>
  <c r="AD39" i="6"/>
  <c r="N40" i="6"/>
  <c r="S40" i="6"/>
  <c r="Y40" i="6"/>
  <c r="AD40" i="6"/>
  <c r="N41" i="6"/>
  <c r="S41" i="6"/>
  <c r="Y41" i="6"/>
  <c r="AD41" i="6"/>
  <c r="N42" i="6"/>
  <c r="S42" i="6"/>
  <c r="Y42" i="6"/>
  <c r="AD42" i="6"/>
  <c r="N43" i="6"/>
  <c r="S43" i="6"/>
  <c r="Y43" i="6"/>
  <c r="AD43" i="6"/>
  <c r="I44" i="6"/>
  <c r="N44" i="6"/>
  <c r="S44" i="6"/>
  <c r="Y44" i="6"/>
  <c r="AD44" i="6"/>
  <c r="N45" i="6"/>
  <c r="S45" i="6"/>
  <c r="Y45" i="6"/>
  <c r="AD45" i="6"/>
  <c r="N46" i="6"/>
  <c r="S46" i="6"/>
  <c r="Y46" i="6"/>
  <c r="AD46" i="6"/>
  <c r="N47" i="6"/>
  <c r="S47" i="6"/>
  <c r="Y47" i="6"/>
  <c r="AD47" i="6"/>
  <c r="N48" i="6"/>
  <c r="S48" i="6"/>
  <c r="Y48" i="6"/>
  <c r="AD48" i="6"/>
  <c r="N49" i="6"/>
  <c r="S49" i="6"/>
  <c r="Y49" i="6"/>
  <c r="AD49" i="6"/>
  <c r="N50" i="6"/>
  <c r="S50" i="6"/>
  <c r="Y50" i="6"/>
  <c r="AD50" i="6"/>
  <c r="N51" i="6"/>
  <c r="S51" i="6"/>
  <c r="Y51" i="6"/>
  <c r="AD51" i="6"/>
  <c r="N52" i="6"/>
  <c r="S52" i="6"/>
  <c r="Y52" i="6"/>
  <c r="AD52" i="6"/>
  <c r="N53" i="6"/>
  <c r="S53" i="6"/>
  <c r="Y53" i="6"/>
  <c r="AD53" i="6"/>
  <c r="N54" i="6"/>
  <c r="S54" i="6"/>
  <c r="Y54" i="6"/>
  <c r="AD54" i="6"/>
  <c r="N55" i="6"/>
  <c r="S55" i="6"/>
  <c r="Y55" i="6"/>
  <c r="AD55" i="6"/>
  <c r="N56" i="6"/>
  <c r="S56" i="6"/>
  <c r="Y56" i="6"/>
  <c r="AD56" i="6"/>
  <c r="N57" i="6"/>
  <c r="S57" i="6"/>
  <c r="Y57" i="6"/>
  <c r="AD57" i="6"/>
  <c r="N58" i="6"/>
  <c r="S58" i="6"/>
  <c r="Y58" i="6"/>
  <c r="AD58" i="6"/>
  <c r="N59" i="6"/>
  <c r="S59" i="6"/>
  <c r="Y59" i="6"/>
  <c r="AD59" i="6"/>
  <c r="N60" i="6"/>
  <c r="S60" i="6"/>
  <c r="Y60" i="6"/>
  <c r="AD60" i="6"/>
  <c r="N61" i="6"/>
  <c r="S61" i="6"/>
  <c r="Y61" i="6"/>
  <c r="AD61" i="6"/>
  <c r="N62" i="6"/>
  <c r="S62" i="6"/>
  <c r="Y62" i="6"/>
  <c r="AD62" i="6"/>
  <c r="N63" i="6"/>
  <c r="S63" i="6"/>
  <c r="Y63" i="6"/>
  <c r="AD63" i="6"/>
  <c r="N64" i="6"/>
  <c r="S64" i="6"/>
  <c r="Y64" i="6"/>
  <c r="AD64" i="6"/>
  <c r="N65" i="6"/>
  <c r="S65" i="6"/>
  <c r="Y65" i="6"/>
  <c r="AD65" i="6"/>
  <c r="N66" i="6"/>
  <c r="S66" i="6"/>
  <c r="Y66" i="6"/>
  <c r="AD66" i="6"/>
  <c r="N67" i="6"/>
  <c r="S67" i="6"/>
  <c r="Y67" i="6"/>
  <c r="AD67" i="6"/>
  <c r="N68" i="6"/>
  <c r="S68" i="6"/>
  <c r="Y68" i="6"/>
  <c r="AD68" i="6"/>
  <c r="N69" i="6"/>
  <c r="S69" i="6"/>
  <c r="Y69" i="6"/>
  <c r="AD69" i="6"/>
  <c r="N70" i="6"/>
  <c r="S70" i="6"/>
  <c r="Y70" i="6"/>
  <c r="AD70" i="6"/>
  <c r="N71" i="6"/>
  <c r="S71" i="6"/>
  <c r="Y71" i="6"/>
  <c r="AD71" i="6"/>
  <c r="N72" i="6"/>
  <c r="S72" i="6"/>
  <c r="Y72" i="6"/>
  <c r="AD72" i="6"/>
  <c r="N73" i="6"/>
  <c r="S73" i="6"/>
  <c r="Y73" i="6"/>
  <c r="AD73" i="6"/>
  <c r="N74" i="6"/>
  <c r="S74" i="6"/>
  <c r="Y74" i="6"/>
  <c r="AD74" i="6"/>
  <c r="N75" i="6"/>
  <c r="S75" i="6"/>
  <c r="Y75" i="6"/>
  <c r="AD75" i="6"/>
  <c r="N76" i="6"/>
  <c r="S76" i="6"/>
  <c r="Y76" i="6"/>
  <c r="AD76" i="6"/>
  <c r="G78" i="6"/>
  <c r="H78" i="6"/>
  <c r="I78" i="6"/>
  <c r="J78" i="6"/>
  <c r="K78" i="6"/>
  <c r="L78" i="6"/>
  <c r="M78" i="6"/>
  <c r="N78" i="6"/>
  <c r="O78" i="6"/>
  <c r="P78" i="6"/>
  <c r="Q78" i="6"/>
  <c r="R78" i="6"/>
  <c r="S78" i="6"/>
  <c r="T78" i="6"/>
  <c r="U78" i="6"/>
  <c r="V78" i="6"/>
  <c r="W78" i="6"/>
  <c r="X78" i="6"/>
  <c r="Y78" i="6"/>
  <c r="Z78" i="6"/>
  <c r="AA78" i="6"/>
  <c r="AB78" i="6"/>
  <c r="AC78" i="6"/>
  <c r="AD78" i="6"/>
  <c r="N83" i="6"/>
  <c r="S83" i="6"/>
  <c r="Y83" i="6"/>
  <c r="AD83" i="6"/>
  <c r="N84" i="6"/>
  <c r="S84" i="6"/>
  <c r="Y84" i="6"/>
  <c r="AD84" i="6"/>
  <c r="N85" i="6"/>
  <c r="S85" i="6"/>
  <c r="Y85" i="6"/>
  <c r="AD85" i="6"/>
  <c r="N86" i="6"/>
  <c r="S86" i="6"/>
  <c r="Y86" i="6"/>
  <c r="AD86" i="6"/>
  <c r="N87" i="6"/>
  <c r="S87" i="6"/>
  <c r="Y87" i="6"/>
  <c r="AD87" i="6"/>
  <c r="N88" i="6"/>
  <c r="S88" i="6"/>
  <c r="Y88" i="6"/>
  <c r="AD88" i="6"/>
  <c r="N89" i="6"/>
  <c r="S89" i="6"/>
  <c r="Y89" i="6"/>
  <c r="AD89" i="6"/>
  <c r="N90" i="6"/>
  <c r="S90" i="6"/>
  <c r="Y90" i="6"/>
  <c r="AD90" i="6"/>
  <c r="N91" i="6"/>
  <c r="S91" i="6"/>
  <c r="Y91" i="6"/>
  <c r="AD91" i="6"/>
  <c r="N92" i="6"/>
  <c r="S92" i="6"/>
  <c r="Y92" i="6"/>
  <c r="AD92" i="6"/>
  <c r="N93" i="6"/>
  <c r="S93" i="6"/>
  <c r="Y93" i="6"/>
  <c r="AD93" i="6"/>
  <c r="N94" i="6"/>
  <c r="S94" i="6"/>
  <c r="Y94" i="6"/>
  <c r="AD94" i="6"/>
  <c r="N95" i="6"/>
  <c r="S95" i="6"/>
  <c r="Y95" i="6"/>
  <c r="AD95" i="6"/>
  <c r="N96" i="6"/>
  <c r="S96" i="6"/>
  <c r="Y96" i="6"/>
  <c r="AD96" i="6"/>
  <c r="N97" i="6"/>
  <c r="S97" i="6"/>
  <c r="Y97" i="6"/>
  <c r="AD97" i="6"/>
  <c r="N98" i="6"/>
  <c r="S98" i="6"/>
  <c r="Y98" i="6"/>
  <c r="AD98" i="6"/>
  <c r="N99" i="6"/>
  <c r="S99" i="6"/>
  <c r="Y99" i="6"/>
  <c r="AD99" i="6"/>
  <c r="N100" i="6"/>
  <c r="S100" i="6"/>
  <c r="Y100" i="6"/>
  <c r="AD100" i="6"/>
  <c r="N101" i="6"/>
  <c r="S101" i="6"/>
  <c r="Y101" i="6"/>
  <c r="AD101" i="6"/>
  <c r="N102" i="6"/>
  <c r="S102" i="6"/>
  <c r="Y102" i="6"/>
  <c r="AD102" i="6"/>
  <c r="N103" i="6"/>
  <c r="S103" i="6"/>
  <c r="Y103" i="6"/>
  <c r="AD103" i="6"/>
  <c r="N104" i="6"/>
  <c r="S104" i="6"/>
  <c r="Y104" i="6"/>
  <c r="AD104" i="6"/>
  <c r="N105" i="6"/>
  <c r="S105" i="6"/>
  <c r="Y105" i="6"/>
  <c r="AD105" i="6"/>
  <c r="N106" i="6"/>
  <c r="S106" i="6"/>
  <c r="Y106" i="6"/>
  <c r="AD106" i="6"/>
  <c r="N107" i="6"/>
  <c r="S107" i="6"/>
  <c r="Y107" i="6"/>
  <c r="AD107" i="6"/>
  <c r="N108" i="6"/>
  <c r="S108" i="6"/>
  <c r="Y108" i="6"/>
  <c r="AD108" i="6"/>
  <c r="N109" i="6"/>
  <c r="S109" i="6"/>
  <c r="Y109" i="6"/>
  <c r="AD109" i="6"/>
  <c r="N110" i="6"/>
  <c r="S110" i="6"/>
  <c r="Y110" i="6"/>
  <c r="AD110" i="6"/>
  <c r="N111" i="6"/>
  <c r="S111" i="6"/>
  <c r="Y111" i="6"/>
  <c r="AD111" i="6"/>
  <c r="N112" i="6"/>
  <c r="S112" i="6"/>
  <c r="Y112" i="6"/>
  <c r="AD112" i="6"/>
  <c r="N113" i="6"/>
  <c r="S113" i="6"/>
  <c r="Y113" i="6"/>
  <c r="AD113" i="6"/>
  <c r="N114" i="6"/>
  <c r="S114" i="6"/>
  <c r="Y114" i="6"/>
  <c r="AD114" i="6"/>
  <c r="N115" i="6"/>
  <c r="S115" i="6"/>
  <c r="Y115" i="6"/>
  <c r="AD115" i="6"/>
  <c r="N116" i="6"/>
  <c r="S116" i="6"/>
  <c r="Y116" i="6"/>
  <c r="AD116" i="6"/>
  <c r="N117" i="6"/>
  <c r="S117" i="6"/>
  <c r="Y117" i="6"/>
  <c r="AD117" i="6"/>
  <c r="N118" i="6"/>
  <c r="S118" i="6"/>
  <c r="Y118" i="6"/>
  <c r="AD118" i="6"/>
  <c r="N119" i="6"/>
  <c r="S119" i="6"/>
  <c r="Y119" i="6"/>
  <c r="AD119" i="6"/>
  <c r="N120" i="6"/>
  <c r="S120" i="6"/>
  <c r="Y120" i="6"/>
  <c r="AD120" i="6"/>
  <c r="N121" i="6"/>
  <c r="S121" i="6"/>
  <c r="Y121" i="6"/>
  <c r="AD121" i="6"/>
  <c r="N122" i="6"/>
  <c r="S122" i="6"/>
  <c r="Y122" i="6"/>
  <c r="AD122" i="6"/>
  <c r="N123" i="6"/>
  <c r="S123" i="6"/>
  <c r="Y123" i="6"/>
  <c r="AD123" i="6"/>
  <c r="N124" i="6"/>
  <c r="S124" i="6"/>
  <c r="Y124" i="6"/>
  <c r="AD124" i="6"/>
  <c r="N125" i="6"/>
  <c r="S125" i="6"/>
  <c r="Y125" i="6"/>
  <c r="AD125" i="6"/>
  <c r="N126" i="6"/>
  <c r="S126" i="6"/>
  <c r="Y126" i="6"/>
  <c r="AD126" i="6"/>
  <c r="N127" i="6"/>
  <c r="S127" i="6"/>
  <c r="Y127" i="6"/>
  <c r="AD127" i="6"/>
  <c r="N128" i="6"/>
  <c r="S128" i="6"/>
  <c r="Y128" i="6"/>
  <c r="AD128" i="6"/>
  <c r="N129" i="6"/>
  <c r="S129" i="6"/>
  <c r="Y129" i="6"/>
  <c r="AD129" i="6"/>
  <c r="N130" i="6"/>
  <c r="S130" i="6"/>
  <c r="Y130" i="6"/>
  <c r="AD130" i="6"/>
  <c r="N131" i="6"/>
  <c r="S131" i="6"/>
  <c r="Y131" i="6"/>
  <c r="AD131" i="6"/>
  <c r="N132" i="6"/>
  <c r="S132" i="6"/>
  <c r="Y132" i="6"/>
  <c r="AD132" i="6"/>
  <c r="N133" i="6"/>
  <c r="S133" i="6"/>
  <c r="Y133" i="6"/>
  <c r="AD133" i="6"/>
  <c r="N134" i="6"/>
  <c r="S134" i="6"/>
  <c r="Y134" i="6"/>
  <c r="AD134" i="6"/>
  <c r="N135" i="6"/>
  <c r="S135" i="6"/>
  <c r="Y135" i="6"/>
  <c r="AD135" i="6"/>
  <c r="N136" i="6"/>
  <c r="S136" i="6"/>
  <c r="Y136" i="6"/>
  <c r="AD136" i="6"/>
  <c r="N137" i="6"/>
  <c r="S137" i="6"/>
  <c r="Y137" i="6"/>
  <c r="AD137" i="6"/>
  <c r="N138" i="6"/>
  <c r="S138" i="6"/>
  <c r="Y138" i="6"/>
  <c r="AD138" i="6"/>
  <c r="N139" i="6"/>
  <c r="S139" i="6"/>
  <c r="Y139" i="6"/>
  <c r="AD139" i="6"/>
  <c r="N140" i="6"/>
  <c r="S140" i="6"/>
  <c r="Y140" i="6"/>
  <c r="AD140" i="6"/>
  <c r="N141" i="6"/>
  <c r="S141" i="6"/>
  <c r="Y141" i="6"/>
  <c r="AD141" i="6"/>
  <c r="N142" i="6"/>
  <c r="S142" i="6"/>
  <c r="Y142" i="6"/>
  <c r="AD142" i="6"/>
  <c r="N143" i="6"/>
  <c r="S143" i="6"/>
  <c r="Y143" i="6"/>
  <c r="AD143" i="6"/>
  <c r="N144" i="6"/>
  <c r="S144" i="6"/>
  <c r="Y144" i="6"/>
  <c r="AD144" i="6"/>
  <c r="N145" i="6"/>
  <c r="S145" i="6"/>
  <c r="Y145" i="6"/>
  <c r="AD145" i="6"/>
  <c r="N146" i="6"/>
  <c r="S146" i="6"/>
  <c r="Y146" i="6"/>
  <c r="AD146" i="6"/>
  <c r="N147" i="6"/>
  <c r="S147" i="6"/>
  <c r="Y147" i="6"/>
  <c r="AD147" i="6"/>
  <c r="N148" i="6"/>
  <c r="S148" i="6"/>
  <c r="Y148" i="6"/>
  <c r="AD148" i="6"/>
  <c r="N149" i="6"/>
  <c r="S149" i="6"/>
  <c r="Y149" i="6"/>
  <c r="AD149" i="6"/>
  <c r="N150" i="6"/>
  <c r="S150" i="6"/>
  <c r="Y150" i="6"/>
  <c r="AD150" i="6"/>
  <c r="G152" i="6"/>
  <c r="H152" i="6"/>
  <c r="I152" i="6"/>
  <c r="J152" i="6"/>
  <c r="K152" i="6"/>
  <c r="L152" i="6"/>
  <c r="M152" i="6"/>
  <c r="N152" i="6"/>
  <c r="O152" i="6"/>
  <c r="P152" i="6"/>
  <c r="Q152" i="6"/>
  <c r="R152" i="6"/>
  <c r="S152" i="6"/>
  <c r="T152" i="6"/>
  <c r="U152" i="6"/>
  <c r="V152" i="6"/>
  <c r="W152" i="6"/>
  <c r="X152" i="6"/>
  <c r="Y152" i="6"/>
  <c r="Z152" i="6"/>
  <c r="AA152" i="6"/>
  <c r="AB152" i="6"/>
  <c r="AC152" i="6"/>
  <c r="AD152" i="6"/>
  <c r="G162" i="6"/>
  <c r="H162" i="6"/>
  <c r="I162" i="6"/>
  <c r="N8" i="7"/>
  <c r="S8" i="7"/>
  <c r="Y8" i="7"/>
  <c r="AD8" i="7"/>
  <c r="D9" i="7"/>
  <c r="N9" i="7"/>
  <c r="S9" i="7"/>
  <c r="Y9" i="7"/>
  <c r="AD9" i="7"/>
  <c r="D10" i="7"/>
  <c r="N10" i="7"/>
  <c r="S10" i="7"/>
  <c r="Y10" i="7"/>
  <c r="AD10" i="7"/>
  <c r="D11" i="7"/>
  <c r="N11" i="7"/>
  <c r="S11" i="7"/>
  <c r="Y11" i="7"/>
  <c r="AD11" i="7"/>
  <c r="D12" i="7"/>
  <c r="N12" i="7"/>
  <c r="S12" i="7"/>
  <c r="Y12" i="7"/>
  <c r="AD12" i="7"/>
  <c r="D13" i="7"/>
  <c r="N13" i="7"/>
  <c r="S13" i="7"/>
  <c r="Y13" i="7"/>
  <c r="AD13" i="7"/>
  <c r="D14" i="7"/>
  <c r="N14" i="7"/>
  <c r="S14" i="7"/>
  <c r="Y14" i="7"/>
  <c r="AD14" i="7"/>
  <c r="D15" i="7"/>
  <c r="N15" i="7"/>
  <c r="S15" i="7"/>
  <c r="Y15" i="7"/>
  <c r="AD15" i="7"/>
  <c r="D16" i="7"/>
  <c r="N16" i="7"/>
  <c r="S16" i="7"/>
  <c r="Y16" i="7"/>
  <c r="AD16" i="7"/>
  <c r="D17" i="7"/>
  <c r="N17" i="7"/>
  <c r="S17" i="7"/>
  <c r="Y17" i="7"/>
  <c r="AD17" i="7"/>
  <c r="D18" i="7"/>
  <c r="N18" i="7"/>
  <c r="S18" i="7"/>
  <c r="Y18" i="7"/>
  <c r="AD18" i="7"/>
  <c r="D19" i="7"/>
  <c r="N19" i="7"/>
  <c r="S19" i="7"/>
  <c r="Y19" i="7"/>
  <c r="AD19" i="7"/>
  <c r="D20" i="7"/>
  <c r="N20" i="7"/>
  <c r="S20" i="7"/>
  <c r="Y20" i="7"/>
  <c r="AD20" i="7"/>
  <c r="D21" i="7"/>
  <c r="N21" i="7"/>
  <c r="S21" i="7"/>
  <c r="Y21" i="7"/>
  <c r="AD21" i="7"/>
  <c r="N22" i="7"/>
  <c r="S22" i="7"/>
  <c r="Y22" i="7"/>
  <c r="AD22" i="7"/>
  <c r="D23" i="7"/>
  <c r="N23" i="7"/>
  <c r="S23" i="7"/>
  <c r="Y23" i="7"/>
  <c r="AD23" i="7"/>
  <c r="D24" i="7"/>
  <c r="N24" i="7"/>
  <c r="S24" i="7"/>
  <c r="Y24" i="7"/>
  <c r="AD24" i="7"/>
  <c r="D25" i="7"/>
  <c r="N25" i="7"/>
  <c r="S25" i="7"/>
  <c r="Y25" i="7"/>
  <c r="AD25" i="7"/>
  <c r="D26" i="7"/>
  <c r="N26" i="7"/>
  <c r="S26" i="7"/>
  <c r="Y26" i="7"/>
  <c r="AD26" i="7"/>
  <c r="D27" i="7"/>
  <c r="N27" i="7"/>
  <c r="S27" i="7"/>
  <c r="Y27" i="7"/>
  <c r="AD27" i="7"/>
  <c r="D28" i="7"/>
  <c r="N28" i="7"/>
  <c r="S28" i="7"/>
  <c r="Y28" i="7"/>
  <c r="AD28" i="7"/>
  <c r="D29" i="7"/>
  <c r="N29" i="7"/>
  <c r="S29" i="7"/>
  <c r="Y29" i="7"/>
  <c r="AD29" i="7"/>
  <c r="D30" i="7"/>
  <c r="N30" i="7"/>
  <c r="S30" i="7"/>
  <c r="Y30" i="7"/>
  <c r="AD30" i="7"/>
  <c r="D31" i="7"/>
  <c r="N31" i="7"/>
  <c r="S31" i="7"/>
  <c r="Y31" i="7"/>
  <c r="AD31" i="7"/>
  <c r="D32" i="7"/>
  <c r="N32" i="7"/>
  <c r="S32" i="7"/>
  <c r="Y32" i="7"/>
  <c r="AD32" i="7"/>
  <c r="D33" i="7"/>
  <c r="N33" i="7"/>
  <c r="S33" i="7"/>
  <c r="Y33" i="7"/>
  <c r="AD33" i="7"/>
  <c r="D34" i="7"/>
  <c r="N34" i="7"/>
  <c r="S34" i="7"/>
  <c r="Y34" i="7"/>
  <c r="AD34" i="7"/>
  <c r="D35" i="7"/>
  <c r="N35" i="7"/>
  <c r="S35" i="7"/>
  <c r="Y35" i="7"/>
  <c r="AD35" i="7"/>
  <c r="D36" i="7"/>
  <c r="N36" i="7"/>
  <c r="S36" i="7"/>
  <c r="Y36" i="7"/>
  <c r="AD36" i="7"/>
  <c r="D37" i="7"/>
  <c r="N37" i="7"/>
  <c r="S37" i="7"/>
  <c r="Y37" i="7"/>
  <c r="AD37" i="7"/>
  <c r="D38" i="7"/>
  <c r="N38" i="7"/>
  <c r="S38" i="7"/>
  <c r="Y38" i="7"/>
  <c r="AD38" i="7"/>
  <c r="D39" i="7"/>
  <c r="N39" i="7"/>
  <c r="S39" i="7"/>
  <c r="Y39" i="7"/>
  <c r="AD39" i="7"/>
  <c r="D40" i="7"/>
  <c r="N40" i="7"/>
  <c r="S40" i="7"/>
  <c r="Y40" i="7"/>
  <c r="AD40" i="7"/>
  <c r="D41" i="7"/>
  <c r="N41" i="7"/>
  <c r="S41" i="7"/>
  <c r="Y41" i="7"/>
  <c r="AD41" i="7"/>
  <c r="D42" i="7"/>
  <c r="N42" i="7"/>
  <c r="S42" i="7"/>
  <c r="Y42" i="7"/>
  <c r="AD42" i="7"/>
  <c r="D43" i="7"/>
  <c r="N43" i="7"/>
  <c r="S43" i="7"/>
  <c r="Y43" i="7"/>
  <c r="AD43" i="7"/>
  <c r="D44" i="7"/>
  <c r="N44" i="7"/>
  <c r="S44" i="7"/>
  <c r="Y44" i="7"/>
  <c r="AD44" i="7"/>
  <c r="D45" i="7"/>
  <c r="N45" i="7"/>
  <c r="S45" i="7"/>
  <c r="Y45" i="7"/>
  <c r="AD45" i="7"/>
  <c r="D46" i="7"/>
  <c r="N46" i="7"/>
  <c r="S46" i="7"/>
  <c r="Y46" i="7"/>
  <c r="AD46" i="7"/>
  <c r="D47" i="7"/>
  <c r="N47" i="7"/>
  <c r="S47" i="7"/>
  <c r="Y47" i="7"/>
  <c r="AD47" i="7"/>
  <c r="D48" i="7"/>
  <c r="N48" i="7"/>
  <c r="S48" i="7"/>
  <c r="Y48" i="7"/>
  <c r="AD48" i="7"/>
  <c r="D49" i="7"/>
  <c r="N49" i="7"/>
  <c r="S49" i="7"/>
  <c r="Y49" i="7"/>
  <c r="AD49" i="7"/>
  <c r="D50" i="7"/>
  <c r="N50" i="7"/>
  <c r="S50" i="7"/>
  <c r="Y50" i="7"/>
  <c r="AD50" i="7"/>
  <c r="D51" i="7"/>
  <c r="N51" i="7"/>
  <c r="S51" i="7"/>
  <c r="Y51" i="7"/>
  <c r="AD51" i="7"/>
  <c r="D52" i="7"/>
  <c r="N52" i="7"/>
  <c r="S52" i="7"/>
  <c r="Y52" i="7"/>
  <c r="AD52" i="7"/>
  <c r="D53" i="7"/>
  <c r="N53" i="7"/>
  <c r="S53" i="7"/>
  <c r="Y53" i="7"/>
  <c r="AD53" i="7"/>
  <c r="D54" i="7"/>
  <c r="N54" i="7"/>
  <c r="S54" i="7"/>
  <c r="Y54" i="7"/>
  <c r="AD54" i="7"/>
  <c r="D55" i="7"/>
  <c r="N55" i="7"/>
  <c r="S55" i="7"/>
  <c r="Y55" i="7"/>
  <c r="AD55" i="7"/>
  <c r="D56" i="7"/>
  <c r="N56" i="7"/>
  <c r="S56" i="7"/>
  <c r="Y56" i="7"/>
  <c r="AD56" i="7"/>
  <c r="D57" i="7"/>
  <c r="N57" i="7"/>
  <c r="S57" i="7"/>
  <c r="Y57" i="7"/>
  <c r="AD57" i="7"/>
  <c r="D58" i="7"/>
  <c r="N58" i="7"/>
  <c r="S58" i="7"/>
  <c r="Y58" i="7"/>
  <c r="AD58" i="7"/>
  <c r="D59" i="7"/>
  <c r="N59" i="7"/>
  <c r="S59" i="7"/>
  <c r="Y59" i="7"/>
  <c r="AD59" i="7"/>
  <c r="D60" i="7"/>
  <c r="N60" i="7"/>
  <c r="S60" i="7"/>
  <c r="Y60" i="7"/>
  <c r="AD60" i="7"/>
  <c r="D61" i="7"/>
  <c r="N61" i="7"/>
  <c r="S61" i="7"/>
  <c r="Y61" i="7"/>
  <c r="AD61" i="7"/>
  <c r="D62" i="7"/>
  <c r="N62" i="7"/>
  <c r="S62" i="7"/>
  <c r="Y62" i="7"/>
  <c r="AD62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T64" i="7"/>
  <c r="U64" i="7"/>
  <c r="V64" i="7"/>
  <c r="W64" i="7"/>
  <c r="X64" i="7"/>
  <c r="Y64" i="7"/>
  <c r="Z64" i="7"/>
  <c r="AA64" i="7"/>
  <c r="AB64" i="7"/>
  <c r="AC64" i="7"/>
  <c r="AD64" i="7"/>
  <c r="N70" i="7"/>
  <c r="R70" i="7"/>
  <c r="S70" i="7"/>
  <c r="Y70" i="7"/>
  <c r="AD70" i="7"/>
  <c r="D71" i="7"/>
  <c r="N71" i="7"/>
  <c r="S71" i="7"/>
  <c r="Y71" i="7"/>
  <c r="A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N72" i="7"/>
  <c r="S72" i="7"/>
  <c r="Y72" i="7"/>
  <c r="AD72" i="7"/>
  <c r="N73" i="7"/>
  <c r="S73" i="7"/>
  <c r="Y73" i="7"/>
  <c r="AD73" i="7"/>
  <c r="N74" i="7"/>
  <c r="S74" i="7"/>
  <c r="Y74" i="7"/>
  <c r="AD74" i="7"/>
  <c r="N75" i="7"/>
  <c r="S75" i="7"/>
  <c r="Y75" i="7"/>
  <c r="AD75" i="7"/>
  <c r="N76" i="7"/>
  <c r="S76" i="7"/>
  <c r="Y76" i="7"/>
  <c r="AD76" i="7"/>
  <c r="N77" i="7"/>
  <c r="S77" i="7"/>
  <c r="Y77" i="7"/>
  <c r="AD77" i="7"/>
  <c r="N78" i="7"/>
  <c r="S78" i="7"/>
  <c r="Y78" i="7"/>
  <c r="AD78" i="7"/>
  <c r="N79" i="7"/>
  <c r="S79" i="7"/>
  <c r="Y79" i="7"/>
  <c r="AD79" i="7"/>
  <c r="N80" i="7"/>
  <c r="S80" i="7"/>
  <c r="Y80" i="7"/>
  <c r="AD80" i="7"/>
  <c r="N81" i="7"/>
  <c r="S81" i="7"/>
  <c r="Y81" i="7"/>
  <c r="AD81" i="7"/>
  <c r="N82" i="7"/>
  <c r="S82" i="7"/>
  <c r="Y82" i="7"/>
  <c r="AD82" i="7"/>
  <c r="N83" i="7"/>
  <c r="S83" i="7"/>
  <c r="Y83" i="7"/>
  <c r="AD83" i="7"/>
  <c r="N84" i="7"/>
  <c r="S84" i="7"/>
  <c r="Y84" i="7"/>
  <c r="AD84" i="7"/>
  <c r="N85" i="7"/>
  <c r="S85" i="7"/>
  <c r="Y85" i="7"/>
  <c r="AD85" i="7"/>
  <c r="N86" i="7"/>
  <c r="S86" i="7"/>
  <c r="Y86" i="7"/>
  <c r="AD86" i="7"/>
  <c r="N87" i="7"/>
  <c r="S87" i="7"/>
  <c r="Y87" i="7"/>
  <c r="AD87" i="7"/>
  <c r="N88" i="7"/>
  <c r="S88" i="7"/>
  <c r="Y88" i="7"/>
  <c r="AD88" i="7"/>
  <c r="N89" i="7"/>
  <c r="S89" i="7"/>
  <c r="Y89" i="7"/>
  <c r="AD89" i="7"/>
  <c r="N90" i="7"/>
  <c r="S90" i="7"/>
  <c r="Y90" i="7"/>
  <c r="AD90" i="7"/>
  <c r="N91" i="7"/>
  <c r="S91" i="7"/>
  <c r="Y91" i="7"/>
  <c r="AD91" i="7"/>
  <c r="N92" i="7"/>
  <c r="S92" i="7"/>
  <c r="Y92" i="7"/>
  <c r="AD92" i="7"/>
  <c r="N93" i="7"/>
  <c r="S93" i="7"/>
  <c r="Y93" i="7"/>
  <c r="AD93" i="7"/>
  <c r="N94" i="7"/>
  <c r="S94" i="7"/>
  <c r="Y94" i="7"/>
  <c r="AD94" i="7"/>
  <c r="N95" i="7"/>
  <c r="S95" i="7"/>
  <c r="Y95" i="7"/>
  <c r="AD95" i="7"/>
  <c r="N96" i="7"/>
  <c r="S96" i="7"/>
  <c r="Y96" i="7"/>
  <c r="AD96" i="7"/>
  <c r="N97" i="7"/>
  <c r="S97" i="7"/>
  <c r="Y97" i="7"/>
  <c r="AD97" i="7"/>
  <c r="N98" i="7"/>
  <c r="S98" i="7"/>
  <c r="Y98" i="7"/>
  <c r="AD98" i="7"/>
  <c r="N99" i="7"/>
  <c r="S99" i="7"/>
  <c r="Y99" i="7"/>
  <c r="AD99" i="7"/>
  <c r="N100" i="7"/>
  <c r="S100" i="7"/>
  <c r="Y100" i="7"/>
  <c r="AD100" i="7"/>
  <c r="N101" i="7"/>
  <c r="S101" i="7"/>
  <c r="Y101" i="7"/>
  <c r="AD101" i="7"/>
  <c r="N102" i="7"/>
  <c r="S102" i="7"/>
  <c r="Y102" i="7"/>
  <c r="AD102" i="7"/>
  <c r="N103" i="7"/>
  <c r="S103" i="7"/>
  <c r="Y103" i="7"/>
  <c r="AD103" i="7"/>
  <c r="N104" i="7"/>
  <c r="S104" i="7"/>
  <c r="Y104" i="7"/>
  <c r="AD104" i="7"/>
  <c r="N105" i="7"/>
  <c r="S105" i="7"/>
  <c r="Y105" i="7"/>
  <c r="AD105" i="7"/>
  <c r="N106" i="7"/>
  <c r="S106" i="7"/>
  <c r="Y106" i="7"/>
  <c r="AD106" i="7"/>
  <c r="N107" i="7"/>
  <c r="S107" i="7"/>
  <c r="Y107" i="7"/>
  <c r="AD107" i="7"/>
  <c r="N108" i="7"/>
  <c r="S108" i="7"/>
  <c r="Y108" i="7"/>
  <c r="AD108" i="7"/>
  <c r="N109" i="7"/>
  <c r="S109" i="7"/>
  <c r="Y109" i="7"/>
  <c r="AD109" i="7"/>
  <c r="N110" i="7"/>
  <c r="S110" i="7"/>
  <c r="Y110" i="7"/>
  <c r="AD110" i="7"/>
  <c r="N111" i="7"/>
  <c r="S111" i="7"/>
  <c r="Y111" i="7"/>
  <c r="AD111" i="7"/>
  <c r="N112" i="7"/>
  <c r="S112" i="7"/>
  <c r="Y112" i="7"/>
  <c r="AD112" i="7"/>
  <c r="N113" i="7"/>
  <c r="S113" i="7"/>
  <c r="Y113" i="7"/>
  <c r="AD113" i="7"/>
  <c r="N114" i="7"/>
  <c r="S114" i="7"/>
  <c r="Y114" i="7"/>
  <c r="AD114" i="7"/>
  <c r="N115" i="7"/>
  <c r="S115" i="7"/>
  <c r="Y115" i="7"/>
  <c r="AD115" i="7"/>
  <c r="N116" i="7"/>
  <c r="S116" i="7"/>
  <c r="Y116" i="7"/>
  <c r="AD116" i="7"/>
  <c r="N117" i="7"/>
  <c r="S117" i="7"/>
  <c r="Y117" i="7"/>
  <c r="AD117" i="7"/>
  <c r="N118" i="7"/>
  <c r="S118" i="7"/>
  <c r="Y118" i="7"/>
  <c r="AD118" i="7"/>
  <c r="N119" i="7"/>
  <c r="S119" i="7"/>
  <c r="Y119" i="7"/>
  <c r="AD119" i="7"/>
  <c r="N120" i="7"/>
  <c r="S120" i="7"/>
  <c r="Y120" i="7"/>
  <c r="AD120" i="7"/>
  <c r="N121" i="7"/>
  <c r="S121" i="7"/>
  <c r="Y121" i="7"/>
  <c r="AD121" i="7"/>
  <c r="S122" i="7"/>
  <c r="Y122" i="7"/>
  <c r="AD122" i="7"/>
  <c r="S123" i="7"/>
  <c r="Y123" i="7"/>
  <c r="AD123" i="7"/>
  <c r="S124" i="7"/>
  <c r="Y124" i="7"/>
  <c r="AD124" i="7"/>
  <c r="S125" i="7"/>
  <c r="Y125" i="7"/>
  <c r="AD125" i="7"/>
  <c r="S126" i="7"/>
  <c r="Y126" i="7"/>
  <c r="AD126" i="7"/>
  <c r="S127" i="7"/>
  <c r="Y127" i="7"/>
  <c r="AD127" i="7"/>
  <c r="S128" i="7"/>
  <c r="Y128" i="7"/>
  <c r="AD128" i="7"/>
  <c r="G130" i="7"/>
  <c r="H130" i="7"/>
  <c r="I130" i="7"/>
  <c r="J130" i="7"/>
  <c r="K130" i="7"/>
  <c r="L130" i="7"/>
  <c r="M130" i="7"/>
  <c r="N130" i="7"/>
  <c r="O130" i="7"/>
  <c r="P130" i="7"/>
  <c r="Q130" i="7"/>
  <c r="R130" i="7"/>
  <c r="S130" i="7"/>
  <c r="T130" i="7"/>
  <c r="U130" i="7"/>
  <c r="V130" i="7"/>
  <c r="W130" i="7"/>
  <c r="X130" i="7"/>
  <c r="Y130" i="7"/>
  <c r="Z130" i="7"/>
  <c r="AA130" i="7"/>
  <c r="AB130" i="7"/>
  <c r="AC130" i="7"/>
  <c r="AD130" i="7"/>
  <c r="G142" i="7"/>
  <c r="H142" i="7"/>
  <c r="I142" i="7"/>
  <c r="AS6" i="8"/>
  <c r="AS7" i="8"/>
  <c r="N8" i="8"/>
  <c r="S8" i="8"/>
  <c r="Y8" i="8"/>
  <c r="AD8" i="8"/>
  <c r="AS8" i="8"/>
  <c r="N9" i="8"/>
  <c r="S9" i="8"/>
  <c r="Y9" i="8"/>
  <c r="AD9" i="8"/>
  <c r="AS9" i="8"/>
  <c r="N10" i="8"/>
  <c r="S10" i="8"/>
  <c r="Y10" i="8"/>
  <c r="AD10" i="8"/>
  <c r="AS10" i="8"/>
  <c r="N11" i="8"/>
  <c r="S11" i="8"/>
  <c r="Y11" i="8"/>
  <c r="AD11" i="8"/>
  <c r="AS11" i="8"/>
  <c r="N12" i="8"/>
  <c r="S12" i="8"/>
  <c r="Y12" i="8"/>
  <c r="AD12" i="8"/>
  <c r="AS12" i="8"/>
  <c r="N13" i="8"/>
  <c r="S13" i="8"/>
  <c r="Y13" i="8"/>
  <c r="AD13" i="8"/>
  <c r="AS13" i="8"/>
  <c r="N14" i="8"/>
  <c r="S14" i="8"/>
  <c r="Y14" i="8"/>
  <c r="AD14" i="8"/>
  <c r="AS14" i="8"/>
  <c r="N15" i="8"/>
  <c r="S15" i="8"/>
  <c r="Y15" i="8"/>
  <c r="AD15" i="8"/>
  <c r="AS15" i="8"/>
  <c r="N16" i="8"/>
  <c r="S16" i="8"/>
  <c r="Y16" i="8"/>
  <c r="AD16" i="8"/>
  <c r="AS16" i="8"/>
  <c r="N17" i="8"/>
  <c r="S17" i="8"/>
  <c r="Y17" i="8"/>
  <c r="AD17" i="8"/>
  <c r="AS17" i="8"/>
  <c r="N18" i="8"/>
  <c r="S18" i="8"/>
  <c r="Y18" i="8"/>
  <c r="AD18" i="8"/>
  <c r="AS18" i="8"/>
  <c r="N19" i="8"/>
  <c r="S19" i="8"/>
  <c r="Y19" i="8"/>
  <c r="AD19" i="8"/>
  <c r="AS19" i="8"/>
  <c r="N20" i="8"/>
  <c r="S20" i="8"/>
  <c r="Y20" i="8"/>
  <c r="AD20" i="8"/>
  <c r="AS20" i="8"/>
  <c r="N21" i="8"/>
  <c r="S21" i="8"/>
  <c r="Y21" i="8"/>
  <c r="AD21" i="8"/>
  <c r="AS21" i="8"/>
  <c r="N22" i="8"/>
  <c r="S22" i="8"/>
  <c r="Y22" i="8"/>
  <c r="AD22" i="8"/>
  <c r="AS22" i="8"/>
  <c r="N23" i="8"/>
  <c r="S23" i="8"/>
  <c r="Y23" i="8"/>
  <c r="AD23" i="8"/>
  <c r="AS23" i="8"/>
  <c r="N24" i="8"/>
  <c r="S24" i="8"/>
  <c r="Y24" i="8"/>
  <c r="AD24" i="8"/>
  <c r="AS24" i="8"/>
  <c r="N25" i="8"/>
  <c r="S25" i="8"/>
  <c r="Y25" i="8"/>
  <c r="AD25" i="8"/>
  <c r="AS25" i="8"/>
  <c r="N26" i="8"/>
  <c r="S26" i="8"/>
  <c r="Y26" i="8"/>
  <c r="AD26" i="8"/>
  <c r="AS26" i="8"/>
  <c r="N27" i="8"/>
  <c r="S27" i="8"/>
  <c r="Y27" i="8"/>
  <c r="AD27" i="8"/>
  <c r="AS27" i="8"/>
  <c r="N28" i="8"/>
  <c r="S28" i="8"/>
  <c r="Y28" i="8"/>
  <c r="AD28" i="8"/>
  <c r="AS28" i="8"/>
  <c r="N29" i="8"/>
  <c r="S29" i="8"/>
  <c r="Y29" i="8"/>
  <c r="AD29" i="8"/>
  <c r="AS29" i="8"/>
  <c r="N30" i="8"/>
  <c r="S30" i="8"/>
  <c r="Y30" i="8"/>
  <c r="AD30" i="8"/>
  <c r="AS30" i="8"/>
  <c r="N31" i="8"/>
  <c r="S31" i="8"/>
  <c r="Y31" i="8"/>
  <c r="AD31" i="8"/>
  <c r="AS31" i="8"/>
  <c r="N32" i="8"/>
  <c r="S32" i="8"/>
  <c r="Y32" i="8"/>
  <c r="AD32" i="8"/>
  <c r="N33" i="8"/>
  <c r="S33" i="8"/>
  <c r="Y33" i="8"/>
  <c r="AD33" i="8"/>
  <c r="N34" i="8"/>
  <c r="S34" i="8"/>
  <c r="Y34" i="8"/>
  <c r="AD34" i="8"/>
  <c r="N35" i="8"/>
  <c r="S35" i="8"/>
  <c r="Y35" i="8"/>
  <c r="AD35" i="8"/>
  <c r="N36" i="8"/>
  <c r="S36" i="8"/>
  <c r="Y36" i="8"/>
  <c r="AD36" i="8"/>
  <c r="N37" i="8"/>
  <c r="S37" i="8"/>
  <c r="Y37" i="8"/>
  <c r="AD37" i="8"/>
  <c r="N38" i="8"/>
  <c r="S38" i="8"/>
  <c r="Y38" i="8"/>
  <c r="AD38" i="8"/>
  <c r="N39" i="8"/>
  <c r="S39" i="8"/>
  <c r="Y39" i="8"/>
  <c r="AD39" i="8"/>
  <c r="N40" i="8"/>
  <c r="S40" i="8"/>
  <c r="Y40" i="8"/>
  <c r="AD40" i="8"/>
  <c r="N41" i="8"/>
  <c r="S41" i="8"/>
  <c r="Y41" i="8"/>
  <c r="AD41" i="8"/>
  <c r="N42" i="8"/>
  <c r="S42" i="8"/>
  <c r="Y42" i="8"/>
  <c r="AD42" i="8"/>
  <c r="N43" i="8"/>
  <c r="S43" i="8"/>
  <c r="Y43" i="8"/>
  <c r="AD43" i="8"/>
  <c r="N44" i="8"/>
  <c r="S44" i="8"/>
  <c r="Y44" i="8"/>
  <c r="AD44" i="8"/>
  <c r="N45" i="8"/>
  <c r="S45" i="8"/>
  <c r="Y45" i="8"/>
  <c r="AD45" i="8"/>
  <c r="N46" i="8"/>
  <c r="S46" i="8"/>
  <c r="Y46" i="8"/>
  <c r="AD46" i="8"/>
  <c r="N47" i="8"/>
  <c r="S47" i="8"/>
  <c r="Y47" i="8"/>
  <c r="AD47" i="8"/>
  <c r="N48" i="8"/>
  <c r="S48" i="8"/>
  <c r="Y48" i="8"/>
  <c r="AD48" i="8"/>
  <c r="N49" i="8"/>
  <c r="S49" i="8"/>
  <c r="Y49" i="8"/>
  <c r="AD49" i="8"/>
  <c r="N50" i="8"/>
  <c r="S50" i="8"/>
  <c r="Y50" i="8"/>
  <c r="AD50" i="8"/>
  <c r="N51" i="8"/>
  <c r="S51" i="8"/>
  <c r="Y51" i="8"/>
  <c r="AD51" i="8"/>
  <c r="N52" i="8"/>
  <c r="S52" i="8"/>
  <c r="Y52" i="8"/>
  <c r="AD52" i="8"/>
  <c r="N53" i="8"/>
  <c r="S53" i="8"/>
  <c r="Y53" i="8"/>
  <c r="AD53" i="8"/>
  <c r="N54" i="8"/>
  <c r="S54" i="8"/>
  <c r="Y54" i="8"/>
  <c r="AD54" i="8"/>
  <c r="N55" i="8"/>
  <c r="S55" i="8"/>
  <c r="Y55" i="8"/>
  <c r="AD55" i="8"/>
  <c r="N56" i="8"/>
  <c r="S56" i="8"/>
  <c r="Y56" i="8"/>
  <c r="AD56" i="8"/>
  <c r="N57" i="8"/>
  <c r="S57" i="8"/>
  <c r="Y57" i="8"/>
  <c r="AD57" i="8"/>
  <c r="N58" i="8"/>
  <c r="S58" i="8"/>
  <c r="Y58" i="8"/>
  <c r="AD58" i="8"/>
  <c r="H59" i="8"/>
  <c r="I59" i="8"/>
  <c r="N59" i="8"/>
  <c r="S59" i="8"/>
  <c r="Y59" i="8"/>
  <c r="AD59" i="8"/>
  <c r="N60" i="8"/>
  <c r="S60" i="8"/>
  <c r="Y60" i="8"/>
  <c r="AD60" i="8"/>
  <c r="N61" i="8"/>
  <c r="S61" i="8"/>
  <c r="Y61" i="8"/>
  <c r="AD61" i="8"/>
  <c r="N62" i="8"/>
  <c r="S62" i="8"/>
  <c r="Y62" i="8"/>
  <c r="AD62" i="8"/>
  <c r="N63" i="8"/>
  <c r="S63" i="8"/>
  <c r="Y63" i="8"/>
  <c r="AD63" i="8"/>
  <c r="N64" i="8"/>
  <c r="S64" i="8"/>
  <c r="Y64" i="8"/>
  <c r="AD64" i="8"/>
  <c r="N65" i="8"/>
  <c r="S65" i="8"/>
  <c r="Y65" i="8"/>
  <c r="AD65" i="8"/>
  <c r="N66" i="8"/>
  <c r="S66" i="8"/>
  <c r="Y66" i="8"/>
  <c r="AD66" i="8"/>
  <c r="N67" i="8"/>
  <c r="S67" i="8"/>
  <c r="Y67" i="8"/>
  <c r="AD67" i="8"/>
  <c r="N68" i="8"/>
  <c r="S68" i="8"/>
  <c r="Y68" i="8"/>
  <c r="AD68" i="8"/>
  <c r="N69" i="8"/>
  <c r="S69" i="8"/>
  <c r="Y69" i="8"/>
  <c r="AD69" i="8"/>
  <c r="N70" i="8"/>
  <c r="S70" i="8"/>
  <c r="Y70" i="8"/>
  <c r="AD70" i="8"/>
  <c r="G72" i="8"/>
  <c r="H72" i="8"/>
  <c r="I72" i="8"/>
  <c r="J72" i="8"/>
  <c r="K72" i="8"/>
  <c r="L72" i="8"/>
  <c r="M72" i="8"/>
  <c r="N72" i="8"/>
  <c r="O72" i="8"/>
  <c r="P72" i="8"/>
  <c r="Q72" i="8"/>
  <c r="R72" i="8"/>
  <c r="S72" i="8"/>
  <c r="T72" i="8"/>
  <c r="U72" i="8"/>
  <c r="V72" i="8"/>
  <c r="W72" i="8"/>
  <c r="X72" i="8"/>
  <c r="Y72" i="8"/>
  <c r="Z72" i="8"/>
  <c r="AA72" i="8"/>
  <c r="AB72" i="8"/>
  <c r="AC72" i="8"/>
  <c r="AD72" i="8"/>
  <c r="S78" i="8"/>
  <c r="Y78" i="8"/>
  <c r="AD78" i="8"/>
  <c r="D79" i="8"/>
  <c r="S79" i="8"/>
  <c r="Y79" i="8"/>
  <c r="AD79" i="8"/>
  <c r="D80" i="8"/>
  <c r="S80" i="8"/>
  <c r="Y80" i="8"/>
  <c r="AD80" i="8"/>
  <c r="D81" i="8"/>
  <c r="S81" i="8"/>
  <c r="Y81" i="8"/>
  <c r="AD81" i="8"/>
  <c r="D82" i="8"/>
  <c r="S82" i="8"/>
  <c r="Y82" i="8"/>
  <c r="AD82" i="8"/>
  <c r="D83" i="8"/>
  <c r="S83" i="8"/>
  <c r="Y83" i="8"/>
  <c r="AD83" i="8"/>
  <c r="D84" i="8"/>
  <c r="S84" i="8"/>
  <c r="Y84" i="8"/>
  <c r="AD84" i="8"/>
  <c r="D85" i="8"/>
  <c r="S85" i="8"/>
  <c r="Y85" i="8"/>
  <c r="AD85" i="8"/>
  <c r="D86" i="8"/>
  <c r="S86" i="8"/>
  <c r="Y86" i="8"/>
  <c r="AD86" i="8"/>
  <c r="D87" i="8"/>
  <c r="S87" i="8"/>
  <c r="Y87" i="8"/>
  <c r="AD87" i="8"/>
  <c r="D88" i="8"/>
  <c r="S88" i="8"/>
  <c r="Y88" i="8"/>
  <c r="AD88" i="8"/>
  <c r="D89" i="8"/>
  <c r="S89" i="8"/>
  <c r="Y89" i="8"/>
  <c r="AD89" i="8"/>
  <c r="D90" i="8"/>
  <c r="S90" i="8"/>
  <c r="Y90" i="8"/>
  <c r="AD90" i="8"/>
  <c r="D91" i="8"/>
  <c r="S91" i="8"/>
  <c r="Y91" i="8"/>
  <c r="AD91" i="8"/>
  <c r="D92" i="8"/>
  <c r="S92" i="8"/>
  <c r="Y92" i="8"/>
  <c r="AD92" i="8"/>
  <c r="D93" i="8"/>
  <c r="S93" i="8"/>
  <c r="Y93" i="8"/>
  <c r="AD93" i="8"/>
  <c r="D94" i="8"/>
  <c r="S94" i="8"/>
  <c r="Y94" i="8"/>
  <c r="AD94" i="8"/>
  <c r="D95" i="8"/>
  <c r="S95" i="8"/>
  <c r="Y95" i="8"/>
  <c r="AD95" i="8"/>
  <c r="D96" i="8"/>
  <c r="S96" i="8"/>
  <c r="Y96" i="8"/>
  <c r="AD96" i="8"/>
  <c r="D97" i="8"/>
  <c r="S97" i="8"/>
  <c r="Y97" i="8"/>
  <c r="AD97" i="8"/>
  <c r="D98" i="8"/>
  <c r="S98" i="8"/>
  <c r="Y98" i="8"/>
  <c r="AD98" i="8"/>
  <c r="D99" i="8"/>
  <c r="S99" i="8"/>
  <c r="Y99" i="8"/>
  <c r="AD99" i="8"/>
  <c r="D100" i="8"/>
  <c r="S100" i="8"/>
  <c r="Y100" i="8"/>
  <c r="AD100" i="8"/>
  <c r="D101" i="8"/>
  <c r="S101" i="8"/>
  <c r="Y101" i="8"/>
  <c r="AD101" i="8"/>
  <c r="D102" i="8"/>
  <c r="S102" i="8"/>
  <c r="Y102" i="8"/>
  <c r="AD102" i="8"/>
  <c r="D103" i="8"/>
  <c r="S103" i="8"/>
  <c r="Y103" i="8"/>
  <c r="AD103" i="8"/>
  <c r="D104" i="8"/>
  <c r="S104" i="8"/>
  <c r="Y104" i="8"/>
  <c r="AD104" i="8"/>
  <c r="D105" i="8"/>
  <c r="S105" i="8"/>
  <c r="Y105" i="8"/>
  <c r="AD105" i="8"/>
  <c r="D106" i="8"/>
  <c r="S106" i="8"/>
  <c r="Y106" i="8"/>
  <c r="AD106" i="8"/>
  <c r="D107" i="8"/>
  <c r="S107" i="8"/>
  <c r="Y107" i="8"/>
  <c r="AD107" i="8"/>
  <c r="D108" i="8"/>
  <c r="S108" i="8"/>
  <c r="Y108" i="8"/>
  <c r="AD108" i="8"/>
  <c r="D109" i="8"/>
  <c r="S109" i="8"/>
  <c r="Y109" i="8"/>
  <c r="AD109" i="8"/>
  <c r="D110" i="8"/>
  <c r="S110" i="8"/>
  <c r="Y110" i="8"/>
  <c r="AD110" i="8"/>
  <c r="D111" i="8"/>
  <c r="S111" i="8"/>
  <c r="Y111" i="8"/>
  <c r="AD111" i="8"/>
  <c r="D112" i="8"/>
  <c r="S112" i="8"/>
  <c r="Y112" i="8"/>
  <c r="AD112" i="8"/>
  <c r="D113" i="8"/>
  <c r="S113" i="8"/>
  <c r="Y113" i="8"/>
  <c r="AD113" i="8"/>
  <c r="D114" i="8"/>
  <c r="S114" i="8"/>
  <c r="Y114" i="8"/>
  <c r="AD114" i="8"/>
  <c r="D115" i="8"/>
  <c r="S115" i="8"/>
  <c r="Y115" i="8"/>
  <c r="AD115" i="8"/>
  <c r="D116" i="8"/>
  <c r="S116" i="8"/>
  <c r="Y116" i="8"/>
  <c r="AD116" i="8"/>
  <c r="D117" i="8"/>
  <c r="S117" i="8"/>
  <c r="Y117" i="8"/>
  <c r="AD117" i="8"/>
  <c r="D118" i="8"/>
  <c r="S118" i="8"/>
  <c r="Y118" i="8"/>
  <c r="AD118" i="8"/>
  <c r="D119" i="8"/>
  <c r="S119" i="8"/>
  <c r="Y119" i="8"/>
  <c r="AD119" i="8"/>
  <c r="D120" i="8"/>
  <c r="S120" i="8"/>
  <c r="Y120" i="8"/>
  <c r="AD120" i="8"/>
  <c r="D121" i="8"/>
  <c r="S121" i="8"/>
  <c r="Y121" i="8"/>
  <c r="AD121" i="8"/>
  <c r="D122" i="8"/>
  <c r="S122" i="8"/>
  <c r="Y122" i="8"/>
  <c r="AD122" i="8"/>
  <c r="D123" i="8"/>
  <c r="S123" i="8"/>
  <c r="Y123" i="8"/>
  <c r="AD123" i="8"/>
  <c r="D124" i="8"/>
  <c r="S124" i="8"/>
  <c r="Y124" i="8"/>
  <c r="AD124" i="8"/>
  <c r="D125" i="8"/>
  <c r="S125" i="8"/>
  <c r="Y125" i="8"/>
  <c r="AD125" i="8"/>
  <c r="D126" i="8"/>
  <c r="S126" i="8"/>
  <c r="Y126" i="8"/>
  <c r="AD126" i="8"/>
  <c r="D127" i="8"/>
  <c r="S127" i="8"/>
  <c r="Y127" i="8"/>
  <c r="AD127" i="8"/>
  <c r="D128" i="8"/>
  <c r="S128" i="8"/>
  <c r="Y128" i="8"/>
  <c r="AD128" i="8"/>
  <c r="D129" i="8"/>
  <c r="S129" i="8"/>
  <c r="Y129" i="8"/>
  <c r="AD129" i="8"/>
  <c r="D130" i="8"/>
  <c r="S130" i="8"/>
  <c r="Y130" i="8"/>
  <c r="AD130" i="8"/>
  <c r="D131" i="8"/>
  <c r="S131" i="8"/>
  <c r="Y131" i="8"/>
  <c r="AD131" i="8"/>
  <c r="D132" i="8"/>
  <c r="S132" i="8"/>
  <c r="Y132" i="8"/>
  <c r="AD132" i="8"/>
  <c r="D133" i="8"/>
  <c r="Y133" i="8"/>
  <c r="AD133" i="8"/>
  <c r="D134" i="8"/>
  <c r="S134" i="8"/>
  <c r="Y134" i="8"/>
  <c r="AD134" i="8"/>
  <c r="D135" i="8"/>
  <c r="S135" i="8"/>
  <c r="Y135" i="8"/>
  <c r="AD135" i="8"/>
  <c r="D136" i="8"/>
  <c r="S136" i="8"/>
  <c r="Y136" i="8"/>
  <c r="AD136" i="8"/>
  <c r="D137" i="8"/>
  <c r="S137" i="8"/>
  <c r="Y137" i="8"/>
  <c r="AD137" i="8"/>
  <c r="D138" i="8"/>
  <c r="S138" i="8"/>
  <c r="Y138" i="8"/>
  <c r="AD138" i="8"/>
  <c r="D139" i="8"/>
  <c r="S139" i="8"/>
  <c r="Y139" i="8"/>
  <c r="AD139" i="8"/>
  <c r="D140" i="8"/>
  <c r="S140" i="8"/>
  <c r="Y140" i="8"/>
  <c r="AD140" i="8"/>
  <c r="D141" i="8"/>
  <c r="S141" i="8"/>
  <c r="Y141" i="8"/>
  <c r="AD141" i="8"/>
  <c r="D142" i="8"/>
  <c r="S142" i="8"/>
  <c r="Y142" i="8"/>
  <c r="AD142" i="8"/>
  <c r="D143" i="8"/>
  <c r="S143" i="8"/>
  <c r="Y143" i="8"/>
  <c r="AD143" i="8"/>
  <c r="D144" i="8"/>
  <c r="S144" i="8"/>
  <c r="Y144" i="8"/>
  <c r="AD144" i="8"/>
  <c r="D145" i="8"/>
  <c r="S145" i="8"/>
  <c r="Y145" i="8"/>
  <c r="AD145" i="8"/>
  <c r="D146" i="8"/>
  <c r="S146" i="8"/>
  <c r="Y146" i="8"/>
  <c r="AD146" i="8"/>
  <c r="D147" i="8"/>
  <c r="S147" i="8"/>
  <c r="Y147" i="8"/>
  <c r="AD147" i="8"/>
  <c r="D148" i="8"/>
  <c r="S148" i="8"/>
  <c r="Y148" i="8"/>
  <c r="AD148" i="8"/>
  <c r="D149" i="8"/>
  <c r="S149" i="8"/>
  <c r="Y149" i="8"/>
  <c r="AD149" i="8"/>
  <c r="D150" i="8"/>
  <c r="S150" i="8"/>
  <c r="Y150" i="8"/>
  <c r="AD150" i="8"/>
  <c r="S151" i="8"/>
  <c r="Y151" i="8"/>
  <c r="AD151" i="8"/>
  <c r="S152" i="8"/>
  <c r="Y152" i="8"/>
  <c r="AD152" i="8"/>
  <c r="S153" i="8"/>
  <c r="Y153" i="8"/>
  <c r="AD153" i="8"/>
  <c r="S154" i="8"/>
  <c r="Y154" i="8"/>
  <c r="AD154" i="8"/>
  <c r="S155" i="8"/>
  <c r="Y155" i="8"/>
  <c r="AD155" i="8"/>
  <c r="G157" i="8"/>
  <c r="H157" i="8"/>
  <c r="I157" i="8"/>
  <c r="J157" i="8"/>
  <c r="K157" i="8"/>
  <c r="L157" i="8"/>
  <c r="M157" i="8"/>
  <c r="N157" i="8"/>
  <c r="O157" i="8"/>
  <c r="P157" i="8"/>
  <c r="Q157" i="8"/>
  <c r="R157" i="8"/>
  <c r="S157" i="8"/>
  <c r="T157" i="8"/>
  <c r="U157" i="8"/>
  <c r="V157" i="8"/>
  <c r="W157" i="8"/>
  <c r="X157" i="8"/>
  <c r="Y157" i="8"/>
  <c r="Z157" i="8"/>
  <c r="AA157" i="8"/>
  <c r="AB157" i="8"/>
  <c r="AC157" i="8"/>
  <c r="AD157" i="8"/>
  <c r="G183" i="8"/>
  <c r="H183" i="8"/>
  <c r="I183" i="8"/>
  <c r="N8" i="9"/>
  <c r="S8" i="9"/>
  <c r="Y8" i="9"/>
  <c r="AD8" i="9"/>
  <c r="N9" i="9"/>
  <c r="S9" i="9"/>
  <c r="Y9" i="9"/>
  <c r="AD9" i="9"/>
  <c r="N10" i="9"/>
  <c r="S10" i="9"/>
  <c r="Y10" i="9"/>
  <c r="AD10" i="9"/>
  <c r="N11" i="9"/>
  <c r="S11" i="9"/>
  <c r="Y11" i="9"/>
  <c r="AD11" i="9"/>
  <c r="N12" i="9"/>
  <c r="S12" i="9"/>
  <c r="Y12" i="9"/>
  <c r="AD12" i="9"/>
  <c r="N13" i="9"/>
  <c r="S13" i="9"/>
  <c r="Y13" i="9"/>
  <c r="AD13" i="9"/>
  <c r="N14" i="9"/>
  <c r="S14" i="9"/>
  <c r="Y14" i="9"/>
  <c r="AD14" i="9"/>
  <c r="N15" i="9"/>
  <c r="S15" i="9"/>
  <c r="Y15" i="9"/>
  <c r="AD15" i="9"/>
  <c r="N16" i="9"/>
  <c r="S16" i="9"/>
  <c r="Y16" i="9"/>
  <c r="AD16" i="9"/>
  <c r="N17" i="9"/>
  <c r="S17" i="9"/>
  <c r="Y17" i="9"/>
  <c r="AD17" i="9"/>
  <c r="N18" i="9"/>
  <c r="S18" i="9"/>
  <c r="Y18" i="9"/>
  <c r="AD18" i="9"/>
  <c r="N19" i="9"/>
  <c r="S19" i="9"/>
  <c r="Y19" i="9"/>
  <c r="AD19" i="9"/>
  <c r="N20" i="9"/>
  <c r="S20" i="9"/>
  <c r="Y20" i="9"/>
  <c r="AD20" i="9"/>
  <c r="N21" i="9"/>
  <c r="S21" i="9"/>
  <c r="Y21" i="9"/>
  <c r="AD21" i="9"/>
  <c r="N22" i="9"/>
  <c r="S22" i="9"/>
  <c r="Y22" i="9"/>
  <c r="AD22" i="9"/>
  <c r="N23" i="9"/>
  <c r="S23" i="9"/>
  <c r="Y23" i="9"/>
  <c r="AD23" i="9"/>
  <c r="N24" i="9"/>
  <c r="S24" i="9"/>
  <c r="Y24" i="9"/>
  <c r="AD24" i="9"/>
  <c r="N25" i="9"/>
  <c r="S25" i="9"/>
  <c r="Y25" i="9"/>
  <c r="AD25" i="9"/>
  <c r="N26" i="9"/>
  <c r="S26" i="9"/>
  <c r="Y26" i="9"/>
  <c r="AD26" i="9"/>
  <c r="N27" i="9"/>
  <c r="S27" i="9"/>
  <c r="Y27" i="9"/>
  <c r="AD27" i="9"/>
  <c r="N28" i="9"/>
  <c r="S28" i="9"/>
  <c r="Y28" i="9"/>
  <c r="AD28" i="9"/>
  <c r="N29" i="9"/>
  <c r="S29" i="9"/>
  <c r="Y29" i="9"/>
  <c r="AD29" i="9"/>
  <c r="N30" i="9"/>
  <c r="S30" i="9"/>
  <c r="Y30" i="9"/>
  <c r="AD30" i="9"/>
  <c r="N31" i="9"/>
  <c r="S31" i="9"/>
  <c r="Y31" i="9"/>
  <c r="AD31" i="9"/>
  <c r="N32" i="9"/>
  <c r="S32" i="9"/>
  <c r="Y32" i="9"/>
  <c r="AD32" i="9"/>
  <c r="N33" i="9"/>
  <c r="S33" i="9"/>
  <c r="Y33" i="9"/>
  <c r="AD33" i="9"/>
  <c r="N34" i="9"/>
  <c r="S34" i="9"/>
  <c r="Y34" i="9"/>
  <c r="AD34" i="9"/>
  <c r="N35" i="9"/>
  <c r="S35" i="9"/>
  <c r="Y35" i="9"/>
  <c r="AD35" i="9"/>
  <c r="N36" i="9"/>
  <c r="S36" i="9"/>
  <c r="Y36" i="9"/>
  <c r="AD36" i="9"/>
  <c r="N37" i="9"/>
  <c r="S37" i="9"/>
  <c r="Y37" i="9"/>
  <c r="AD37" i="9"/>
  <c r="N38" i="9"/>
  <c r="S38" i="9"/>
  <c r="Y38" i="9"/>
  <c r="AD38" i="9"/>
  <c r="N39" i="9"/>
  <c r="S39" i="9"/>
  <c r="Y39" i="9"/>
  <c r="AD39" i="9"/>
  <c r="N40" i="9"/>
  <c r="S40" i="9"/>
  <c r="Y40" i="9"/>
  <c r="AD40" i="9"/>
  <c r="N41" i="9"/>
  <c r="S41" i="9"/>
  <c r="Y41" i="9"/>
  <c r="AD41" i="9"/>
  <c r="N42" i="9"/>
  <c r="S42" i="9"/>
  <c r="Y42" i="9"/>
  <c r="AD42" i="9"/>
  <c r="N43" i="9"/>
  <c r="S43" i="9"/>
  <c r="Y43" i="9"/>
  <c r="AD43" i="9"/>
  <c r="N44" i="9"/>
  <c r="S44" i="9"/>
  <c r="Y44" i="9"/>
  <c r="AD44" i="9"/>
  <c r="N45" i="9"/>
  <c r="S45" i="9"/>
  <c r="Y45" i="9"/>
  <c r="AD45" i="9"/>
  <c r="N46" i="9"/>
  <c r="S46" i="9"/>
  <c r="Y46" i="9"/>
  <c r="AD46" i="9"/>
  <c r="N47" i="9"/>
  <c r="S47" i="9"/>
  <c r="Y47" i="9"/>
  <c r="AD47" i="9"/>
  <c r="N48" i="9"/>
  <c r="S48" i="9"/>
  <c r="Y48" i="9"/>
  <c r="AD48" i="9"/>
  <c r="N49" i="9"/>
  <c r="S49" i="9"/>
  <c r="Y49" i="9"/>
  <c r="AD49" i="9"/>
  <c r="N50" i="9"/>
  <c r="S50" i="9"/>
  <c r="Y50" i="9"/>
  <c r="AD50" i="9"/>
  <c r="N51" i="9"/>
  <c r="S51" i="9"/>
  <c r="Y51" i="9"/>
  <c r="AD51" i="9"/>
  <c r="N52" i="9"/>
  <c r="S52" i="9"/>
  <c r="Y52" i="9"/>
  <c r="AD52" i="9"/>
  <c r="N53" i="9"/>
  <c r="S53" i="9"/>
  <c r="Y53" i="9"/>
  <c r="AD53" i="9"/>
  <c r="N54" i="9"/>
  <c r="S54" i="9"/>
  <c r="Y54" i="9"/>
  <c r="AD54" i="9"/>
  <c r="N55" i="9"/>
  <c r="S55" i="9"/>
  <c r="Y55" i="9"/>
  <c r="AD55" i="9"/>
  <c r="N56" i="9"/>
  <c r="S56" i="9"/>
  <c r="Y56" i="9"/>
  <c r="AD56" i="9"/>
  <c r="N57" i="9"/>
  <c r="S57" i="9"/>
  <c r="Y57" i="9"/>
  <c r="AD57" i="9"/>
  <c r="N58" i="9"/>
  <c r="S58" i="9"/>
  <c r="Y58" i="9"/>
  <c r="AD58" i="9"/>
  <c r="N59" i="9"/>
  <c r="S59" i="9"/>
  <c r="Y59" i="9"/>
  <c r="AD59" i="9"/>
  <c r="N60" i="9"/>
  <c r="S60" i="9"/>
  <c r="Y60" i="9"/>
  <c r="AD60" i="9"/>
  <c r="N61" i="9"/>
  <c r="S61" i="9"/>
  <c r="Y61" i="9"/>
  <c r="AD61" i="9"/>
  <c r="N62" i="9"/>
  <c r="S62" i="9"/>
  <c r="Y62" i="9"/>
  <c r="AD62" i="9"/>
  <c r="N63" i="9"/>
  <c r="S63" i="9"/>
  <c r="Y63" i="9"/>
  <c r="AD63" i="9"/>
  <c r="N64" i="9"/>
  <c r="S64" i="9"/>
  <c r="Y64" i="9"/>
  <c r="AD64" i="9"/>
  <c r="N65" i="9"/>
  <c r="S65" i="9"/>
  <c r="Y65" i="9"/>
  <c r="AD65" i="9"/>
  <c r="N66" i="9"/>
  <c r="S66" i="9"/>
  <c r="Y66" i="9"/>
  <c r="AD66" i="9"/>
  <c r="I67" i="9"/>
  <c r="N67" i="9"/>
  <c r="S67" i="9"/>
  <c r="Y67" i="9"/>
  <c r="AD67" i="9"/>
  <c r="N68" i="9"/>
  <c r="S68" i="9"/>
  <c r="Y68" i="9"/>
  <c r="AD68" i="9"/>
  <c r="N69" i="9"/>
  <c r="S69" i="9"/>
  <c r="Y69" i="9"/>
  <c r="AD69" i="9"/>
  <c r="N70" i="9"/>
  <c r="S70" i="9"/>
  <c r="Y70" i="9"/>
  <c r="AD70" i="9"/>
  <c r="N71" i="9"/>
  <c r="S71" i="9"/>
  <c r="Y71" i="9"/>
  <c r="AD71" i="9"/>
  <c r="N72" i="9"/>
  <c r="S72" i="9"/>
  <c r="Y72" i="9"/>
  <c r="AD72" i="9"/>
  <c r="N73" i="9"/>
  <c r="S73" i="9"/>
  <c r="Y73" i="9"/>
  <c r="AD73" i="9"/>
  <c r="N74" i="9"/>
  <c r="S74" i="9"/>
  <c r="Y74" i="9"/>
  <c r="AD74" i="9"/>
  <c r="N75" i="9"/>
  <c r="S75" i="9"/>
  <c r="Y75" i="9"/>
  <c r="AD75" i="9"/>
  <c r="N76" i="9"/>
  <c r="S76" i="9"/>
  <c r="Y76" i="9"/>
  <c r="AD76" i="9"/>
  <c r="N77" i="9"/>
  <c r="S77" i="9"/>
  <c r="Y77" i="9"/>
  <c r="AD77" i="9"/>
  <c r="N78" i="9"/>
  <c r="S78" i="9"/>
  <c r="Y78" i="9"/>
  <c r="AD78" i="9"/>
  <c r="G80" i="9"/>
  <c r="H80" i="9"/>
  <c r="I80" i="9"/>
  <c r="J80" i="9"/>
  <c r="K80" i="9"/>
  <c r="L80" i="9"/>
  <c r="M80" i="9"/>
  <c r="N80" i="9"/>
  <c r="O80" i="9"/>
  <c r="P80" i="9"/>
  <c r="Q80" i="9"/>
  <c r="R80" i="9"/>
  <c r="S80" i="9"/>
  <c r="T80" i="9"/>
  <c r="U80" i="9"/>
  <c r="V80" i="9"/>
  <c r="W80" i="9"/>
  <c r="X80" i="9"/>
  <c r="Y80" i="9"/>
  <c r="Z80" i="9"/>
  <c r="AA80" i="9"/>
  <c r="AB80" i="9"/>
  <c r="AC80" i="9"/>
  <c r="AD80" i="9"/>
  <c r="S86" i="9"/>
  <c r="Y86" i="9"/>
  <c r="AD86" i="9"/>
  <c r="D87" i="9"/>
  <c r="D88" i="9"/>
  <c r="D89" i="9"/>
  <c r="D90" i="9"/>
  <c r="D91" i="9"/>
  <c r="D92" i="9"/>
  <c r="D93" i="9"/>
  <c r="D94" i="9"/>
  <c r="D95" i="9"/>
  <c r="D96" i="9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S87" i="9"/>
  <c r="Y87" i="9"/>
  <c r="AD87" i="9"/>
  <c r="B88" i="9"/>
  <c r="B8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B103" i="9"/>
  <c r="B104" i="9"/>
  <c r="B105" i="9"/>
  <c r="B106" i="9"/>
  <c r="B107" i="9"/>
  <c r="B108" i="9"/>
  <c r="B109" i="9"/>
  <c r="B110" i="9"/>
  <c r="S88" i="9"/>
  <c r="Y88" i="9"/>
  <c r="AD88" i="9"/>
  <c r="S89" i="9"/>
  <c r="Y89" i="9"/>
  <c r="AD89" i="9"/>
  <c r="S90" i="9"/>
  <c r="Y90" i="9"/>
  <c r="AD90" i="9"/>
  <c r="S91" i="9"/>
  <c r="Y91" i="9"/>
  <c r="AD91" i="9"/>
  <c r="S92" i="9"/>
  <c r="Y92" i="9"/>
  <c r="AD92" i="9"/>
  <c r="S93" i="9"/>
  <c r="Y93" i="9"/>
  <c r="AD93" i="9"/>
  <c r="S94" i="9"/>
  <c r="Y94" i="9"/>
  <c r="AD94" i="9"/>
  <c r="S95" i="9"/>
  <c r="Y95" i="9"/>
  <c r="AD95" i="9"/>
  <c r="S96" i="9"/>
  <c r="Y96" i="9"/>
  <c r="AD96" i="9"/>
  <c r="S97" i="9"/>
  <c r="Y97" i="9"/>
  <c r="AD97" i="9"/>
  <c r="S98" i="9"/>
  <c r="Y98" i="9"/>
  <c r="AD98" i="9"/>
  <c r="S99" i="9"/>
  <c r="Y99" i="9"/>
  <c r="AD99" i="9"/>
  <c r="S100" i="9"/>
  <c r="Y100" i="9"/>
  <c r="AD100" i="9"/>
  <c r="S101" i="9"/>
  <c r="Y101" i="9"/>
  <c r="AD101" i="9"/>
  <c r="S102" i="9"/>
  <c r="Y102" i="9"/>
  <c r="AD102" i="9"/>
  <c r="S103" i="9"/>
  <c r="Y103" i="9"/>
  <c r="AD103" i="9"/>
  <c r="S104" i="9"/>
  <c r="Y104" i="9"/>
  <c r="AD104" i="9"/>
  <c r="S105" i="9"/>
  <c r="Y105" i="9"/>
  <c r="AD105" i="9"/>
  <c r="S106" i="9"/>
  <c r="Y106" i="9"/>
  <c r="AD106" i="9"/>
  <c r="S107" i="9"/>
  <c r="Y107" i="9"/>
  <c r="AD107" i="9"/>
  <c r="S108" i="9"/>
  <c r="Y108" i="9"/>
  <c r="AD108" i="9"/>
  <c r="S109" i="9"/>
  <c r="Y109" i="9"/>
  <c r="AD109" i="9"/>
  <c r="S110" i="9"/>
  <c r="Y110" i="9"/>
  <c r="AD110" i="9"/>
  <c r="B111" i="9"/>
  <c r="D111" i="9"/>
  <c r="D112" i="9"/>
  <c r="D113" i="9"/>
  <c r="D114" i="9"/>
  <c r="D115" i="9"/>
  <c r="D116" i="9"/>
  <c r="D117" i="9"/>
  <c r="D118" i="9"/>
  <c r="D119" i="9"/>
  <c r="D120" i="9"/>
  <c r="D121" i="9"/>
  <c r="D122" i="9"/>
  <c r="D123" i="9"/>
  <c r="D124" i="9"/>
  <c r="D125" i="9"/>
  <c r="D126" i="9"/>
  <c r="D127" i="9"/>
  <c r="D128" i="9"/>
  <c r="D129" i="9"/>
  <c r="D130" i="9"/>
  <c r="D131" i="9"/>
  <c r="D132" i="9"/>
  <c r="D133" i="9"/>
  <c r="D134" i="9"/>
  <c r="D135" i="9"/>
  <c r="D136" i="9"/>
  <c r="D137" i="9"/>
  <c r="D138" i="9"/>
  <c r="D139" i="9"/>
  <c r="D140" i="9"/>
  <c r="D141" i="9"/>
  <c r="D142" i="9"/>
  <c r="S111" i="9"/>
  <c r="Y111" i="9"/>
  <c r="AD111" i="9"/>
  <c r="B112" i="9"/>
  <c r="B113" i="9"/>
  <c r="B114" i="9"/>
  <c r="B115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130" i="9"/>
  <c r="B131" i="9"/>
  <c r="B132" i="9"/>
  <c r="B133" i="9"/>
  <c r="B134" i="9"/>
  <c r="B135" i="9"/>
  <c r="B136" i="9"/>
  <c r="B137" i="9"/>
  <c r="B138" i="9"/>
  <c r="B139" i="9"/>
  <c r="B140" i="9"/>
  <c r="B141" i="9"/>
  <c r="B142" i="9"/>
  <c r="S112" i="9"/>
  <c r="Y112" i="9"/>
  <c r="AD112" i="9"/>
  <c r="S113" i="9"/>
  <c r="Y113" i="9"/>
  <c r="AD113" i="9"/>
  <c r="S114" i="9"/>
  <c r="Y114" i="9"/>
  <c r="AD114" i="9"/>
  <c r="S115" i="9"/>
  <c r="Y115" i="9"/>
  <c r="AD115" i="9"/>
  <c r="S116" i="9"/>
  <c r="Y116" i="9"/>
  <c r="AD116" i="9"/>
  <c r="S117" i="9"/>
  <c r="Y117" i="9"/>
  <c r="AD117" i="9"/>
  <c r="S118" i="9"/>
  <c r="Y118" i="9"/>
  <c r="AD118" i="9"/>
  <c r="S119" i="9"/>
  <c r="Y119" i="9"/>
  <c r="AD119" i="9"/>
  <c r="S120" i="9"/>
  <c r="Y120" i="9"/>
  <c r="AD120" i="9"/>
  <c r="S121" i="9"/>
  <c r="Y121" i="9"/>
  <c r="AD121" i="9"/>
  <c r="S122" i="9"/>
  <c r="Y122" i="9"/>
  <c r="AD122" i="9"/>
  <c r="S123" i="9"/>
  <c r="Y123" i="9"/>
  <c r="AD123" i="9"/>
  <c r="S124" i="9"/>
  <c r="Y124" i="9"/>
  <c r="AD124" i="9"/>
  <c r="S125" i="9"/>
  <c r="Y125" i="9"/>
  <c r="AD125" i="9"/>
  <c r="S126" i="9"/>
  <c r="Y126" i="9"/>
  <c r="AD126" i="9"/>
  <c r="S127" i="9"/>
  <c r="Y127" i="9"/>
  <c r="AD127" i="9"/>
  <c r="S128" i="9"/>
  <c r="Y128" i="9"/>
  <c r="AD128" i="9"/>
  <c r="S129" i="9"/>
  <c r="Y129" i="9"/>
  <c r="AD129" i="9"/>
  <c r="S130" i="9"/>
  <c r="Y130" i="9"/>
  <c r="AD130" i="9"/>
  <c r="S131" i="9"/>
  <c r="Y131" i="9"/>
  <c r="AD131" i="9"/>
  <c r="S132" i="9"/>
  <c r="Y132" i="9"/>
  <c r="AD132" i="9"/>
  <c r="S133" i="9"/>
  <c r="Y133" i="9"/>
  <c r="AD133" i="9"/>
  <c r="S134" i="9"/>
  <c r="Y134" i="9"/>
  <c r="AD134" i="9"/>
  <c r="S135" i="9"/>
  <c r="Y135" i="9"/>
  <c r="AD135" i="9"/>
  <c r="S136" i="9"/>
  <c r="Y136" i="9"/>
  <c r="AD136" i="9"/>
  <c r="S137" i="9"/>
  <c r="Y137" i="9"/>
  <c r="AD137" i="9"/>
  <c r="S138" i="9"/>
  <c r="Y138" i="9"/>
  <c r="AD138" i="9"/>
  <c r="S139" i="9"/>
  <c r="Y139" i="9"/>
  <c r="AD139" i="9"/>
  <c r="S140" i="9"/>
  <c r="Y140" i="9"/>
  <c r="AD140" i="9"/>
  <c r="S141" i="9"/>
  <c r="Y141" i="9"/>
  <c r="AD141" i="9"/>
  <c r="S142" i="9"/>
  <c r="Y142" i="9"/>
  <c r="AD142" i="9"/>
  <c r="G144" i="9"/>
  <c r="H144" i="9"/>
  <c r="I144" i="9"/>
  <c r="J144" i="9"/>
  <c r="K144" i="9"/>
  <c r="L144" i="9"/>
  <c r="M144" i="9"/>
  <c r="N144" i="9"/>
  <c r="O144" i="9"/>
  <c r="P144" i="9"/>
  <c r="Q144" i="9"/>
  <c r="R144" i="9"/>
  <c r="S144" i="9"/>
  <c r="T144" i="9"/>
  <c r="U144" i="9"/>
  <c r="V144" i="9"/>
  <c r="W144" i="9"/>
  <c r="X144" i="9"/>
  <c r="Y144" i="9"/>
  <c r="Z144" i="9"/>
  <c r="AA144" i="9"/>
  <c r="AB144" i="9"/>
  <c r="AC144" i="9"/>
  <c r="AD144" i="9"/>
  <c r="Y145" i="9"/>
  <c r="Z145" i="9"/>
  <c r="G156" i="9"/>
  <c r="H156" i="9"/>
  <c r="I156" i="9"/>
  <c r="N8" i="10"/>
  <c r="S8" i="10"/>
  <c r="Y8" i="10"/>
  <c r="AD8" i="10"/>
  <c r="N9" i="10"/>
  <c r="S9" i="10"/>
  <c r="Y9" i="10"/>
  <c r="AD9" i="10"/>
  <c r="N10" i="10"/>
  <c r="S10" i="10"/>
  <c r="Y10" i="10"/>
  <c r="AD10" i="10"/>
  <c r="N11" i="10"/>
  <c r="S11" i="10"/>
  <c r="Y11" i="10"/>
  <c r="AD11" i="10"/>
  <c r="N12" i="10"/>
  <c r="S12" i="10"/>
  <c r="Y12" i="10"/>
  <c r="AD12" i="10"/>
  <c r="N13" i="10"/>
  <c r="S13" i="10"/>
  <c r="Y13" i="10"/>
  <c r="AD13" i="10"/>
  <c r="N14" i="10"/>
  <c r="S14" i="10"/>
  <c r="Y14" i="10"/>
  <c r="AD14" i="10"/>
  <c r="N15" i="10"/>
  <c r="S15" i="10"/>
  <c r="Y15" i="10"/>
  <c r="AD15" i="10"/>
  <c r="N16" i="10"/>
  <c r="S16" i="10"/>
  <c r="Y16" i="10"/>
  <c r="AD16" i="10"/>
  <c r="N17" i="10"/>
  <c r="S17" i="10"/>
  <c r="Y17" i="10"/>
  <c r="AD17" i="10"/>
  <c r="N18" i="10"/>
  <c r="S18" i="10"/>
  <c r="Y18" i="10"/>
  <c r="AD18" i="10"/>
  <c r="H19" i="10"/>
  <c r="N19" i="10"/>
  <c r="S19" i="10"/>
  <c r="Y19" i="10"/>
  <c r="AD19" i="10"/>
  <c r="N20" i="10"/>
  <c r="S20" i="10"/>
  <c r="Y20" i="10"/>
  <c r="AD20" i="10"/>
  <c r="N21" i="10"/>
  <c r="S21" i="10"/>
  <c r="Y21" i="10"/>
  <c r="AD21" i="10"/>
  <c r="N22" i="10"/>
  <c r="S22" i="10"/>
  <c r="Y22" i="10"/>
  <c r="AD22" i="10"/>
  <c r="N23" i="10"/>
  <c r="S23" i="10"/>
  <c r="Y23" i="10"/>
  <c r="AD23" i="10"/>
  <c r="N24" i="10"/>
  <c r="S24" i="10"/>
  <c r="Y24" i="10"/>
  <c r="AD24" i="10"/>
  <c r="N25" i="10"/>
  <c r="S25" i="10"/>
  <c r="Y25" i="10"/>
  <c r="AD25" i="10"/>
  <c r="N26" i="10"/>
  <c r="S26" i="10"/>
  <c r="Y26" i="10"/>
  <c r="AD26" i="10"/>
  <c r="N27" i="10"/>
  <c r="S27" i="10"/>
  <c r="Y27" i="10"/>
  <c r="AD27" i="10"/>
  <c r="N28" i="10"/>
  <c r="S28" i="10"/>
  <c r="Y28" i="10"/>
  <c r="AD28" i="10"/>
  <c r="N29" i="10"/>
  <c r="S29" i="10"/>
  <c r="Y29" i="10"/>
  <c r="AD29" i="10"/>
  <c r="N30" i="10"/>
  <c r="S30" i="10"/>
  <c r="Y30" i="10"/>
  <c r="AD30" i="10"/>
  <c r="N31" i="10"/>
  <c r="S31" i="10"/>
  <c r="Y31" i="10"/>
  <c r="AD31" i="10"/>
  <c r="N32" i="10"/>
  <c r="S32" i="10"/>
  <c r="Y32" i="10"/>
  <c r="AD32" i="10"/>
  <c r="N33" i="10"/>
  <c r="S33" i="10"/>
  <c r="Y33" i="10"/>
  <c r="AD33" i="10"/>
  <c r="N34" i="10"/>
  <c r="S34" i="10"/>
  <c r="Y34" i="10"/>
  <c r="AD34" i="10"/>
  <c r="N35" i="10"/>
  <c r="S35" i="10"/>
  <c r="Y35" i="10"/>
  <c r="AD35" i="10"/>
  <c r="N36" i="10"/>
  <c r="S36" i="10"/>
  <c r="Y36" i="10"/>
  <c r="AD36" i="10"/>
  <c r="N37" i="10"/>
  <c r="S37" i="10"/>
  <c r="Y37" i="10"/>
  <c r="AD37" i="10"/>
  <c r="N38" i="10"/>
  <c r="S38" i="10"/>
  <c r="Y38" i="10"/>
  <c r="AD38" i="10"/>
  <c r="N39" i="10"/>
  <c r="S39" i="10"/>
  <c r="Y39" i="10"/>
  <c r="AD39" i="10"/>
  <c r="N40" i="10"/>
  <c r="S40" i="10"/>
  <c r="Y40" i="10"/>
  <c r="AD40" i="10"/>
  <c r="N41" i="10"/>
  <c r="S41" i="10"/>
  <c r="Y41" i="10"/>
  <c r="AD41" i="10"/>
  <c r="N42" i="10"/>
  <c r="S42" i="10"/>
  <c r="Y42" i="10"/>
  <c r="AD42" i="10"/>
  <c r="N43" i="10"/>
  <c r="S43" i="10"/>
  <c r="Y43" i="10"/>
  <c r="AD43" i="10"/>
  <c r="N44" i="10"/>
  <c r="S44" i="10"/>
  <c r="Y44" i="10"/>
  <c r="AD44" i="10"/>
  <c r="N45" i="10"/>
  <c r="S45" i="10"/>
  <c r="Y45" i="10"/>
  <c r="AD45" i="10"/>
  <c r="N46" i="10"/>
  <c r="S46" i="10"/>
  <c r="Y46" i="10"/>
  <c r="AD46" i="10"/>
  <c r="N47" i="10"/>
  <c r="S47" i="10"/>
  <c r="Y47" i="10"/>
  <c r="AD47" i="10"/>
  <c r="N48" i="10"/>
  <c r="S48" i="10"/>
  <c r="Y48" i="10"/>
  <c r="AD48" i="10"/>
  <c r="N49" i="10"/>
  <c r="S49" i="10"/>
  <c r="Y49" i="10"/>
  <c r="AD49" i="10"/>
  <c r="N50" i="10"/>
  <c r="S50" i="10"/>
  <c r="Y50" i="10"/>
  <c r="AD50" i="10"/>
  <c r="N51" i="10"/>
  <c r="S51" i="10"/>
  <c r="Y51" i="10"/>
  <c r="AD51" i="10"/>
  <c r="N52" i="10"/>
  <c r="S52" i="10"/>
  <c r="Y52" i="10"/>
  <c r="AD52" i="10"/>
  <c r="N53" i="10"/>
  <c r="S53" i="10"/>
  <c r="Y53" i="10"/>
  <c r="AD53" i="10"/>
  <c r="N54" i="10"/>
  <c r="S54" i="10"/>
  <c r="Y54" i="10"/>
  <c r="AD54" i="10"/>
  <c r="N55" i="10"/>
  <c r="S55" i="10"/>
  <c r="Y55" i="10"/>
  <c r="AD55" i="10"/>
  <c r="N56" i="10"/>
  <c r="S56" i="10"/>
  <c r="Y56" i="10"/>
  <c r="AD56" i="10"/>
  <c r="N57" i="10"/>
  <c r="S57" i="10"/>
  <c r="Y57" i="10"/>
  <c r="AD57" i="10"/>
  <c r="N58" i="10"/>
  <c r="S58" i="10"/>
  <c r="Y58" i="10"/>
  <c r="AD58" i="10"/>
  <c r="N59" i="10"/>
  <c r="S59" i="10"/>
  <c r="Y59" i="10"/>
  <c r="AD59" i="10"/>
  <c r="N60" i="10"/>
  <c r="S60" i="10"/>
  <c r="Y60" i="10"/>
  <c r="AD60" i="10"/>
  <c r="N61" i="10"/>
  <c r="S61" i="10"/>
  <c r="Y61" i="10"/>
  <c r="AD61" i="10"/>
  <c r="N62" i="10"/>
  <c r="S62" i="10"/>
  <c r="Y62" i="10"/>
  <c r="AD62" i="10"/>
  <c r="N63" i="10"/>
  <c r="S63" i="10"/>
  <c r="Y63" i="10"/>
  <c r="AD63" i="10"/>
  <c r="N64" i="10"/>
  <c r="S64" i="10"/>
  <c r="Y64" i="10"/>
  <c r="AD64" i="10"/>
  <c r="N65" i="10"/>
  <c r="S65" i="10"/>
  <c r="Y65" i="10"/>
  <c r="AD65" i="10"/>
  <c r="N66" i="10"/>
  <c r="S66" i="10"/>
  <c r="Y66" i="10"/>
  <c r="AD66" i="10"/>
  <c r="N67" i="10"/>
  <c r="S67" i="10"/>
  <c r="Y67" i="10"/>
  <c r="AD67" i="10"/>
  <c r="N68" i="10"/>
  <c r="S68" i="10"/>
  <c r="Y68" i="10"/>
  <c r="AD68" i="10"/>
  <c r="N69" i="10"/>
  <c r="S69" i="10"/>
  <c r="Y69" i="10"/>
  <c r="AD69" i="10"/>
  <c r="N70" i="10"/>
  <c r="S70" i="10"/>
  <c r="Y70" i="10"/>
  <c r="AD70" i="10"/>
  <c r="N71" i="10"/>
  <c r="S71" i="10"/>
  <c r="Y71" i="10"/>
  <c r="AD71" i="10"/>
  <c r="N72" i="10"/>
  <c r="S72" i="10"/>
  <c r="Y72" i="10"/>
  <c r="AD72" i="10"/>
  <c r="N73" i="10"/>
  <c r="S73" i="10"/>
  <c r="Y73" i="10"/>
  <c r="AD73" i="10"/>
  <c r="G75" i="10"/>
  <c r="H75" i="10"/>
  <c r="I75" i="10"/>
  <c r="J75" i="10"/>
  <c r="K75" i="10"/>
  <c r="L75" i="10"/>
  <c r="M75" i="10"/>
  <c r="N75" i="10"/>
  <c r="O75" i="10"/>
  <c r="P75" i="10"/>
  <c r="Q75" i="10"/>
  <c r="R75" i="10"/>
  <c r="S75" i="10"/>
  <c r="T75" i="10"/>
  <c r="U75" i="10"/>
  <c r="V75" i="10"/>
  <c r="W75" i="10"/>
  <c r="X75" i="10"/>
  <c r="Y75" i="10"/>
  <c r="Z75" i="10"/>
  <c r="AA75" i="10"/>
  <c r="AB75" i="10"/>
  <c r="AC75" i="10"/>
  <c r="AD75" i="10"/>
  <c r="S81" i="10"/>
  <c r="Y81" i="10"/>
  <c r="AD81" i="10"/>
  <c r="D82" i="10"/>
  <c r="S82" i="10"/>
  <c r="Y82" i="10"/>
  <c r="AD82" i="10"/>
  <c r="B83" i="10"/>
  <c r="D83" i="10"/>
  <c r="S83" i="10"/>
  <c r="Y83" i="10"/>
  <c r="AD83" i="10"/>
  <c r="B84" i="10"/>
  <c r="D84" i="10"/>
  <c r="S84" i="10"/>
  <c r="Y84" i="10"/>
  <c r="AD84" i="10"/>
  <c r="B85" i="10"/>
  <c r="D85" i="10"/>
  <c r="S85" i="10"/>
  <c r="Y85" i="10"/>
  <c r="AD85" i="10"/>
  <c r="B86" i="10"/>
  <c r="D86" i="10"/>
  <c r="S86" i="10"/>
  <c r="Y86" i="10"/>
  <c r="AD86" i="10"/>
  <c r="B87" i="10"/>
  <c r="D87" i="10"/>
  <c r="S87" i="10"/>
  <c r="Y87" i="10"/>
  <c r="AD87" i="10"/>
  <c r="B88" i="10"/>
  <c r="D88" i="10"/>
  <c r="S88" i="10"/>
  <c r="Y88" i="10"/>
  <c r="AD88" i="10"/>
  <c r="B89" i="10"/>
  <c r="D89" i="10"/>
  <c r="S89" i="10"/>
  <c r="Y89" i="10"/>
  <c r="AD89" i="10"/>
  <c r="B90" i="10"/>
  <c r="D90" i="10"/>
  <c r="S90" i="10"/>
  <c r="Y90" i="10"/>
  <c r="AD90" i="10"/>
  <c r="B91" i="10"/>
  <c r="D91" i="10"/>
  <c r="S91" i="10"/>
  <c r="Y91" i="10"/>
  <c r="AD91" i="10"/>
  <c r="B92" i="10"/>
  <c r="D92" i="10"/>
  <c r="S92" i="10"/>
  <c r="Y92" i="10"/>
  <c r="AD92" i="10"/>
  <c r="B93" i="10"/>
  <c r="D93" i="10"/>
  <c r="S93" i="10"/>
  <c r="Y93" i="10"/>
  <c r="AD93" i="10"/>
  <c r="B94" i="10"/>
  <c r="D94" i="10"/>
  <c r="S94" i="10"/>
  <c r="Y94" i="10"/>
  <c r="AD94" i="10"/>
  <c r="B95" i="10"/>
  <c r="D95" i="10"/>
  <c r="S95" i="10"/>
  <c r="Y95" i="10"/>
  <c r="AD95" i="10"/>
  <c r="B96" i="10"/>
  <c r="D96" i="10"/>
  <c r="S96" i="10"/>
  <c r="Y96" i="10"/>
  <c r="AD96" i="10"/>
  <c r="B97" i="10"/>
  <c r="D97" i="10"/>
  <c r="S97" i="10"/>
  <c r="Y97" i="10"/>
  <c r="AD97" i="10"/>
  <c r="B98" i="10"/>
  <c r="D98" i="10"/>
  <c r="S98" i="10"/>
  <c r="Y98" i="10"/>
  <c r="AD98" i="10"/>
  <c r="B99" i="10"/>
  <c r="D99" i="10"/>
  <c r="S99" i="10"/>
  <c r="Y99" i="10"/>
  <c r="AD99" i="10"/>
  <c r="B100" i="10"/>
  <c r="D100" i="10"/>
  <c r="S100" i="10"/>
  <c r="Y100" i="10"/>
  <c r="AD100" i="10"/>
  <c r="B101" i="10"/>
  <c r="D101" i="10"/>
  <c r="S101" i="10"/>
  <c r="Y101" i="10"/>
  <c r="AD101" i="10"/>
  <c r="B102" i="10"/>
  <c r="D102" i="10"/>
  <c r="S102" i="10"/>
  <c r="Y102" i="10"/>
  <c r="AD102" i="10"/>
  <c r="B103" i="10"/>
  <c r="D103" i="10"/>
  <c r="S103" i="10"/>
  <c r="Y103" i="10"/>
  <c r="AD103" i="10"/>
  <c r="B104" i="10"/>
  <c r="D104" i="10"/>
  <c r="S104" i="10"/>
  <c r="Y104" i="10"/>
  <c r="AD104" i="10"/>
  <c r="B105" i="10"/>
  <c r="D105" i="10"/>
  <c r="S105" i="10"/>
  <c r="Y105" i="10"/>
  <c r="AD105" i="10"/>
  <c r="B106" i="10"/>
  <c r="D106" i="10"/>
  <c r="S106" i="10"/>
  <c r="Y106" i="10"/>
  <c r="AD106" i="10"/>
  <c r="B107" i="10"/>
  <c r="D107" i="10"/>
  <c r="S107" i="10"/>
  <c r="Y107" i="10"/>
  <c r="AD107" i="10"/>
  <c r="B108" i="10"/>
  <c r="D108" i="10"/>
  <c r="S108" i="10"/>
  <c r="Y108" i="10"/>
  <c r="AD108" i="10"/>
  <c r="B109" i="10"/>
  <c r="D109" i="10"/>
  <c r="S109" i="10"/>
  <c r="Y109" i="10"/>
  <c r="AD109" i="10"/>
  <c r="B110" i="10"/>
  <c r="D110" i="10"/>
  <c r="S110" i="10"/>
  <c r="Y110" i="10"/>
  <c r="AD110" i="10"/>
  <c r="B111" i="10"/>
  <c r="D111" i="10"/>
  <c r="S111" i="10"/>
  <c r="Y111" i="10"/>
  <c r="AD111" i="10"/>
  <c r="B112" i="10"/>
  <c r="D112" i="10"/>
  <c r="S112" i="10"/>
  <c r="Y112" i="10"/>
  <c r="AD112" i="10"/>
  <c r="B113" i="10"/>
  <c r="D113" i="10"/>
  <c r="S113" i="10"/>
  <c r="Y113" i="10"/>
  <c r="AD113" i="10"/>
  <c r="B114" i="10"/>
  <c r="D114" i="10"/>
  <c r="S114" i="10"/>
  <c r="Y114" i="10"/>
  <c r="AD114" i="10"/>
  <c r="B115" i="10"/>
  <c r="D115" i="10"/>
  <c r="S115" i="10"/>
  <c r="Y115" i="10"/>
  <c r="AD115" i="10"/>
  <c r="B116" i="10"/>
  <c r="D116" i="10"/>
  <c r="S116" i="10"/>
  <c r="Y116" i="10"/>
  <c r="AD116" i="10"/>
  <c r="B117" i="10"/>
  <c r="D117" i="10"/>
  <c r="S117" i="10"/>
  <c r="Y117" i="10"/>
  <c r="AD117" i="10"/>
  <c r="B118" i="10"/>
  <c r="D118" i="10"/>
  <c r="S118" i="10"/>
  <c r="Y118" i="10"/>
  <c r="AD118" i="10"/>
  <c r="B119" i="10"/>
  <c r="D119" i="10"/>
  <c r="S119" i="10"/>
  <c r="Y119" i="10"/>
  <c r="AD119" i="10"/>
  <c r="B120" i="10"/>
  <c r="D120" i="10"/>
  <c r="S120" i="10"/>
  <c r="Y120" i="10"/>
  <c r="AD120" i="10"/>
  <c r="B121" i="10"/>
  <c r="D121" i="10"/>
  <c r="S121" i="10"/>
  <c r="Y121" i="10"/>
  <c r="AD121" i="10"/>
  <c r="B122" i="10"/>
  <c r="D122" i="10"/>
  <c r="S122" i="10"/>
  <c r="Y122" i="10"/>
  <c r="AD122" i="10"/>
  <c r="B123" i="10"/>
  <c r="D123" i="10"/>
  <c r="S123" i="10"/>
  <c r="Y123" i="10"/>
  <c r="AD123" i="10"/>
  <c r="B124" i="10"/>
  <c r="D124" i="10"/>
  <c r="S124" i="10"/>
  <c r="Y124" i="10"/>
  <c r="AD124" i="10"/>
  <c r="B125" i="10"/>
  <c r="D125" i="10"/>
  <c r="S125" i="10"/>
  <c r="Y125" i="10"/>
  <c r="AD125" i="10"/>
  <c r="B126" i="10"/>
  <c r="D126" i="10"/>
  <c r="S126" i="10"/>
  <c r="Y126" i="10"/>
  <c r="AD126" i="10"/>
  <c r="B127" i="10"/>
  <c r="D127" i="10"/>
  <c r="S127" i="10"/>
  <c r="Y127" i="10"/>
  <c r="AD127" i="10"/>
  <c r="B128" i="10"/>
  <c r="D128" i="10"/>
  <c r="S128" i="10"/>
  <c r="Y128" i="10"/>
  <c r="AD128" i="10"/>
  <c r="S129" i="10"/>
  <c r="Y129" i="10"/>
  <c r="AD129" i="10"/>
  <c r="S130" i="10"/>
  <c r="Y130" i="10"/>
  <c r="AD130" i="10"/>
  <c r="S131" i="10"/>
  <c r="Y131" i="10"/>
  <c r="AD131" i="10"/>
  <c r="S132" i="10"/>
  <c r="Y132" i="10"/>
  <c r="AD132" i="10"/>
  <c r="S133" i="10"/>
  <c r="Y133" i="10"/>
  <c r="AD133" i="10"/>
  <c r="S134" i="10"/>
  <c r="Y134" i="10"/>
  <c r="AD134" i="10"/>
  <c r="G136" i="10"/>
  <c r="H136" i="10"/>
  <c r="I136" i="10"/>
  <c r="J136" i="10"/>
  <c r="K136" i="10"/>
  <c r="L136" i="10"/>
  <c r="M136" i="10"/>
  <c r="N136" i="10"/>
  <c r="O136" i="10"/>
  <c r="P136" i="10"/>
  <c r="Q136" i="10"/>
  <c r="R136" i="10"/>
  <c r="S136" i="10"/>
  <c r="T136" i="10"/>
  <c r="U136" i="10"/>
  <c r="V136" i="10"/>
  <c r="W136" i="10"/>
  <c r="X136" i="10"/>
  <c r="Y136" i="10"/>
  <c r="Z136" i="10"/>
  <c r="AA136" i="10"/>
  <c r="AB136" i="10"/>
  <c r="AC136" i="10"/>
  <c r="AD136" i="10"/>
  <c r="Y137" i="10"/>
  <c r="G148" i="10"/>
  <c r="H148" i="10"/>
  <c r="I148" i="10"/>
  <c r="N8" i="11"/>
  <c r="S8" i="11"/>
  <c r="Y8" i="11"/>
  <c r="AD8" i="11"/>
  <c r="N9" i="11"/>
  <c r="S9" i="11"/>
  <c r="Y9" i="11"/>
  <c r="AD9" i="11"/>
  <c r="I10" i="11"/>
  <c r="N10" i="11"/>
  <c r="S10" i="11"/>
  <c r="Y10" i="11"/>
  <c r="AD10" i="11"/>
  <c r="H11" i="11"/>
  <c r="I11" i="11"/>
  <c r="I71" i="11"/>
  <c r="N11" i="11"/>
  <c r="S11" i="11"/>
  <c r="Y11" i="11"/>
  <c r="AD11" i="11"/>
  <c r="N12" i="11"/>
  <c r="S12" i="11"/>
  <c r="Y12" i="11"/>
  <c r="AD12" i="11"/>
  <c r="N13" i="11"/>
  <c r="S13" i="11"/>
  <c r="Y13" i="11"/>
  <c r="AD13" i="11"/>
  <c r="N14" i="11"/>
  <c r="S14" i="11"/>
  <c r="Y14" i="11"/>
  <c r="AD14" i="11"/>
  <c r="N15" i="11"/>
  <c r="S15" i="11"/>
  <c r="Y15" i="11"/>
  <c r="AD15" i="11"/>
  <c r="N16" i="11"/>
  <c r="S16" i="11"/>
  <c r="Y16" i="11"/>
  <c r="AD16" i="11"/>
  <c r="N17" i="11"/>
  <c r="S17" i="11"/>
  <c r="Y17" i="11"/>
  <c r="AD17" i="11"/>
  <c r="N18" i="11"/>
  <c r="S18" i="11"/>
  <c r="Y18" i="11"/>
  <c r="AD18" i="11"/>
  <c r="N19" i="11"/>
  <c r="S19" i="11"/>
  <c r="Y19" i="11"/>
  <c r="AD19" i="11"/>
  <c r="N20" i="11"/>
  <c r="S20" i="11"/>
  <c r="Y20" i="11"/>
  <c r="AD20" i="11"/>
  <c r="H21" i="11"/>
  <c r="N21" i="11"/>
  <c r="S21" i="11"/>
  <c r="Y21" i="11"/>
  <c r="AD21" i="11"/>
  <c r="N22" i="11"/>
  <c r="S22" i="11"/>
  <c r="S71" i="11"/>
  <c r="Y22" i="11"/>
  <c r="AD22" i="11"/>
  <c r="N23" i="11"/>
  <c r="S23" i="11"/>
  <c r="Y23" i="11"/>
  <c r="A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N24" i="11"/>
  <c r="S24" i="11"/>
  <c r="Y24" i="11"/>
  <c r="AD24" i="11"/>
  <c r="N25" i="11"/>
  <c r="S25" i="11"/>
  <c r="Y25" i="11"/>
  <c r="AD25" i="11"/>
  <c r="N26" i="11"/>
  <c r="S26" i="11"/>
  <c r="Y26" i="11"/>
  <c r="AD26" i="11"/>
  <c r="N27" i="11"/>
  <c r="S27" i="11"/>
  <c r="Y27" i="11"/>
  <c r="AD27" i="11"/>
  <c r="N28" i="11"/>
  <c r="S28" i="11"/>
  <c r="Y28" i="11"/>
  <c r="AD28" i="11"/>
  <c r="N29" i="11"/>
  <c r="S29" i="11"/>
  <c r="Y29" i="11"/>
  <c r="AD29" i="11"/>
  <c r="N30" i="11"/>
  <c r="S30" i="11"/>
  <c r="Y30" i="11"/>
  <c r="AD30" i="11"/>
  <c r="I31" i="11"/>
  <c r="N31" i="11"/>
  <c r="S31" i="11"/>
  <c r="Y31" i="11"/>
  <c r="AD31" i="11"/>
  <c r="N32" i="11"/>
  <c r="S32" i="11"/>
  <c r="Y32" i="11"/>
  <c r="AD32" i="11"/>
  <c r="AD71" i="11"/>
  <c r="N33" i="11"/>
  <c r="S33" i="11"/>
  <c r="Y33" i="11"/>
  <c r="AD33" i="11"/>
  <c r="N34" i="11"/>
  <c r="S34" i="11"/>
  <c r="Y34" i="11"/>
  <c r="AD34" i="11"/>
  <c r="N35" i="11"/>
  <c r="S35" i="11"/>
  <c r="Y35" i="11"/>
  <c r="AD35" i="11"/>
  <c r="N36" i="11"/>
  <c r="S36" i="11"/>
  <c r="Y36" i="11"/>
  <c r="AD36" i="11"/>
  <c r="N37" i="11"/>
  <c r="S37" i="11"/>
  <c r="Y37" i="11"/>
  <c r="AD37" i="11"/>
  <c r="N38" i="11"/>
  <c r="S38" i="11"/>
  <c r="Y38" i="11"/>
  <c r="AD38" i="11"/>
  <c r="N39" i="11"/>
  <c r="S39" i="11"/>
  <c r="Y39" i="11"/>
  <c r="AD39" i="11"/>
  <c r="N40" i="11"/>
  <c r="S40" i="11"/>
  <c r="Y40" i="11"/>
  <c r="AD40" i="11"/>
  <c r="N41" i="11"/>
  <c r="S41" i="11"/>
  <c r="Y41" i="11"/>
  <c r="AD41" i="11"/>
  <c r="N42" i="11"/>
  <c r="S42" i="11"/>
  <c r="Y42" i="11"/>
  <c r="AD42" i="11"/>
  <c r="N43" i="11"/>
  <c r="S43" i="11"/>
  <c r="Y43" i="11"/>
  <c r="AD43" i="11"/>
  <c r="N44" i="11"/>
  <c r="S44" i="11"/>
  <c r="Y44" i="11"/>
  <c r="AD44" i="11"/>
  <c r="N45" i="11"/>
  <c r="S45" i="11"/>
  <c r="Y45" i="11"/>
  <c r="AD45" i="11"/>
  <c r="N46" i="11"/>
  <c r="S46" i="11"/>
  <c r="Y46" i="11"/>
  <c r="AD46" i="11"/>
  <c r="N47" i="11"/>
  <c r="S47" i="11"/>
  <c r="Y47" i="11"/>
  <c r="AD47" i="11"/>
  <c r="N48" i="11"/>
  <c r="S48" i="11"/>
  <c r="Y48" i="11"/>
  <c r="AD48" i="11"/>
  <c r="N49" i="11"/>
  <c r="S49" i="11"/>
  <c r="Y49" i="11"/>
  <c r="AD49" i="11"/>
  <c r="N50" i="11"/>
  <c r="S50" i="11"/>
  <c r="Y50" i="11"/>
  <c r="AD50" i="11"/>
  <c r="N51" i="11"/>
  <c r="S51" i="11"/>
  <c r="Y51" i="11"/>
  <c r="AD51" i="11"/>
  <c r="N52" i="11"/>
  <c r="S52" i="11"/>
  <c r="Y52" i="11"/>
  <c r="AD52" i="11"/>
  <c r="N53" i="11"/>
  <c r="S53" i="11"/>
  <c r="Y53" i="11"/>
  <c r="AD53" i="11"/>
  <c r="N54" i="11"/>
  <c r="S54" i="11"/>
  <c r="Y54" i="11"/>
  <c r="AD54" i="11"/>
  <c r="N55" i="11"/>
  <c r="S55" i="11"/>
  <c r="Y55" i="11"/>
  <c r="AD55" i="11"/>
  <c r="N56" i="11"/>
  <c r="S56" i="11"/>
  <c r="Y56" i="11"/>
  <c r="AD56" i="11"/>
  <c r="G71" i="11"/>
  <c r="H71" i="11"/>
  <c r="J71" i="11"/>
  <c r="K71" i="11"/>
  <c r="L71" i="11"/>
  <c r="M71" i="11"/>
  <c r="O71" i="11"/>
  <c r="P71" i="11"/>
  <c r="Q71" i="11"/>
  <c r="R71" i="11"/>
  <c r="T71" i="11"/>
  <c r="U71" i="11"/>
  <c r="V71" i="11"/>
  <c r="W71" i="11"/>
  <c r="X71" i="11"/>
  <c r="Z71" i="11"/>
  <c r="AA71" i="11"/>
  <c r="AB71" i="11"/>
  <c r="AC71" i="11"/>
  <c r="S77" i="11"/>
  <c r="Y77" i="11"/>
  <c r="AD77" i="11"/>
  <c r="S78" i="11"/>
  <c r="Y78" i="11"/>
  <c r="AD78" i="11"/>
  <c r="S79" i="11"/>
  <c r="Y79" i="11"/>
  <c r="AD79" i="11"/>
  <c r="S80" i="11"/>
  <c r="Y80" i="11"/>
  <c r="AD80" i="11"/>
  <c r="S81" i="11"/>
  <c r="Y81" i="11"/>
  <c r="AD81" i="11"/>
  <c r="S82" i="11"/>
  <c r="Y82" i="11"/>
  <c r="AD82" i="11"/>
  <c r="S83" i="11"/>
  <c r="Y83" i="11"/>
  <c r="AD83" i="11"/>
  <c r="S84" i="11"/>
  <c r="Y84" i="11"/>
  <c r="AD84" i="11"/>
  <c r="S85" i="11"/>
  <c r="Y85" i="11"/>
  <c r="AD85" i="11"/>
  <c r="S86" i="11"/>
  <c r="Y86" i="11"/>
  <c r="AD86" i="11"/>
  <c r="S87" i="11"/>
  <c r="Y87" i="11"/>
  <c r="AD87" i="11"/>
  <c r="S88" i="11"/>
  <c r="Y88" i="11"/>
  <c r="AD88" i="11"/>
  <c r="B89" i="11"/>
  <c r="B90" i="11"/>
  <c r="B91" i="11"/>
  <c r="B92" i="11"/>
  <c r="B93" i="11"/>
  <c r="B94" i="11"/>
  <c r="B95" i="11"/>
  <c r="B96" i="11"/>
  <c r="B97" i="11"/>
  <c r="B98" i="11"/>
  <c r="B99" i="11"/>
  <c r="B100" i="11"/>
  <c r="B101" i="11"/>
  <c r="B102" i="11"/>
  <c r="B103" i="11"/>
  <c r="B104" i="11"/>
  <c r="B105" i="11"/>
  <c r="B106" i="11"/>
  <c r="B107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S89" i="11"/>
  <c r="Y89" i="11"/>
  <c r="AD89" i="11"/>
  <c r="S90" i="11"/>
  <c r="Y90" i="11"/>
  <c r="AD90" i="11"/>
  <c r="S91" i="11"/>
  <c r="Y91" i="11"/>
  <c r="AD91" i="11"/>
  <c r="S92" i="11"/>
  <c r="Y92" i="11"/>
  <c r="AD92" i="11"/>
  <c r="S93" i="11"/>
  <c r="Y93" i="11"/>
  <c r="AD93" i="11"/>
  <c r="S94" i="11"/>
  <c r="Y94" i="11"/>
  <c r="AD94" i="11"/>
  <c r="S95" i="11"/>
  <c r="Y95" i="11"/>
  <c r="AD95" i="11"/>
  <c r="S96" i="11"/>
  <c r="Y96" i="11"/>
  <c r="AD96" i="11"/>
  <c r="S97" i="11"/>
  <c r="Y97" i="11"/>
  <c r="AD97" i="11"/>
  <c r="S98" i="11"/>
  <c r="Y98" i="11"/>
  <c r="AD98" i="11"/>
  <c r="S99" i="11"/>
  <c r="Y99" i="11"/>
  <c r="AD99" i="11"/>
  <c r="S100" i="11"/>
  <c r="Y100" i="11"/>
  <c r="AD100" i="11"/>
  <c r="S101" i="11"/>
  <c r="Y101" i="11"/>
  <c r="AD101" i="11"/>
  <c r="S102" i="11"/>
  <c r="Y102" i="11"/>
  <c r="AD102" i="11"/>
  <c r="S103" i="11"/>
  <c r="Y103" i="11"/>
  <c r="AD103" i="11"/>
  <c r="S104" i="11"/>
  <c r="Y104" i="11"/>
  <c r="AD104" i="11"/>
  <c r="S105" i="11"/>
  <c r="Y105" i="11"/>
  <c r="AD105" i="11"/>
  <c r="S106" i="11"/>
  <c r="Y106" i="11"/>
  <c r="AD106" i="11"/>
  <c r="S107" i="11"/>
  <c r="Y107" i="11"/>
  <c r="AD107" i="11"/>
  <c r="S108" i="11"/>
  <c r="Y108" i="11"/>
  <c r="AD108" i="11"/>
  <c r="S109" i="11"/>
  <c r="Y109" i="11"/>
  <c r="AD109" i="11"/>
  <c r="S110" i="11"/>
  <c r="Y110" i="11"/>
  <c r="AD110" i="11"/>
  <c r="S111" i="11"/>
  <c r="Y111" i="11"/>
  <c r="AD111" i="11"/>
  <c r="S112" i="11"/>
  <c r="Y112" i="11"/>
  <c r="AD112" i="11"/>
  <c r="S113" i="11"/>
  <c r="Y113" i="11"/>
  <c r="AD113" i="11"/>
  <c r="S114" i="11"/>
  <c r="Y114" i="11"/>
  <c r="AD114" i="11"/>
  <c r="S115" i="11"/>
  <c r="Y115" i="11"/>
  <c r="AD115" i="11"/>
  <c r="S116" i="11"/>
  <c r="Y116" i="11"/>
  <c r="AD116" i="11"/>
  <c r="S117" i="11"/>
  <c r="Y117" i="11"/>
  <c r="AD117" i="11"/>
  <c r="S118" i="11"/>
  <c r="Y118" i="11"/>
  <c r="AD118" i="11"/>
  <c r="S119" i="11"/>
  <c r="Y119" i="11"/>
  <c r="AD119" i="11"/>
  <c r="Y120" i="11"/>
  <c r="AD120" i="11"/>
  <c r="G124" i="11"/>
  <c r="H124" i="11"/>
  <c r="I124" i="11"/>
  <c r="J124" i="11"/>
  <c r="K124" i="11"/>
  <c r="L124" i="11"/>
  <c r="M124" i="11"/>
  <c r="N124" i="11"/>
  <c r="O124" i="11"/>
  <c r="P124" i="11"/>
  <c r="Q124" i="11"/>
  <c r="R124" i="11"/>
  <c r="T124" i="11"/>
  <c r="U124" i="11"/>
  <c r="V124" i="11"/>
  <c r="W124" i="11"/>
  <c r="X124" i="11"/>
  <c r="Z124" i="11"/>
  <c r="AA124" i="11"/>
  <c r="AB124" i="11"/>
  <c r="AC124" i="11"/>
  <c r="G134" i="11"/>
  <c r="H134" i="11"/>
  <c r="I134" i="11"/>
  <c r="S124" i="11"/>
  <c r="Y124" i="11"/>
  <c r="N71" i="11"/>
  <c r="AD124" i="11"/>
  <c r="Y71" i="11"/>
  <c r="M176" i="2"/>
  <c r="U176" i="2"/>
  <c r="C127" i="2"/>
  <c r="C128" i="2"/>
  <c r="C129" i="2"/>
  <c r="C130" i="2"/>
  <c r="C131" i="2"/>
  <c r="C151" i="2"/>
  <c r="L71" i="2"/>
  <c r="S114" i="12"/>
  <c r="AD114" i="12"/>
  <c r="N54" i="12"/>
  <c r="AD54" i="12"/>
  <c r="S43" i="13"/>
  <c r="AD43" i="13"/>
  <c r="N93" i="13"/>
  <c r="Y93" i="13"/>
  <c r="Y43" i="13"/>
  <c r="N43" i="13"/>
  <c r="N94" i="14"/>
  <c r="S46" i="14"/>
  <c r="AD46" i="14"/>
  <c r="AD94" i="14"/>
  <c r="S94" i="14"/>
  <c r="Y94" i="14"/>
</calcChain>
</file>

<file path=xl/sharedStrings.xml><?xml version="1.0" encoding="utf-8"?>
<sst xmlns="http://schemas.openxmlformats.org/spreadsheetml/2006/main" count="7122" uniqueCount="1981">
  <si>
    <t>Buques temporada 2023</t>
  </si>
  <si>
    <t>DETALLES</t>
  </si>
  <si>
    <t>DESCARGA | llenos</t>
  </si>
  <si>
    <t>DESCARGA | vacíos</t>
  </si>
  <si>
    <t>CARGA | llenos</t>
  </si>
  <si>
    <t>CARGA | vacíos</t>
  </si>
  <si>
    <t>CANTIDAD DE CONTENEDORES POR ESPECIE POR MES</t>
  </si>
  <si>
    <t>Cod</t>
  </si>
  <si>
    <t>Pto</t>
  </si>
  <si>
    <t>N°</t>
  </si>
  <si>
    <t>BUQUE</t>
  </si>
  <si>
    <t>FECHA</t>
  </si>
  <si>
    <t>PALLETS</t>
  </si>
  <si>
    <t>BULTOS</t>
  </si>
  <si>
    <t>Tn</t>
  </si>
  <si>
    <t>20GP</t>
  </si>
  <si>
    <t>20RF</t>
  </si>
  <si>
    <t>40GP</t>
  </si>
  <si>
    <t>40RF</t>
  </si>
  <si>
    <t>Total</t>
  </si>
  <si>
    <t>TK</t>
  </si>
  <si>
    <t>PROYECTO</t>
  </si>
  <si>
    <t>ESPECIE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</si>
  <si>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</si>
  <si>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</si>
  <si>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</si>
  <si>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</si>
  <si>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</si>
  <si>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</si>
  <si>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</si>
  <si>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</si>
  <si>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</si>
  <si>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</si>
  <si>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</si>
  <si>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</si>
  <si>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</si>
  <si>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c</t>
  </si>
  <si>
    <t>BHI</t>
  </si>
  <si>
    <t xml:space="preserve">MADRID TRADER V303  </t>
  </si>
  <si>
    <t>ALFALFA</t>
  </si>
  <si>
    <t xml:space="preserve">LONDON TRADER V 304 </t>
  </si>
  <si>
    <t>CALA CONG.</t>
  </si>
  <si>
    <t>b</t>
  </si>
  <si>
    <t>BBC RHEIDERLAND</t>
  </si>
  <si>
    <t>Equipos petroleros para Nabors.</t>
  </si>
  <si>
    <t>CARNE CONG</t>
  </si>
  <si>
    <t xml:space="preserve">PORTSMOUTH V307     </t>
  </si>
  <si>
    <t>CIRUELA</t>
  </si>
  <si>
    <t xml:space="preserve">PORTSMOUTH V309     </t>
  </si>
  <si>
    <t>GRASA</t>
  </si>
  <si>
    <t xml:space="preserve">ICE RUNNER          </t>
  </si>
  <si>
    <t>HARINA</t>
  </si>
  <si>
    <t xml:space="preserve">PORTSMOUTH V311     </t>
  </si>
  <si>
    <t>LANGOSTINOS</t>
  </si>
  <si>
    <t>OCEAN GLOBE</t>
  </si>
  <si>
    <t>Carga Proyecto Energia Argentina SA</t>
  </si>
  <si>
    <t>MANZANA</t>
  </si>
  <si>
    <t xml:space="preserve">PORTSMOUTH V315     </t>
  </si>
  <si>
    <t>MAQUINARIA</t>
  </si>
  <si>
    <t xml:space="preserve">PORTSMOUTH V317     </t>
  </si>
  <si>
    <t>NECTARIN</t>
  </si>
  <si>
    <t>BBC EAGLE</t>
  </si>
  <si>
    <t>Carga Proyecto clientes varios</t>
  </si>
  <si>
    <t>PERA</t>
  </si>
  <si>
    <t xml:space="preserve">PORTSMOUTH  V319    </t>
  </si>
  <si>
    <t>PESCADO</t>
  </si>
  <si>
    <t xml:space="preserve">HAMMONIA HUSUM V321 </t>
  </si>
  <si>
    <t>PLIC.DE VIN</t>
  </si>
  <si>
    <t xml:space="preserve">MERIDIAN V323       </t>
  </si>
  <si>
    <t>POLIETILENO</t>
  </si>
  <si>
    <t xml:space="preserve">LONDON TRADER V325  </t>
  </si>
  <si>
    <t>SODA CAUST</t>
  </si>
  <si>
    <t xml:space="preserve">LONDON TRADER V327  </t>
  </si>
  <si>
    <t>UVA</t>
  </si>
  <si>
    <t>MEDI HIROSHIMA</t>
  </si>
  <si>
    <t>Fertilizante para varios clientes</t>
  </si>
  <si>
    <t>Total general</t>
  </si>
  <si>
    <t xml:space="preserve">AS STINE V 329     </t>
  </si>
  <si>
    <t xml:space="preserve">AS STINE V331       </t>
  </si>
  <si>
    <t xml:space="preserve">AS STINE V333       </t>
  </si>
  <si>
    <t>DAJI</t>
  </si>
  <si>
    <t>Aerogeneradores para Pampa Energía</t>
  </si>
  <si>
    <t>Equipos petroleros para Petroven</t>
  </si>
  <si>
    <t xml:space="preserve">AS STINE V337       </t>
  </si>
  <si>
    <t xml:space="preserve">AS SILJE V336       </t>
  </si>
  <si>
    <t>BBC RHONETAL</t>
  </si>
  <si>
    <t xml:space="preserve">AS STINE V 339      </t>
  </si>
  <si>
    <t xml:space="preserve">AS STINE V 343      </t>
  </si>
  <si>
    <t xml:space="preserve">AS STINE V345       </t>
  </si>
  <si>
    <t xml:space="preserve">AS STINE V347       </t>
  </si>
  <si>
    <t>TOTALES</t>
  </si>
  <si>
    <t>SAE</t>
  </si>
  <si>
    <t>LONDON TRADER 302 MK</t>
  </si>
  <si>
    <t xml:space="preserve">BALTIC JASMINE      </t>
  </si>
  <si>
    <t>LONDON TRADER 305 HS</t>
  </si>
  <si>
    <t>LONDON TRADER 305 MK</t>
  </si>
  <si>
    <t>MADRID TRADER 304 MK</t>
  </si>
  <si>
    <t xml:space="preserve">MERIDIAN 306 HS     </t>
  </si>
  <si>
    <t xml:space="preserve">MERIDIAN 306 MK     </t>
  </si>
  <si>
    <t>LONDON TRADER 307 HS</t>
  </si>
  <si>
    <t>LONDON TRADER 307 MK</t>
  </si>
  <si>
    <t xml:space="preserve">CROWN SAPPHIRE      </t>
  </si>
  <si>
    <t xml:space="preserve">MERIDIAN 308 HS     </t>
  </si>
  <si>
    <t xml:space="preserve">MERIDIAN 308 MK     </t>
  </si>
  <si>
    <t>LONDON TRADER 309 HS</t>
  </si>
  <si>
    <t>LONDON TRADER 309 MK</t>
  </si>
  <si>
    <t xml:space="preserve">MERIDIAN 310 HS     </t>
  </si>
  <si>
    <t xml:space="preserve">MERIDIAN 310 MK     </t>
  </si>
  <si>
    <t>LONDON TRADER 311 HS</t>
  </si>
  <si>
    <t>LONDON TRADER 311 MK</t>
  </si>
  <si>
    <t xml:space="preserve">MERIDIAN 312 HS     </t>
  </si>
  <si>
    <t xml:space="preserve">MERIDIAN 312 MK     </t>
  </si>
  <si>
    <t xml:space="preserve">CROWN RUBY          </t>
  </si>
  <si>
    <t>LONDON TRADER 313 HS</t>
  </si>
  <si>
    <t>LONDON TRADER 313 MK</t>
  </si>
  <si>
    <t xml:space="preserve">MERIDIAN 314 HS     </t>
  </si>
  <si>
    <t xml:space="preserve">MERIDIAN 314 MK     </t>
  </si>
  <si>
    <t xml:space="preserve">CS PRIDE            </t>
  </si>
  <si>
    <t>LONDON TRADER 315 HS</t>
  </si>
  <si>
    <t>LONDON TRADER 315 MK</t>
  </si>
  <si>
    <t xml:space="preserve">MERIDIAN 316 HS     </t>
  </si>
  <si>
    <t xml:space="preserve">MERIDIAN 316 MK     </t>
  </si>
  <si>
    <t xml:space="preserve">BELUGA REEFER       </t>
  </si>
  <si>
    <t>LONDON TRADER 317 HS</t>
  </si>
  <si>
    <t>LONDON TRADER 317 MK</t>
  </si>
  <si>
    <t xml:space="preserve">MERIDIAN 318 HS     </t>
  </si>
  <si>
    <t xml:space="preserve">MERIDIAN 318 MK     </t>
  </si>
  <si>
    <t xml:space="preserve">BALTIC ERICA        </t>
  </si>
  <si>
    <t>LONDON TRADER 319 HS</t>
  </si>
  <si>
    <t>LONDON TRADER 319 MK</t>
  </si>
  <si>
    <t xml:space="preserve">MERIDIAN 320 HS     </t>
  </si>
  <si>
    <t xml:space="preserve">MERIDIAN 320 MK     </t>
  </si>
  <si>
    <t>LONDON TRADER 321 HS</t>
  </si>
  <si>
    <t>LONDON TRADER 321 MK</t>
  </si>
  <si>
    <t xml:space="preserve">BALTIC PEARL        </t>
  </si>
  <si>
    <t xml:space="preserve">MERIDIAN 322 HS     </t>
  </si>
  <si>
    <t xml:space="preserve">MERIDIAN 322 MK     </t>
  </si>
  <si>
    <t xml:space="preserve">BALTIC WINTER       </t>
  </si>
  <si>
    <t>LONDON TRADER 323 HS</t>
  </si>
  <si>
    <t>LONDON TRADER 323 MK</t>
  </si>
  <si>
    <t xml:space="preserve">la diferencia de 28 contenedores </t>
  </si>
  <si>
    <t>se debe a que llegaron sobre camion</t>
  </si>
  <si>
    <t>Jugos</t>
  </si>
  <si>
    <t xml:space="preserve">ICE RIVER           </t>
  </si>
  <si>
    <t xml:space="preserve">KNUD REEFER         </t>
  </si>
  <si>
    <t>Cantidad de contenedores por especie por mes 2022 - BB</t>
  </si>
  <si>
    <t>Especie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</si>
  <si>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</si>
  <si>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</si>
  <si>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</si>
  <si>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</si>
  <si>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</si>
  <si>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</si>
  <si>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</si>
  <si>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</si>
  <si>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</si>
  <si>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</si>
  <si>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</si>
  <si>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</si>
  <si>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Buques temporada 2022</t>
  </si>
  <si>
    <t xml:space="preserve">CERA                </t>
  </si>
  <si>
    <t xml:space="preserve">GIRASOL             </t>
  </si>
  <si>
    <t xml:space="preserve">J.C.PERA            </t>
  </si>
  <si>
    <t>Detalles</t>
  </si>
  <si>
    <t>Descarga llenos</t>
  </si>
  <si>
    <t>Descarga vacios</t>
  </si>
  <si>
    <t>Carga llenos</t>
  </si>
  <si>
    <t>Carga Vacios</t>
  </si>
  <si>
    <t xml:space="preserve">LANGOSTINOS         </t>
  </si>
  <si>
    <t>proyecto</t>
  </si>
  <si>
    <t xml:space="preserve">MAIZ PISING         </t>
  </si>
  <si>
    <t>T.</t>
  </si>
  <si>
    <t xml:space="preserve">MANZANA             </t>
  </si>
  <si>
    <t>BB</t>
  </si>
  <si>
    <t xml:space="preserve">MADRID TRADER V152  </t>
  </si>
  <si>
    <t xml:space="preserve">MERCURIO            </t>
  </si>
  <si>
    <t xml:space="preserve">MADRID TRADER V 202 </t>
  </si>
  <si>
    <t xml:space="preserve">PERA                </t>
  </si>
  <si>
    <t xml:space="preserve">MADRID TRADER V204  </t>
  </si>
  <si>
    <t xml:space="preserve">PESCADO             </t>
  </si>
  <si>
    <t xml:space="preserve">MADRID TRADER V206  </t>
  </si>
  <si>
    <t xml:space="preserve">PLIC.DE VIN         </t>
  </si>
  <si>
    <t xml:space="preserve">MADRID TRADER V208  </t>
  </si>
  <si>
    <t xml:space="preserve">POLIETILENO         </t>
  </si>
  <si>
    <t xml:space="preserve">GSL MELINA V210     </t>
  </si>
  <si>
    <t xml:space="preserve">SEM GRAN            </t>
  </si>
  <si>
    <t xml:space="preserve">GSL MELINA V212     </t>
  </si>
  <si>
    <t xml:space="preserve">SEMOLA              </t>
  </si>
  <si>
    <t xml:space="preserve">GSL MELINA V214     </t>
  </si>
  <si>
    <t xml:space="preserve">SODA CAUST          </t>
  </si>
  <si>
    <t xml:space="preserve">GSL MELINA V216     </t>
  </si>
  <si>
    <t>OKOLCHITSA</t>
  </si>
  <si>
    <t>fertilizante para Asociacion de Cooperativas Argentinas.</t>
  </si>
  <si>
    <t>ILEANA N</t>
  </si>
  <si>
    <t>fertilizante para Lartirigoyen Y Cia SA</t>
  </si>
  <si>
    <t>FLYNG TIGER</t>
  </si>
  <si>
    <t>Removido de mercaderia</t>
  </si>
  <si>
    <t xml:space="preserve">GSL MELINA V218     </t>
  </si>
  <si>
    <t>ST AJISAI</t>
  </si>
  <si>
    <t>Urea para LDC Argentina SA</t>
  </si>
  <si>
    <t xml:space="preserve">GSL MELINA V220     </t>
  </si>
  <si>
    <t>GSL MELINA V222</t>
  </si>
  <si>
    <t>SUNNY BAY</t>
  </si>
  <si>
    <t>EAGLE ARROW</t>
  </si>
  <si>
    <t>Bolsones de baritina y ceramic poppant para YPF SA</t>
  </si>
  <si>
    <t xml:space="preserve">MADRID TRADER V224  </t>
  </si>
  <si>
    <t>BLUE FIN</t>
  </si>
  <si>
    <t>Urea para CARGIL SAIC</t>
  </si>
  <si>
    <t xml:space="preserve">MADRID TRADER V226  </t>
  </si>
  <si>
    <t xml:space="preserve">MADRID TRADER V228  </t>
  </si>
  <si>
    <t xml:space="preserve">MADRID TRADER V230  </t>
  </si>
  <si>
    <t xml:space="preserve">MADRID TRADER V233  </t>
  </si>
  <si>
    <t>BBC REGALIA</t>
  </si>
  <si>
    <t>EQUIPOS PETROLEROS PARA PETREX SA</t>
  </si>
  <si>
    <t>BBC CAMPANA</t>
  </si>
  <si>
    <t>CONDENSADORES DOW ARGENTINA</t>
  </si>
  <si>
    <t xml:space="preserve">MADRID TRADER V235  </t>
  </si>
  <si>
    <t xml:space="preserve">MADRID TRADER V237  </t>
  </si>
  <si>
    <t>MADRID TRADER V239</t>
  </si>
  <si>
    <t>CHALLENGER</t>
  </si>
  <si>
    <t>2 HELICOPTEROS (Armada Arg.) + Productos explotacion petrolera (Haliburton ARG.S.A.)</t>
  </si>
  <si>
    <t>MADRID TRADER V241</t>
  </si>
  <si>
    <t>CONDOR ARROW</t>
  </si>
  <si>
    <t>Bolsones de ceramic poppant para YPF SA</t>
  </si>
  <si>
    <t xml:space="preserve">MADRID TRADER V245  </t>
  </si>
  <si>
    <t xml:space="preserve">MADRID TRADER V247  </t>
  </si>
  <si>
    <t xml:space="preserve">MADRID TRADER V249  </t>
  </si>
  <si>
    <t xml:space="preserve">ANTOF. EXPRESS V248 </t>
  </si>
  <si>
    <t>Totales</t>
  </si>
  <si>
    <t>BBC GANGES</t>
  </si>
  <si>
    <t>Carga proyecto silos</t>
  </si>
  <si>
    <t>MADRID TRADER 202 MK</t>
  </si>
  <si>
    <t xml:space="preserve">SAN AMERIGO 205 HS  </t>
  </si>
  <si>
    <t xml:space="preserve">SAN AMERIGO 205 MSK </t>
  </si>
  <si>
    <t xml:space="preserve">SAN AMERIGO 206 HS  </t>
  </si>
  <si>
    <t xml:space="preserve">SAN AMERIGO 206 MSK </t>
  </si>
  <si>
    <t>B</t>
  </si>
  <si>
    <t xml:space="preserve">WATER PHOENIX       </t>
  </si>
  <si>
    <t xml:space="preserve">SAN AMERIGO 207 HS  </t>
  </si>
  <si>
    <t xml:space="preserve">SAN AMERIGO 207 MSK </t>
  </si>
  <si>
    <t xml:space="preserve">SAN AMERIGO 208 HS  </t>
  </si>
  <si>
    <t xml:space="preserve">SAN AMERIGO 208 MSK </t>
  </si>
  <si>
    <t xml:space="preserve">SAN AMERIGO 209 HS  </t>
  </si>
  <si>
    <t xml:space="preserve">SAN AMERIGO 209 MSK </t>
  </si>
  <si>
    <t>MADRID TRADER 211 HS</t>
  </si>
  <si>
    <t>MADRID TRADER 211 MK</t>
  </si>
  <si>
    <t>MADRID TARDER 211 AL</t>
  </si>
  <si>
    <t xml:space="preserve">SAN AMERIGO 212 HS  </t>
  </si>
  <si>
    <t xml:space="preserve">SAN AMERIGO 212 MSK </t>
  </si>
  <si>
    <t xml:space="preserve">SAN AMERIGO 212 ALI </t>
  </si>
  <si>
    <t>MADRID TRADER 213 HS</t>
  </si>
  <si>
    <t>MADRID TRADER 213 MK</t>
  </si>
  <si>
    <t>MADRID TRADER 213 AL</t>
  </si>
  <si>
    <t xml:space="preserve">SAN AMERIGO 214 HS  </t>
  </si>
  <si>
    <t xml:space="preserve">SAN AMERIGO 214 MSK </t>
  </si>
  <si>
    <t>MADRID TRADER 215 HS</t>
  </si>
  <si>
    <t>MADRID TARDER 215 MK</t>
  </si>
  <si>
    <t xml:space="preserve">SAN AMERIGO 216 HS  </t>
  </si>
  <si>
    <t xml:space="preserve">SAN AMERIGO 216 MSK </t>
  </si>
  <si>
    <t>MADRID TRADER 217 HS</t>
  </si>
  <si>
    <t>MADRID TRADER 217 MK</t>
  </si>
  <si>
    <t xml:space="preserve">SAN AMERIGO 218 HS  </t>
  </si>
  <si>
    <t xml:space="preserve">SAN AMERIGO 218 MSK </t>
  </si>
  <si>
    <t>MADRID TRADER 219 HS</t>
  </si>
  <si>
    <t>MADRID TRADER 219 MK</t>
  </si>
  <si>
    <t xml:space="preserve">SAN AMERIGO 220 HS  </t>
  </si>
  <si>
    <t xml:space="preserve">SAN AMERIGO 220 MSK </t>
  </si>
  <si>
    <t>MADRID TRADER 221 HS</t>
  </si>
  <si>
    <t>MADRID TRADER 221 MK</t>
  </si>
  <si>
    <t xml:space="preserve">SAN AMERIGO 222 HS  </t>
  </si>
  <si>
    <t xml:space="preserve">SAN AMERIGO 222 MSK </t>
  </si>
  <si>
    <t>BBC ALASKA</t>
  </si>
  <si>
    <t>Bolsones de arena</t>
  </si>
  <si>
    <t>VACIOS se enviaron sobre camion.</t>
  </si>
  <si>
    <t xml:space="preserve">FUJI BAY            </t>
  </si>
  <si>
    <t>Buques temporada 2021</t>
  </si>
  <si>
    <t>Cantidad de contenedores por especie por mes 2021 - BB</t>
  </si>
  <si>
    <t xml:space="preserve">ABS.VEGETAL         </t>
  </si>
  <si>
    <t xml:space="preserve">ANTOFAGASTA EXP.    </t>
  </si>
  <si>
    <t xml:space="preserve">ALFALFA             </t>
  </si>
  <si>
    <t>MADRID TRADER V103</t>
  </si>
  <si>
    <t xml:space="preserve">BANDAS ELAS         </t>
  </si>
  <si>
    <t xml:space="preserve">MIZAR V104          </t>
  </si>
  <si>
    <t xml:space="preserve">CEBADA              </t>
  </si>
  <si>
    <t>SAN ANTO EXPRV51-101</t>
  </si>
  <si>
    <t>CARLOTA STAR V53-103</t>
  </si>
  <si>
    <t xml:space="preserve">HARINA              </t>
  </si>
  <si>
    <t xml:space="preserve">N. H. KONG V102-105 </t>
  </si>
  <si>
    <t xml:space="preserve">J.C.MANZ            </t>
  </si>
  <si>
    <t>Equipos petroleros</t>
  </si>
  <si>
    <t>SAN AMERIGO V110</t>
  </si>
  <si>
    <t xml:space="preserve">JCMORG              </t>
  </si>
  <si>
    <t>ANTO.  EXP. V104-107</t>
  </si>
  <si>
    <t xml:space="preserve">JUGO FERMEN         </t>
  </si>
  <si>
    <t>S. ANT. EXP V106-109</t>
  </si>
  <si>
    <t xml:space="preserve">JUGO PERA O         </t>
  </si>
  <si>
    <t xml:space="preserve">CARLOTTA STAR V111  </t>
  </si>
  <si>
    <t>SAN AMERIGO V116</t>
  </si>
  <si>
    <t xml:space="preserve">SAN AMERIGO V118    </t>
  </si>
  <si>
    <t>ANT EXPRESS V112-115</t>
  </si>
  <si>
    <t xml:space="preserve">NUEC                </t>
  </si>
  <si>
    <t>CARLOTTA ST V116-119</t>
  </si>
  <si>
    <t>BOMAR BEIJI V 118121</t>
  </si>
  <si>
    <t>CONFIDENCE</t>
  </si>
  <si>
    <t>Bauxita Calcinada</t>
  </si>
  <si>
    <t>ANT EXPRESS V120-123</t>
  </si>
  <si>
    <t>GOLDEN FAST</t>
  </si>
  <si>
    <t>Fertilizantes</t>
  </si>
  <si>
    <t xml:space="preserve">MADRID TRADER V130  </t>
  </si>
  <si>
    <t xml:space="preserve">MADRID TRADER  V132 </t>
  </si>
  <si>
    <t xml:space="preserve">TRIGO ORGAN         </t>
  </si>
  <si>
    <t xml:space="preserve">MADRID TRADER V 134 </t>
  </si>
  <si>
    <t>MALTIC MANTIS</t>
  </si>
  <si>
    <t xml:space="preserve">MADRID TRADER V136  </t>
  </si>
  <si>
    <t>CANADA EXPRESS</t>
  </si>
  <si>
    <t xml:space="preserve">MADRID TRADER V138  </t>
  </si>
  <si>
    <t xml:space="preserve">MADRID TRADER V 140 </t>
  </si>
  <si>
    <t xml:space="preserve">MADRID TRADER V 142 </t>
  </si>
  <si>
    <t xml:space="preserve">MADRID TRADER V 144 </t>
  </si>
  <si>
    <t xml:space="preserve">MADRID TRADER V146  </t>
  </si>
  <si>
    <t xml:space="preserve">MADRID TRADER V148  </t>
  </si>
  <si>
    <t>carga proyecto para Pluspetrol SA</t>
  </si>
  <si>
    <t xml:space="preserve">MADRID TRADER V150  </t>
  </si>
  <si>
    <t>LONDON TRADER 104 M1</t>
  </si>
  <si>
    <t>LONDON TRADER 104 M2</t>
  </si>
  <si>
    <t>MADRID TRADER 105 HS</t>
  </si>
  <si>
    <t>MADRID TRADER 105 MK</t>
  </si>
  <si>
    <t>LONDON TRADER 106 HS</t>
  </si>
  <si>
    <t>LONDON TARDER 106 MK</t>
  </si>
  <si>
    <t>MADRID TRADER 107 HS</t>
  </si>
  <si>
    <t>MADRID TRADER 107 MK</t>
  </si>
  <si>
    <t>LONDON TRADER 108 HS</t>
  </si>
  <si>
    <t>LONDON TRADER 108 MK</t>
  </si>
  <si>
    <t>MADRID TRADER 109 HS</t>
  </si>
  <si>
    <t>MADRID TRADER 109 MK</t>
  </si>
  <si>
    <t>MADRID TRADER 109 AL</t>
  </si>
  <si>
    <t>LONDON TRADER 110 HS</t>
  </si>
  <si>
    <t>LONDON TRADER 110 MK</t>
  </si>
  <si>
    <t>MADRID TRADER 111 HS</t>
  </si>
  <si>
    <t>MADRID TRADER 111 MK</t>
  </si>
  <si>
    <t>LONDON TRADER 112 HS</t>
  </si>
  <si>
    <t>LONDON TRADER 112 MK</t>
  </si>
  <si>
    <t>MADRID TRADER 113 HS</t>
  </si>
  <si>
    <t>MADRID TRADER 113 MK</t>
  </si>
  <si>
    <t>LONDON TRADER 114 HS</t>
  </si>
  <si>
    <t>LONDON TRADER 114 MK</t>
  </si>
  <si>
    <t>LONDON TRADER 114 AL</t>
  </si>
  <si>
    <t>MADRID TRADER 115 HS</t>
  </si>
  <si>
    <t>MADRID TRADER 115 MK</t>
  </si>
  <si>
    <t>LONDON TRADER 116 HS</t>
  </si>
  <si>
    <t>LONDON TRADER 116 MK</t>
  </si>
  <si>
    <t>MADRID TRADER 117 HS</t>
  </si>
  <si>
    <t>MADRID TRADER 117 MK</t>
  </si>
  <si>
    <t>LONDON TRADER 118 HS</t>
  </si>
  <si>
    <t>LONDON TRADER 118 MK</t>
  </si>
  <si>
    <t>MADRID TRADER 119 HS</t>
  </si>
  <si>
    <t>MADRID TRADER 119 MK</t>
  </si>
  <si>
    <t>MADRID TRADER 119 AL</t>
  </si>
  <si>
    <t>LONDON TRADER 120 HS</t>
  </si>
  <si>
    <t>LONDON TRADER 120 MK</t>
  </si>
  <si>
    <t>MADRID TRADER 121 HS</t>
  </si>
  <si>
    <t>MADRID TRADER 121 MK</t>
  </si>
  <si>
    <t>LONDON TRADER 122 HS</t>
  </si>
  <si>
    <t>LONDON TRADER 122 MK</t>
  </si>
  <si>
    <t>MADRID TRADER 123 HS</t>
  </si>
  <si>
    <t>MADRID TRADER 123 MK</t>
  </si>
  <si>
    <t>se enviaron a Puerto Madryn sobre camion.</t>
  </si>
  <si>
    <t xml:space="preserve">ICE RANGER          </t>
  </si>
  <si>
    <t xml:space="preserve">CS BEST             </t>
  </si>
  <si>
    <t>Buques temporada 2020</t>
  </si>
  <si>
    <t>Cantidad de contenedores por especie por mes 2020 - BB</t>
  </si>
  <si>
    <t>SAN ANTONIO EX. V945</t>
  </si>
  <si>
    <t xml:space="preserve">AROMA PERA          </t>
  </si>
  <si>
    <t xml:space="preserve">NORDIC BEIJING V952 </t>
  </si>
  <si>
    <t xml:space="preserve">ALGOL 943           </t>
  </si>
  <si>
    <t xml:space="preserve">CALA CONG.          </t>
  </si>
  <si>
    <t>ALGOL V945</t>
  </si>
  <si>
    <t>NORD. HONG KONG V952</t>
  </si>
  <si>
    <t>BBC DIAMOND</t>
  </si>
  <si>
    <t>proyecto TGS</t>
  </si>
  <si>
    <t xml:space="preserve">SAN ANT. EXP. V 3-6 </t>
  </si>
  <si>
    <t xml:space="preserve">ALGOL V950          </t>
  </si>
  <si>
    <t xml:space="preserve">NORDIC BEIJING V5-8 </t>
  </si>
  <si>
    <t xml:space="preserve">JUGO PERA           </t>
  </si>
  <si>
    <t>ALGOL V952</t>
  </si>
  <si>
    <t xml:space="preserve">NOR HONG KONG V7/10 </t>
  </si>
  <si>
    <t xml:space="preserve">KIWI                </t>
  </si>
  <si>
    <t>ALGOL V954</t>
  </si>
  <si>
    <t>ANTOFAGASTA E. V9/12</t>
  </si>
  <si>
    <t xml:space="preserve">SAN ANT EXP V11-14  </t>
  </si>
  <si>
    <t xml:space="preserve">MIJO                </t>
  </si>
  <si>
    <t>ALGOL V956</t>
  </si>
  <si>
    <t>ALGOL V958</t>
  </si>
  <si>
    <t>NORDIC BEIJINGV13-16</t>
  </si>
  <si>
    <t xml:space="preserve">N. HONG KONG V15/18 </t>
  </si>
  <si>
    <t xml:space="preserve">ALGOL V960          </t>
  </si>
  <si>
    <t xml:space="preserve">ANT. EXPRESS V18/20 </t>
  </si>
  <si>
    <t xml:space="preserve">SEM CAN             </t>
  </si>
  <si>
    <t xml:space="preserve">ALGOL V962          </t>
  </si>
  <si>
    <t xml:space="preserve">SAN ANT EXP V20-22  </t>
  </si>
  <si>
    <t xml:space="preserve">MADRID TRADE V966   </t>
  </si>
  <si>
    <t>NORD. BEIJING V21/24</t>
  </si>
  <si>
    <t xml:space="preserve">TURBA               </t>
  </si>
  <si>
    <t>LONDON TRADER V 980</t>
  </si>
  <si>
    <t xml:space="preserve">MADRID TRADER V966  </t>
  </si>
  <si>
    <t xml:space="preserve">ANT EXPRESS V 25-28 </t>
  </si>
  <si>
    <t xml:space="preserve">S. ANT. EXP. V27/30 </t>
  </si>
  <si>
    <t>MADRID TRADER V 968</t>
  </si>
  <si>
    <t>NORDIC BEIJINGV29-32</t>
  </si>
  <si>
    <t xml:space="preserve">N. HONG KONG V31/34 </t>
  </si>
  <si>
    <t xml:space="preserve">MADRID TRADER V970  </t>
  </si>
  <si>
    <t>ANTOF EXPRESS V33/36</t>
  </si>
  <si>
    <t>FRIEDA</t>
  </si>
  <si>
    <t>MADRID TRADER V972</t>
  </si>
  <si>
    <t xml:space="preserve">SAN ANTO EXP V35/38 </t>
  </si>
  <si>
    <t>NORD. BEIJING V37/40</t>
  </si>
  <si>
    <t>MADRID TRADER V974</t>
  </si>
  <si>
    <t xml:space="preserve">NORD H. KONG V39/42 </t>
  </si>
  <si>
    <t xml:space="preserve">MADRID TRADER V976  </t>
  </si>
  <si>
    <t xml:space="preserve">ANT EXPRESS V 41-44 </t>
  </si>
  <si>
    <t>MADRID TRADER V978</t>
  </si>
  <si>
    <t>BBC AMETHYST</t>
  </si>
  <si>
    <t>proyecto parque eolico</t>
  </si>
  <si>
    <t>SAN ANT. EXP. V43/46</t>
  </si>
  <si>
    <t>CARLOTTA STAR V45/48</t>
  </si>
  <si>
    <t>MADRID TRADER 006 HS</t>
  </si>
  <si>
    <t>MADRID TRADER 006 MK</t>
  </si>
  <si>
    <t>LONDON TRADER 007 HS</t>
  </si>
  <si>
    <t>LONDON TRADER 007 MK</t>
  </si>
  <si>
    <t>MADRID TRADER 007 HS</t>
  </si>
  <si>
    <t>MADRID TRADER 007 MK</t>
  </si>
  <si>
    <t>LONDON TRADER 008 HS</t>
  </si>
  <si>
    <t>LONDON TRADER 008 MK</t>
  </si>
  <si>
    <t>MADRID TRADER 009 HS</t>
  </si>
  <si>
    <t>MADRID TRADER 009 MK</t>
  </si>
  <si>
    <t>MADRID TRADER 009 AL</t>
  </si>
  <si>
    <t>LONDON TRADER 010 HS</t>
  </si>
  <si>
    <t>LONDON TRADER 010 MK</t>
  </si>
  <si>
    <t>LONDON TRADER 010 AL</t>
  </si>
  <si>
    <t>MADRID TRADER 011 HS</t>
  </si>
  <si>
    <t>MADRID TRADER 011 MK</t>
  </si>
  <si>
    <t>LONDON TRADER 012 HS</t>
  </si>
  <si>
    <t>LONDON TRADER 012 MK</t>
  </si>
  <si>
    <t>LONDON TRADER 012 AL</t>
  </si>
  <si>
    <t>MADRID TRADER 013 HS</t>
  </si>
  <si>
    <t>MADRID TRADER 013 MK</t>
  </si>
  <si>
    <t>MADRID TRADER 013 AL</t>
  </si>
  <si>
    <t>LONDON TRADER 014 HS</t>
  </si>
  <si>
    <t>LONDON TRADER 014 MK</t>
  </si>
  <si>
    <t>LONDON TRADER 014 AL</t>
  </si>
  <si>
    <t>MADRID TRADER 015 HS</t>
  </si>
  <si>
    <t>MADRID TRADER 015 MK</t>
  </si>
  <si>
    <t>MADRID TRADER 015 AL</t>
  </si>
  <si>
    <t>LONDON TRADER 016 HS</t>
  </si>
  <si>
    <t>LONDON TRADER 016 MK</t>
  </si>
  <si>
    <t>MADRID TRADER 017 HS</t>
  </si>
  <si>
    <t>MADRID TRADER 017 MK</t>
  </si>
  <si>
    <t>MADRID TRADER 017 AL</t>
  </si>
  <si>
    <t>LONDON TRADER 018 HS</t>
  </si>
  <si>
    <t>LONDON TRADER 018 MK</t>
  </si>
  <si>
    <t>LONDON TRADER 018 AL</t>
  </si>
  <si>
    <t>MADRID TRADER 019 HS</t>
  </si>
  <si>
    <t>MADRID TRADER 019 MK</t>
  </si>
  <si>
    <t>MADRID TRADER 019 AL</t>
  </si>
  <si>
    <t>LONDON TRADER 020 HS</t>
  </si>
  <si>
    <t>LONDON TRADER 020 MK</t>
  </si>
  <si>
    <t>LONDON TRADER 020 AL</t>
  </si>
  <si>
    <t>MADRID TRADER 021 HS</t>
  </si>
  <si>
    <t>MADRID TRADER 021 MK</t>
  </si>
  <si>
    <t>MADRID TRADER 021 AL</t>
  </si>
  <si>
    <t>LONDON TRADER 022 HS</t>
  </si>
  <si>
    <t>LONDON TRADER 022 MK</t>
  </si>
  <si>
    <t>MADRID TRADER 023 HS</t>
  </si>
  <si>
    <t>MADRID TRADER 023 MK</t>
  </si>
  <si>
    <t>MADRID TRADER 023 AL</t>
  </si>
  <si>
    <t>MADRID TRADER 025 HS</t>
  </si>
  <si>
    <t>MADRID TRADER 025 MK</t>
  </si>
  <si>
    <t xml:space="preserve">ICE GRACE           </t>
  </si>
  <si>
    <t xml:space="preserve">ICE RIVER (2v)      </t>
  </si>
  <si>
    <t>Buques temporada 2019</t>
  </si>
  <si>
    <t>Cantidad de contenedores por especie por mes 2019 - BB</t>
  </si>
  <si>
    <t>NORDIC STRALSUND V46</t>
  </si>
  <si>
    <t>ALGOL V840</t>
  </si>
  <si>
    <t xml:space="preserve">BENTONITA           </t>
  </si>
  <si>
    <t xml:space="preserve">ARGENTINO II110     </t>
  </si>
  <si>
    <t>BBC EUROPE</t>
  </si>
  <si>
    <t>c.proyecto</t>
  </si>
  <si>
    <t>NORDIC HONG KONG V13</t>
  </si>
  <si>
    <t xml:space="preserve">CIRUELA             </t>
  </si>
  <si>
    <t>BBC AUSTRIA</t>
  </si>
  <si>
    <t xml:space="preserve">COCA                </t>
  </si>
  <si>
    <t xml:space="preserve">ARICA EXPRESS V020  </t>
  </si>
  <si>
    <t xml:space="preserve">ALGOL V 842         </t>
  </si>
  <si>
    <t>SAN ANTONIO EXP.V019</t>
  </si>
  <si>
    <t xml:space="preserve">ASTURIANO II V07    </t>
  </si>
  <si>
    <t xml:space="preserve">NORDIC MACAU V20    </t>
  </si>
  <si>
    <t>ANTOFAGASTA EXP. V19</t>
  </si>
  <si>
    <t>YU PENG</t>
  </si>
  <si>
    <t xml:space="preserve">ARGENTINO II V111   </t>
  </si>
  <si>
    <t>PERITO MORENO V031</t>
  </si>
  <si>
    <t>NORDIC  BEIJING V904</t>
  </si>
  <si>
    <t xml:space="preserve">N STRALSUND V905    </t>
  </si>
  <si>
    <t>PAUL RUSS V 908</t>
  </si>
  <si>
    <t xml:space="preserve">N HONG  KONG V906   </t>
  </si>
  <si>
    <t>STAR LIMA</t>
  </si>
  <si>
    <t xml:space="preserve">PAUL RUSS V 910     </t>
  </si>
  <si>
    <t>ALGOL V 908</t>
  </si>
  <si>
    <t xml:space="preserve">SAL                 </t>
  </si>
  <si>
    <t>SAN ANT EXPRESS V908</t>
  </si>
  <si>
    <t xml:space="preserve">ASTURIANO II  V09   </t>
  </si>
  <si>
    <t xml:space="preserve">NORDIC MACAU V 909  </t>
  </si>
  <si>
    <t xml:space="preserve">SPRE                </t>
  </si>
  <si>
    <t>ANTOFAGASTA EXP V910</t>
  </si>
  <si>
    <t xml:space="preserve">ALGOL V910          </t>
  </si>
  <si>
    <t xml:space="preserve">ZAPALLO             </t>
  </si>
  <si>
    <t xml:space="preserve">ARGENTINO V113      </t>
  </si>
  <si>
    <t xml:space="preserve">S.VICENTE EXP. V911 </t>
  </si>
  <si>
    <t xml:space="preserve">NORDIC BEIJING V912 </t>
  </si>
  <si>
    <t xml:space="preserve">N. STRALSUND V913   </t>
  </si>
  <si>
    <t xml:space="preserve">N. HONG KONG V914   </t>
  </si>
  <si>
    <t>ALGOL V912</t>
  </si>
  <si>
    <t xml:space="preserve">ARICA EXPRESS V 915 </t>
  </si>
  <si>
    <t>SAN ANTONIO EXP V916</t>
  </si>
  <si>
    <t xml:space="preserve">ANTOF. EXP. V918    </t>
  </si>
  <si>
    <t>BBC RUBY</t>
  </si>
  <si>
    <t>ZYHY CHUANG XIN V01</t>
  </si>
  <si>
    <t>BBC INDUSTRIAL RUBY</t>
  </si>
  <si>
    <t xml:space="preserve">ARSOS V924          </t>
  </si>
  <si>
    <t xml:space="preserve">NORDIC BEIJING V920 </t>
  </si>
  <si>
    <t>NORD. HONG KONG V923</t>
  </si>
  <si>
    <t xml:space="preserve">ALGOL V918          </t>
  </si>
  <si>
    <t xml:space="preserve">ALGOL V920          </t>
  </si>
  <si>
    <t>SAN ANTONIO EXP V924</t>
  </si>
  <si>
    <t xml:space="preserve">ALGOL V922          </t>
  </si>
  <si>
    <t>NORDIC BEIJING V 928</t>
  </si>
  <si>
    <t>NORD. HONG KONG V930</t>
  </si>
  <si>
    <t>JAPIN ARROW</t>
  </si>
  <si>
    <t xml:space="preserve">ALGOL V 927         </t>
  </si>
  <si>
    <t>RAVEN ARROW</t>
  </si>
  <si>
    <t>NORDIC BEIJING V 936</t>
  </si>
  <si>
    <t>ALGOL V 929</t>
  </si>
  <si>
    <t>NORDIC HONG KONGV938</t>
  </si>
  <si>
    <t>ALGOL V931</t>
  </si>
  <si>
    <t>SAN ANTONIO EXP V940</t>
  </si>
  <si>
    <t>ANTOF. EXPRESS  V942</t>
  </si>
  <si>
    <t xml:space="preserve">ALGOL V935          </t>
  </si>
  <si>
    <t xml:space="preserve">NORDIC BEIJING V944 </t>
  </si>
  <si>
    <t>ALGOL V397</t>
  </si>
  <si>
    <t>NORD. HONG KONG V946</t>
  </si>
  <si>
    <t>ALGOL V939</t>
  </si>
  <si>
    <t>TIAN YOU</t>
  </si>
  <si>
    <t>Importacion componentes parque Eolico</t>
  </si>
  <si>
    <t xml:space="preserve">AS FILIPPA 905 HS   </t>
  </si>
  <si>
    <t xml:space="preserve">AS FILIPPA 905 MSK  </t>
  </si>
  <si>
    <t xml:space="preserve">WILD COSMOS         </t>
  </si>
  <si>
    <t xml:space="preserve">ARSOS 906 HS        </t>
  </si>
  <si>
    <t xml:space="preserve">ARSOS 906 MSK       </t>
  </si>
  <si>
    <t xml:space="preserve">AS FILIPPA 907 HS   </t>
  </si>
  <si>
    <t xml:space="preserve">AS FILIPPA 907 MSK  </t>
  </si>
  <si>
    <t xml:space="preserve">ICE ROSE            </t>
  </si>
  <si>
    <t xml:space="preserve">ARSOS 908 HS        </t>
  </si>
  <si>
    <t xml:space="preserve">ARSOS 908 MSK       </t>
  </si>
  <si>
    <t xml:space="preserve">AS FILIPPA 909 HS   </t>
  </si>
  <si>
    <t xml:space="preserve">AS FILIPPA 909 MSK  </t>
  </si>
  <si>
    <t xml:space="preserve">ARSOS 910 HS        </t>
  </si>
  <si>
    <t xml:space="preserve">ARSOS 910 MSK       </t>
  </si>
  <si>
    <t xml:space="preserve">AS FILIPPA 911 HS   </t>
  </si>
  <si>
    <t xml:space="preserve">AS FILIPPA 911 MSK  </t>
  </si>
  <si>
    <t xml:space="preserve">ARSOS 912 HS        </t>
  </si>
  <si>
    <t xml:space="preserve">ARSOS 912 MSK       </t>
  </si>
  <si>
    <t xml:space="preserve">AS FILIPPA 913 HS   </t>
  </si>
  <si>
    <t xml:space="preserve">AS FILIPPA 913 MSK  </t>
  </si>
  <si>
    <t xml:space="preserve">ARSOS 914 HS        </t>
  </si>
  <si>
    <t xml:space="preserve">ARSOS 914 MSK       </t>
  </si>
  <si>
    <t xml:space="preserve">AS FILIPPA 915 HS   </t>
  </si>
  <si>
    <t xml:space="preserve">AS FILIPPA 915 MSK  </t>
  </si>
  <si>
    <t xml:space="preserve">ARSOS 916 HS        </t>
  </si>
  <si>
    <t xml:space="preserve">ARSOS 916 MSK       </t>
  </si>
  <si>
    <t xml:space="preserve">AS FILIPPA 917 HS   </t>
  </si>
  <si>
    <t xml:space="preserve">AS FILIPPA 917 MSK  </t>
  </si>
  <si>
    <t xml:space="preserve">ICE GLACIER         </t>
  </si>
  <si>
    <t xml:space="preserve">ARSOS 918 HS        </t>
  </si>
  <si>
    <t xml:space="preserve">ARSOS 918 MSK       </t>
  </si>
  <si>
    <t xml:space="preserve">AS FILIPPA 919 HS   </t>
  </si>
  <si>
    <t xml:space="preserve">AS FILIPPA 919 MSK  </t>
  </si>
  <si>
    <t xml:space="preserve">ARSOS 920 HS        </t>
  </si>
  <si>
    <t xml:space="preserve">ARSOS 920 MSK       </t>
  </si>
  <si>
    <t xml:space="preserve">AS FILIPPA 921 HS   </t>
  </si>
  <si>
    <t xml:space="preserve">AS FILIPPA 921 MSK  </t>
  </si>
  <si>
    <t xml:space="preserve">ARSOS 922 HS        </t>
  </si>
  <si>
    <t xml:space="preserve">ARSOS 922 MSK       </t>
  </si>
  <si>
    <t xml:space="preserve">AS FILIPPA 923 HS   </t>
  </si>
  <si>
    <t xml:space="preserve">AS FILIPPA 923 MSK  </t>
  </si>
  <si>
    <t>CARIBBEAN HARMONY</t>
  </si>
  <si>
    <t>La diferencia de 2 es x que vinieron en camion.</t>
  </si>
  <si>
    <t xml:space="preserve">ICE RANGER (2v)     </t>
  </si>
  <si>
    <t>Buques temporada 2018</t>
  </si>
  <si>
    <t>Cantidad de contenedores por especie por mes 2018 - BB</t>
  </si>
  <si>
    <t xml:space="preserve">ACEITE              </t>
  </si>
  <si>
    <t xml:space="preserve">STAR LYSEFJORD </t>
  </si>
  <si>
    <t xml:space="preserve">ARVEJA              </t>
  </si>
  <si>
    <t>ANTOFAGASTA EXP V 12</t>
  </si>
  <si>
    <t xml:space="preserve">CEBA                </t>
  </si>
  <si>
    <t>CHIPOL HUANGHE</t>
  </si>
  <si>
    <t xml:space="preserve">SAN VICENTE EXP V12 </t>
  </si>
  <si>
    <t xml:space="preserve">NORDIC BEIJING V26  </t>
  </si>
  <si>
    <t>NORDIC STRALSUND V40</t>
  </si>
  <si>
    <t xml:space="preserve">HORN                </t>
  </si>
  <si>
    <t>NORDIC HONG KONG V07</t>
  </si>
  <si>
    <t xml:space="preserve">ARICA EXPRESS V014  </t>
  </si>
  <si>
    <t>TORONTO</t>
  </si>
  <si>
    <t>SAN ANTONIO EXP V 13</t>
  </si>
  <si>
    <t xml:space="preserve">NORDIC MACAU V014   </t>
  </si>
  <si>
    <t>SAGA WIND</t>
  </si>
  <si>
    <t>ANTOFAGASTA EXP. V13</t>
  </si>
  <si>
    <t xml:space="preserve">MALTA               </t>
  </si>
  <si>
    <t>ALGOL V 812</t>
  </si>
  <si>
    <t xml:space="preserve">MANGUERAS           </t>
  </si>
  <si>
    <t xml:space="preserve">NORDIC BEIJING V 27 </t>
  </si>
  <si>
    <t>THORCO ROYAL</t>
  </si>
  <si>
    <t xml:space="preserve">MAQUINARIA          </t>
  </si>
  <si>
    <t>NORDIC HONG KONG V08</t>
  </si>
  <si>
    <t xml:space="preserve">MATERIALES          </t>
  </si>
  <si>
    <t>ALGOL V 814</t>
  </si>
  <si>
    <t>SAGA TIDE</t>
  </si>
  <si>
    <t xml:space="preserve">ARICA EXPRESS V 15  </t>
  </si>
  <si>
    <t xml:space="preserve">PELLE TRIGO         </t>
  </si>
  <si>
    <t>SAN ANTONIO EXP. V14</t>
  </si>
  <si>
    <t>ANTOFAGASTA EXP. V14</t>
  </si>
  <si>
    <t>SAN VICENTE EXP .V14</t>
  </si>
  <si>
    <t xml:space="preserve">PLASTIFICAN         </t>
  </si>
  <si>
    <t xml:space="preserve">NORDIC BEIJING V28  </t>
  </si>
  <si>
    <t>ALGOL V816</t>
  </si>
  <si>
    <t>NORDIC HONG KONG V09</t>
  </si>
  <si>
    <t xml:space="preserve">PULPA PERA          </t>
  </si>
  <si>
    <t>ALGOL V820</t>
  </si>
  <si>
    <t xml:space="preserve">PURE DE PER         </t>
  </si>
  <si>
    <t>BBC ORINOCO</t>
  </si>
  <si>
    <t xml:space="preserve">SAN ANT EXPRESS V15 </t>
  </si>
  <si>
    <t>ALGOL V822</t>
  </si>
  <si>
    <t xml:space="preserve">TRIGO               </t>
  </si>
  <si>
    <t>ANTOFAGASTA EXP. V15</t>
  </si>
  <si>
    <t xml:space="preserve">NORDIC MACAU V16    </t>
  </si>
  <si>
    <t>SAN VICENTE EXP. V15</t>
  </si>
  <si>
    <t xml:space="preserve">NORDIC BEIJING V29  </t>
  </si>
  <si>
    <t>ALGOL V824</t>
  </si>
  <si>
    <t>LISANNA</t>
  </si>
  <si>
    <t>NORDIC STRALSUND V43</t>
  </si>
  <si>
    <t>NORDIC HONG KONG V10</t>
  </si>
  <si>
    <t>SAN ANTONIO EXP. V16</t>
  </si>
  <si>
    <t>BBC SCANDIA</t>
  </si>
  <si>
    <t>ALGOL V828</t>
  </si>
  <si>
    <t xml:space="preserve">ANTOFAGASTA EXP V16 </t>
  </si>
  <si>
    <t>ALGOL V 830</t>
  </si>
  <si>
    <t>0'</t>
  </si>
  <si>
    <t>SAN VICENTE EXP. V16</t>
  </si>
  <si>
    <t xml:space="preserve">NORDIC BEIJING V30  </t>
  </si>
  <si>
    <t>NORDIC STRALSUND V44</t>
  </si>
  <si>
    <t>NORDIC HONG KONG V11</t>
  </si>
  <si>
    <t>ALGOL V832</t>
  </si>
  <si>
    <t>SAN ANTONIO EXP V 17</t>
  </si>
  <si>
    <t>ALGOL V 834</t>
  </si>
  <si>
    <t xml:space="preserve">NORDIC MACAU V018   </t>
  </si>
  <si>
    <t>ANTOFAGASTA EXP. V17</t>
  </si>
  <si>
    <t>SAN VICENTE EXP. V17</t>
  </si>
  <si>
    <t xml:space="preserve">NORDIC BEIJING V031 </t>
  </si>
  <si>
    <t>NORDIC HONG KONG V12</t>
  </si>
  <si>
    <t>ALGOL V 836</t>
  </si>
  <si>
    <t xml:space="preserve">ARICA EXPRESS V19   </t>
  </si>
  <si>
    <t>BBC NAPLES</t>
  </si>
  <si>
    <t>SAN ANTONIO EXP. V18</t>
  </si>
  <si>
    <t xml:space="preserve">NORDIC MACAU V 19   </t>
  </si>
  <si>
    <t>ANTOFAGASTA EXP. V18</t>
  </si>
  <si>
    <t>SAN VICENTE EXP. V18</t>
  </si>
  <si>
    <t>ASTURIANO II V 06</t>
  </si>
  <si>
    <t>PERITO MORENO</t>
  </si>
  <si>
    <t xml:space="preserve">ALGOL V838          </t>
  </si>
  <si>
    <t xml:space="preserve">NORDIC BEIJING V032 </t>
  </si>
  <si>
    <t>ALGOL 802 E ALI</t>
  </si>
  <si>
    <t>ALGOL 802 E MSK</t>
  </si>
  <si>
    <t xml:space="preserve">PAUL RUSS 804 E ALI </t>
  </si>
  <si>
    <t xml:space="preserve">PAUL RUSS 804 E MSK </t>
  </si>
  <si>
    <t xml:space="preserve">PAUL RUSS 806 E ALI </t>
  </si>
  <si>
    <t xml:space="preserve">PAUL RUSS 806 E MSK </t>
  </si>
  <si>
    <t xml:space="preserve">PAUL RUSS 808 E ALI </t>
  </si>
  <si>
    <t xml:space="preserve">PAUL RUSS 808 E MSK </t>
  </si>
  <si>
    <t xml:space="preserve">ELVIRA              </t>
  </si>
  <si>
    <t>SAN ANTONIO 804E ALI</t>
  </si>
  <si>
    <t>SAN ANTONIO 804E MSK</t>
  </si>
  <si>
    <t xml:space="preserve">MSC NITA LD 807 AR  </t>
  </si>
  <si>
    <t xml:space="preserve">PAUL RUSS 810 E ALI </t>
  </si>
  <si>
    <t xml:space="preserve">PAUL RUSS 810 E MSK </t>
  </si>
  <si>
    <t xml:space="preserve">MSC RONIT LP 808    </t>
  </si>
  <si>
    <t xml:space="preserve">BALTIC AUTUMN       </t>
  </si>
  <si>
    <t>SAN ANTONIO 806E ALI</t>
  </si>
  <si>
    <t>SAN ANTIONIO 806E MS</t>
  </si>
  <si>
    <t xml:space="preserve">MSC NITA LD 809 AR  </t>
  </si>
  <si>
    <t xml:space="preserve">PAUL RUSS 812 E ALI </t>
  </si>
  <si>
    <t xml:space="preserve">PAUL RUSS 812 E MSK </t>
  </si>
  <si>
    <t xml:space="preserve">SAN ANTONIO 808 ALI </t>
  </si>
  <si>
    <t xml:space="preserve">SAN ANTONIO 808 MSK </t>
  </si>
  <si>
    <t xml:space="preserve">MSC RONIT LP 810    </t>
  </si>
  <si>
    <t xml:space="preserve">MSC NITA LD 811 R   </t>
  </si>
  <si>
    <t xml:space="preserve">PAUL RUSS 814 E ALI </t>
  </si>
  <si>
    <t xml:space="preserve">PAUL RUSS 814 E MSK </t>
  </si>
  <si>
    <t xml:space="preserve">SAN ANTONIO 810 ALI </t>
  </si>
  <si>
    <t xml:space="preserve">SAN ANTONIO 810 MSK </t>
  </si>
  <si>
    <t xml:space="preserve">PAUL RUSS 816 E ALI </t>
  </si>
  <si>
    <t xml:space="preserve">PAUL RUSS 816 E MSK </t>
  </si>
  <si>
    <t xml:space="preserve">MSC NITA LD 813     </t>
  </si>
  <si>
    <t xml:space="preserve">SAN ANTONIO 812 ALI </t>
  </si>
  <si>
    <t xml:space="preserve">SAN ANTONIO 812 MSK </t>
  </si>
  <si>
    <t xml:space="preserve">MSC RONIT LP 814    </t>
  </si>
  <si>
    <t xml:space="preserve">PAUL RUSS 818 E ALI </t>
  </si>
  <si>
    <t xml:space="preserve">PAUL RUSS 818 MSK   </t>
  </si>
  <si>
    <t xml:space="preserve">SAN ANTONIO 814 ALI </t>
  </si>
  <si>
    <t xml:space="preserve">SAN ANTONIO 814 MSK </t>
  </si>
  <si>
    <t xml:space="preserve">MSC NITA LD 815     </t>
  </si>
  <si>
    <t xml:space="preserve">PAUL RUSS 820 E ALI </t>
  </si>
  <si>
    <t xml:space="preserve">PAUL RUSS 820 E MSK </t>
  </si>
  <si>
    <t xml:space="preserve">SAN ANTONIO 816 ALI </t>
  </si>
  <si>
    <t xml:space="preserve">SAN ANTONIO 816 MSK </t>
  </si>
  <si>
    <t xml:space="preserve">PAUL RUSS 822 E ALI </t>
  </si>
  <si>
    <t xml:space="preserve">PAUL RUSS 822 E MSK </t>
  </si>
  <si>
    <t xml:space="preserve">SAN ANTONIO 818 ALI </t>
  </si>
  <si>
    <t xml:space="preserve">SAN ANTONIO 818 MSK </t>
  </si>
  <si>
    <t xml:space="preserve">BALTIC PIONEER      </t>
  </si>
  <si>
    <t>ATLANTIC WINTER</t>
  </si>
  <si>
    <t xml:space="preserve">CRIPOLBROK GALAXY  </t>
  </si>
  <si>
    <t>DA TAI</t>
  </si>
  <si>
    <t>Buques temporada 2017</t>
  </si>
  <si>
    <t>Cantidad de contenedores por especie por mes 2017 - BB</t>
  </si>
  <si>
    <t xml:space="preserve">LILLY SCHULTE V008  </t>
  </si>
  <si>
    <t xml:space="preserve">AROMA MANZ          </t>
  </si>
  <si>
    <t>BBC FRANCE</t>
  </si>
  <si>
    <t xml:space="preserve">ARICA EXPRESS V007  </t>
  </si>
  <si>
    <t xml:space="preserve">BOBINAS             </t>
  </si>
  <si>
    <t>BBC PALERMO</t>
  </si>
  <si>
    <t>SAN ANTONIO EXP. V06</t>
  </si>
  <si>
    <t xml:space="preserve">NORDIC MACAU V007   </t>
  </si>
  <si>
    <t xml:space="preserve">CEBOLLA             </t>
  </si>
  <si>
    <t>ANTOFAGASTA EXP. V06</t>
  </si>
  <si>
    <t xml:space="preserve">CEREAL              </t>
  </si>
  <si>
    <t>SAN VICENTE EXP. V06</t>
  </si>
  <si>
    <t xml:space="preserve">CHOFA               </t>
  </si>
  <si>
    <t xml:space="preserve">NORDIC BEIJING V20  </t>
  </si>
  <si>
    <t xml:space="preserve">J MANZ C.C          </t>
  </si>
  <si>
    <t>NORDIC HONG KONG V01</t>
  </si>
  <si>
    <t>NORDIC STRALSUND V34</t>
  </si>
  <si>
    <t xml:space="preserve">ARICA EXPRESS V008  </t>
  </si>
  <si>
    <t>BBC LUOISINA</t>
  </si>
  <si>
    <t>SAN ANTONIO EXP V007</t>
  </si>
  <si>
    <t xml:space="preserve">NORDIC MACAU V008   </t>
  </si>
  <si>
    <t xml:space="preserve">LADRILLOS           </t>
  </si>
  <si>
    <t>RiKE</t>
  </si>
  <si>
    <t xml:space="preserve">LEGUMBRE            </t>
  </si>
  <si>
    <t>ANTOFAGASTA EXP. V07</t>
  </si>
  <si>
    <t>SAN VICENTE EXP. V07</t>
  </si>
  <si>
    <t>BBC DANUBE</t>
  </si>
  <si>
    <t xml:space="preserve">MAQUINA             </t>
  </si>
  <si>
    <t xml:space="preserve">NORDIC BEIJING V021 </t>
  </si>
  <si>
    <t>NORDIC STRALSUND V35</t>
  </si>
  <si>
    <t xml:space="preserve">MUDANZA             </t>
  </si>
  <si>
    <t>NORDIC HONG KONG V02</t>
  </si>
  <si>
    <t>BBC DELAWARE</t>
  </si>
  <si>
    <t xml:space="preserve">ARICA EXPRESS V009  </t>
  </si>
  <si>
    <t>HUA AN CHENG</t>
  </si>
  <si>
    <t>SAN ANTONIO EXP. V08</t>
  </si>
  <si>
    <t>ERASMUSGRACHT</t>
  </si>
  <si>
    <t xml:space="preserve">NORDIC MACAU V009   </t>
  </si>
  <si>
    <t>BBC VESUVIUS</t>
  </si>
  <si>
    <t>ANTOFAGASTA EXP. V08</t>
  </si>
  <si>
    <t>SAN VICENTE EXP. V08</t>
  </si>
  <si>
    <t>BBC OLYMPUS</t>
  </si>
  <si>
    <t xml:space="preserve">NORDIC BEIJING V022 </t>
  </si>
  <si>
    <t>NORDIC STRALSUND V36</t>
  </si>
  <si>
    <t>NORDIC HONG KONG V03</t>
  </si>
  <si>
    <t xml:space="preserve">ARICA EXPRESS V10   </t>
  </si>
  <si>
    <t>SAN ANTONIO EXP. V09</t>
  </si>
  <si>
    <t xml:space="preserve">NORDIC MACAU V10    </t>
  </si>
  <si>
    <t>ANTOFAGASTA EXP. V09</t>
  </si>
  <si>
    <t>SAN VICENTE EXP. V09</t>
  </si>
  <si>
    <t xml:space="preserve">NORDIC BEIJING V023 </t>
  </si>
  <si>
    <t>TUJU ARROW</t>
  </si>
  <si>
    <t>c.proyecto arena</t>
  </si>
  <si>
    <t>STAR FUJI</t>
  </si>
  <si>
    <t>NORDIC STRALSUND V37</t>
  </si>
  <si>
    <t>NORDIC HONG KONG V04</t>
  </si>
  <si>
    <t xml:space="preserve">ARICA EXPRESS V11   </t>
  </si>
  <si>
    <t>SAN ANTONIO EXP. V10</t>
  </si>
  <si>
    <t xml:space="preserve">NORDIC MACAU V11    </t>
  </si>
  <si>
    <t>ANTOFAGASTA EXP. V10</t>
  </si>
  <si>
    <t>SAN VICENTE EXP. V10</t>
  </si>
  <si>
    <t xml:space="preserve">NORDIC BEIJING V024 </t>
  </si>
  <si>
    <t>NORDIC STRALSUND v38</t>
  </si>
  <si>
    <t xml:space="preserve">ARICA EXPRESS V012  </t>
  </si>
  <si>
    <t>BBC SHAPPIRE</t>
  </si>
  <si>
    <t>SAN ANTONIO EXP. V11</t>
  </si>
  <si>
    <t xml:space="preserve">NORDIC MACAU V012   </t>
  </si>
  <si>
    <t>ANTOFAGASTA EXP. V11</t>
  </si>
  <si>
    <t>CHIPOL CHANGJIANG</t>
  </si>
  <si>
    <t xml:space="preserve">NORDIC BEIJING V 25 </t>
  </si>
  <si>
    <t>BBC GERMANY</t>
  </si>
  <si>
    <t>SAGA ENTERPRISE</t>
  </si>
  <si>
    <t>C</t>
  </si>
  <si>
    <t>NORDIC STRALSUD V39</t>
  </si>
  <si>
    <t xml:space="preserve">ALIANCA SANTOS      </t>
  </si>
  <si>
    <t>NORDIC HONG KONG V06</t>
  </si>
  <si>
    <t>ARICA EXPRESS V013</t>
  </si>
  <si>
    <t>HUANGHAI STRUGGLER</t>
  </si>
  <si>
    <t>CHIPOL TAIHU</t>
  </si>
  <si>
    <t xml:space="preserve">SAN ANTONIO EXP V12 </t>
  </si>
  <si>
    <t xml:space="preserve">CONTSHIP OAK 703 R  </t>
  </si>
  <si>
    <t>CONTSHIP FUN 1703</t>
  </si>
  <si>
    <t xml:space="preserve">TRITON REEFER       </t>
  </si>
  <si>
    <t xml:space="preserve">CONTSHIP OAK 705 R  </t>
  </si>
  <si>
    <t xml:space="preserve">SAN ALVARO 702 E HS </t>
  </si>
  <si>
    <t>SAN ALVARO 702 E MSK</t>
  </si>
  <si>
    <t xml:space="preserve">CONTSHIP OAK 706 R  </t>
  </si>
  <si>
    <t xml:space="preserve">ALGOL 1702 E HS     </t>
  </si>
  <si>
    <t xml:space="preserve">ALGOL 1702 E MSK    </t>
  </si>
  <si>
    <t xml:space="preserve">HANSA LUBECK        </t>
  </si>
  <si>
    <t xml:space="preserve">SAN ALVARO 704 E HS </t>
  </si>
  <si>
    <t>SAN ALVARO 704 E MSK</t>
  </si>
  <si>
    <t xml:space="preserve">CONTSHIP OAK 707 R  </t>
  </si>
  <si>
    <t xml:space="preserve">HONDURAS STAR       </t>
  </si>
  <si>
    <t xml:space="preserve">ALGOL 1704 E HS     </t>
  </si>
  <si>
    <t xml:space="preserve">ALGOL 1704 E MSK    </t>
  </si>
  <si>
    <t xml:space="preserve">SAN ALVARO 706 E HS </t>
  </si>
  <si>
    <t>SAN ALVARO 706 E MSK</t>
  </si>
  <si>
    <t xml:space="preserve">CONTSHIP OAK 709 R  </t>
  </si>
  <si>
    <t xml:space="preserve">ALGOL 1706 E HS     </t>
  </si>
  <si>
    <t xml:space="preserve">ALGOL 1706 E MSK    </t>
  </si>
  <si>
    <t xml:space="preserve">CONTSHIP OAK 710 R  </t>
  </si>
  <si>
    <t xml:space="preserve">SAN ALVARO 708 E HS </t>
  </si>
  <si>
    <t>SAN ALVARO 708 E MSK</t>
  </si>
  <si>
    <t xml:space="preserve">BALTIC HEATHER      </t>
  </si>
  <si>
    <t xml:space="preserve">MEXICAN BAY         </t>
  </si>
  <si>
    <t xml:space="preserve">ALGOL 1708 E HS     </t>
  </si>
  <si>
    <t xml:space="preserve">ALGOL 1708 E MSK    </t>
  </si>
  <si>
    <t xml:space="preserve">CONTSHIP OAK 712 R  </t>
  </si>
  <si>
    <t xml:space="preserve">SAN ALVARO 710 E HS </t>
  </si>
  <si>
    <t>SAN ALVARO 710 E MSK</t>
  </si>
  <si>
    <t xml:space="preserve">ALGOL 1710 E HS     </t>
  </si>
  <si>
    <t xml:space="preserve">ALGOL 1710 E MSK    </t>
  </si>
  <si>
    <t xml:space="preserve">CONTSHIP OAK 713 R  </t>
  </si>
  <si>
    <t xml:space="preserve">SAN ALVARO 712 E HS </t>
  </si>
  <si>
    <t>SAN ALVARO 712 E MSK</t>
  </si>
  <si>
    <t xml:space="preserve">GREEN ITALIA        </t>
  </si>
  <si>
    <t xml:space="preserve">ALGOL 1712 E HS     </t>
  </si>
  <si>
    <t xml:space="preserve">ALGOL 1712 E MSK    </t>
  </si>
  <si>
    <t>xxx</t>
  </si>
  <si>
    <t xml:space="preserve">CONTSHIP OAK 717 R  </t>
  </si>
  <si>
    <t xml:space="preserve">SAN ALVARO 714 E HS </t>
  </si>
  <si>
    <t>SAN ALVARO 714 E MSK</t>
  </si>
  <si>
    <t xml:space="preserve">CONTSHIP OAK 718 R  </t>
  </si>
  <si>
    <t xml:space="preserve">ALGOL 1714 E HS     </t>
  </si>
  <si>
    <t xml:space="preserve">ALGOL 1714 E MSK    </t>
  </si>
  <si>
    <t xml:space="preserve">SAN ALVARO 716 E HS </t>
  </si>
  <si>
    <t>SAN ALVARO 716 E MSK</t>
  </si>
  <si>
    <t xml:space="preserve">ALGOL 1716 E HS     </t>
  </si>
  <si>
    <t xml:space="preserve">ALGOL 1716 E MSK    </t>
  </si>
  <si>
    <t xml:space="preserve">CONSHIP OAK 719 R   </t>
  </si>
  <si>
    <t xml:space="preserve">SAN ALVARO 718 E HS </t>
  </si>
  <si>
    <t xml:space="preserve">CONTSHIP OAK 721 R  </t>
  </si>
  <si>
    <t xml:space="preserve">SAN ALVARO 720 E HS </t>
  </si>
  <si>
    <t xml:space="preserve">CONTSHIP OAK 722 R  </t>
  </si>
  <si>
    <t xml:space="preserve">CONTSHIP OAK 723 R  </t>
  </si>
  <si>
    <t>(Setubal 2016)</t>
  </si>
  <si>
    <t xml:space="preserve">HUMBOLDT BAY        </t>
  </si>
  <si>
    <t>Buques temporada 2016</t>
  </si>
  <si>
    <t>Cantidad de contenedores por especie por mes 2016 - BB</t>
  </si>
  <si>
    <t xml:space="preserve">BARRY V170          </t>
  </si>
  <si>
    <t>BBC ODER</t>
  </si>
  <si>
    <t xml:space="preserve">CAROLINA STAR V274  </t>
  </si>
  <si>
    <t xml:space="preserve">CATALIZADOR         </t>
  </si>
  <si>
    <t xml:space="preserve">EASTER ISLAND V 175 </t>
  </si>
  <si>
    <t>NORDIC STRALSUND V25</t>
  </si>
  <si>
    <t xml:space="preserve">LILLY SCHULTE V002  </t>
  </si>
  <si>
    <t>DAMAGRACHT</t>
  </si>
  <si>
    <t>NILEDUTCH ANTWER V01</t>
  </si>
  <si>
    <t xml:space="preserve">MAPOCHO V276        </t>
  </si>
  <si>
    <t xml:space="preserve">NORDIC MACAU V001   </t>
  </si>
  <si>
    <t xml:space="preserve">LIMON               </t>
  </si>
  <si>
    <t xml:space="preserve">NORASIA ALYA  V273  </t>
  </si>
  <si>
    <t xml:space="preserve">CAROLINA STAR V275  </t>
  </si>
  <si>
    <t>MIJO</t>
  </si>
  <si>
    <t xml:space="preserve">EASTER ISLAND V176  </t>
  </si>
  <si>
    <t>MUDANZA</t>
  </si>
  <si>
    <t>NORDIC STRALSUND V26</t>
  </si>
  <si>
    <t xml:space="preserve">LILLY SCHULTE V003  </t>
  </si>
  <si>
    <t xml:space="preserve">URUGUAY REEFER      </t>
  </si>
  <si>
    <t xml:space="preserve">ARICA EXPRESS V001  </t>
  </si>
  <si>
    <t>SAN ANT. EXPRESS V01</t>
  </si>
  <si>
    <t xml:space="preserve">SCHU                </t>
  </si>
  <si>
    <t>ANTOFAGASTA EXP V 01</t>
  </si>
  <si>
    <t xml:space="preserve">SEMILLA ALG         </t>
  </si>
  <si>
    <t>SAN VICENTE EXP. V01</t>
  </si>
  <si>
    <t xml:space="preserve">EASTER ISLAND V177  </t>
  </si>
  <si>
    <t>NORDIC STRALSUND V29</t>
  </si>
  <si>
    <t xml:space="preserve">LILLY SCHULTE V 04  </t>
  </si>
  <si>
    <t xml:space="preserve">ARICA EXPRESS V 03  </t>
  </si>
  <si>
    <t>SAN ANT. EXPRESS V02</t>
  </si>
  <si>
    <t xml:space="preserve">NORDIC MACAU V003   </t>
  </si>
  <si>
    <t>CHIPOL CHANG JIANG</t>
  </si>
  <si>
    <t>ANTOFAGASTA EXP V002</t>
  </si>
  <si>
    <t>BBC ENGLAND</t>
  </si>
  <si>
    <t>SAN VICENTE EXP. V02</t>
  </si>
  <si>
    <t xml:space="preserve">EASTER ISLAND V178  </t>
  </si>
  <si>
    <t>NORDIC STRALSUND V30</t>
  </si>
  <si>
    <t xml:space="preserve">ARICA EXPRESS V 04  </t>
  </si>
  <si>
    <t>SAN ANT. EXPRESS V03</t>
  </si>
  <si>
    <t xml:space="preserve">NORDIC MACAU V004   </t>
  </si>
  <si>
    <t>ANTOFAGASTA EXP. V03</t>
  </si>
  <si>
    <t xml:space="preserve">SAN VICENTE EX V3   </t>
  </si>
  <si>
    <t>MERCS UVA</t>
  </si>
  <si>
    <t xml:space="preserve">EASTER ISLAND V179  </t>
  </si>
  <si>
    <t xml:space="preserve">LILLY SCHULTE V 06  </t>
  </si>
  <si>
    <t xml:space="preserve">ARICA EXPRESS V 05  </t>
  </si>
  <si>
    <t>BBC MICHIGAN</t>
  </si>
  <si>
    <t>SAN ANTONIO EXP. V04</t>
  </si>
  <si>
    <t xml:space="preserve">NORDIC MACAU V005   </t>
  </si>
  <si>
    <t>BBC MAHAWELI</t>
  </si>
  <si>
    <t>ANTOFAGASTA EXP V 04</t>
  </si>
  <si>
    <t>SAN VICENTE EXP. V04</t>
  </si>
  <si>
    <t xml:space="preserve">EASTER ISLAND V180  </t>
  </si>
  <si>
    <t>NORDIC STRALSUND V32</t>
  </si>
  <si>
    <t xml:space="preserve">LILLY SCHULTE V 07  </t>
  </si>
  <si>
    <t>INDUSTRIAL CHARGER</t>
  </si>
  <si>
    <t xml:space="preserve">ARICA EXPRESS V 06  </t>
  </si>
  <si>
    <t xml:space="preserve">SAN ANTONIO EXP V05 </t>
  </si>
  <si>
    <t xml:space="preserve">NORDIC MACAU V06    </t>
  </si>
  <si>
    <t>ANTOFAGASTA EXP. V05</t>
  </si>
  <si>
    <t xml:space="preserve">SAN VICENTE EXP V05 </t>
  </si>
  <si>
    <t xml:space="preserve">NORDIC BEIJIING V19 </t>
  </si>
  <si>
    <t>NORDIC STRALSUND V33</t>
  </si>
  <si>
    <t>BBC SCOTLAND</t>
  </si>
  <si>
    <t>BBC CHALLENGER</t>
  </si>
  <si>
    <t>BBC FLORIDA</t>
  </si>
  <si>
    <t>LENA V 1603 HS</t>
  </si>
  <si>
    <t>LENA V 1603 MSK</t>
  </si>
  <si>
    <t>VEGA BETA 1605 HS</t>
  </si>
  <si>
    <t xml:space="preserve">SATURN 1604 MSK     </t>
  </si>
  <si>
    <t xml:space="preserve">SANTA FE 026 E HS   </t>
  </si>
  <si>
    <t xml:space="preserve">SANTA FE 026 E MSK  </t>
  </si>
  <si>
    <t xml:space="preserve">CRYSTAL REEFER      </t>
  </si>
  <si>
    <t xml:space="preserve">SANTA FE 028 E HS   </t>
  </si>
  <si>
    <t xml:space="preserve">SANTA FE 028 E MSK  </t>
  </si>
  <si>
    <t xml:space="preserve">SANTA FE 030 E HS   </t>
  </si>
  <si>
    <t xml:space="preserve">SANTA FE 030 E MSK  </t>
  </si>
  <si>
    <t>HEN. SCHULTE 603 MSC</t>
  </si>
  <si>
    <t xml:space="preserve">SATURN 1610 HS      </t>
  </si>
  <si>
    <t xml:space="preserve">SATURN 1610 MSK     </t>
  </si>
  <si>
    <t xml:space="preserve">SANTA FE 032 E HS   </t>
  </si>
  <si>
    <t xml:space="preserve">SANTA FE 032 E MSK  </t>
  </si>
  <si>
    <t xml:space="preserve">SATURN 1612 HS      </t>
  </si>
  <si>
    <t xml:space="preserve">SATURN 1612 MSK     </t>
  </si>
  <si>
    <t xml:space="preserve">SANTA FE 034 E HS   </t>
  </si>
  <si>
    <t xml:space="preserve">SANTA FE 034 E MSK  </t>
  </si>
  <si>
    <t xml:space="preserve">WHITNEY BAY         </t>
  </si>
  <si>
    <t xml:space="preserve">TABAGO BAY 609 R    </t>
  </si>
  <si>
    <t xml:space="preserve">SATURN 1614 HS      </t>
  </si>
  <si>
    <t xml:space="preserve">SATURN 1614 MSK     </t>
  </si>
  <si>
    <t xml:space="preserve">SANTA FE 036 E HS   </t>
  </si>
  <si>
    <t xml:space="preserve">SANTA FE 036 E MSK  </t>
  </si>
  <si>
    <t xml:space="preserve">ZEFYROS             </t>
  </si>
  <si>
    <t xml:space="preserve">TABAGO BAY 611 R    </t>
  </si>
  <si>
    <t xml:space="preserve">SANTA FE 038 E HS   </t>
  </si>
  <si>
    <t xml:space="preserve">SANTA FE 038 E MSK  </t>
  </si>
  <si>
    <t xml:space="preserve">TABAGO BAY 612 R    </t>
  </si>
  <si>
    <t xml:space="preserve">SATURN 1618 HS      </t>
  </si>
  <si>
    <t xml:space="preserve">SATURN 1618 MSK     </t>
  </si>
  <si>
    <t xml:space="preserve">SANTA FE 040 E HS   </t>
  </si>
  <si>
    <t xml:space="preserve">SANTA FE 040 E MSK  </t>
  </si>
  <si>
    <t xml:space="preserve">TABAGO BAY 613 R    </t>
  </si>
  <si>
    <t xml:space="preserve">SATURN 1620 HS      </t>
  </si>
  <si>
    <t xml:space="preserve">SATURN 1620 MSK     </t>
  </si>
  <si>
    <t xml:space="preserve">SANTA FE 042 E HS   </t>
  </si>
  <si>
    <t xml:space="preserve">SANTA FE 042 E MSK  </t>
  </si>
  <si>
    <t xml:space="preserve">SANTA FE 044 E HS   </t>
  </si>
  <si>
    <t xml:space="preserve">SANTA FE 044 E MSK  </t>
  </si>
  <si>
    <t xml:space="preserve">TABAGO BAY 614 R    </t>
  </si>
  <si>
    <t xml:space="preserve">BALTIC MOON         </t>
  </si>
  <si>
    <t xml:space="preserve">SANTA FE 046 E HS   </t>
  </si>
  <si>
    <t xml:space="preserve">SANTA FE 046 E MSK  </t>
  </si>
  <si>
    <t xml:space="preserve">TABAGO BAY 615 R    </t>
  </si>
  <si>
    <t xml:space="preserve">SANTA FE 048 E HS   </t>
  </si>
  <si>
    <t xml:space="preserve">SANTA FE 048 E MSK  </t>
  </si>
  <si>
    <t xml:space="preserve">BALTIC PERFORMER    </t>
  </si>
  <si>
    <t xml:space="preserve">SANTA FE 050 E HS   </t>
  </si>
  <si>
    <t xml:space="preserve">SANTA FE 050 E MSK  </t>
  </si>
  <si>
    <t xml:space="preserve">ICE RIVER (3v)      </t>
  </si>
  <si>
    <t xml:space="preserve">TABAGO BAY 616 R    </t>
  </si>
  <si>
    <t xml:space="preserve">SANTA FE 052 E HS   </t>
  </si>
  <si>
    <t xml:space="preserve">SANTA FE 052 E MSK  </t>
  </si>
  <si>
    <t xml:space="preserve">AVILA STAR          </t>
  </si>
  <si>
    <t xml:space="preserve">SANTA FE 054 E HS   </t>
  </si>
  <si>
    <t xml:space="preserve">SANTA FE 054 E MSK  </t>
  </si>
  <si>
    <t xml:space="preserve">SANTA FE 056 E HS   </t>
  </si>
  <si>
    <t xml:space="preserve">SANTA FE 056 E MSK  </t>
  </si>
  <si>
    <t xml:space="preserve">BALTIC MEADOW       </t>
  </si>
  <si>
    <t xml:space="preserve">SATURN 1626 HS      </t>
  </si>
  <si>
    <t xml:space="preserve">SATURN 1626 MSK     </t>
  </si>
  <si>
    <t xml:space="preserve">TABAGO BAY 622 R    </t>
  </si>
  <si>
    <t xml:space="preserve">TABAGO BAY 626 R    </t>
  </si>
  <si>
    <t xml:space="preserve">CS SETUBAL 630 R    </t>
  </si>
  <si>
    <t xml:space="preserve">CS SETUBAL 634 R    </t>
  </si>
  <si>
    <t xml:space="preserve">CS SETUBAL 638 R    </t>
  </si>
  <si>
    <t xml:space="preserve">CS SETUBAL 642 R    </t>
  </si>
  <si>
    <t xml:space="preserve">ICE GRACE (2v)      </t>
  </si>
  <si>
    <t>Buques temporada 2015</t>
  </si>
  <si>
    <t>Cantidad de contenedores por especie por mes 2015 - BB</t>
  </si>
  <si>
    <t xml:space="preserve">AGUARD PERA         </t>
  </si>
  <si>
    <t xml:space="preserve">MAPOCHO V 268       </t>
  </si>
  <si>
    <t xml:space="preserve">NORASIA ALYA V265   </t>
  </si>
  <si>
    <t>BB AMAZON</t>
  </si>
  <si>
    <t xml:space="preserve">CAROLINA STAR V 267 </t>
  </si>
  <si>
    <t xml:space="preserve">ARGENTINO II V 55   </t>
  </si>
  <si>
    <t>CHRISTMAS ISLAND V53</t>
  </si>
  <si>
    <t xml:space="preserve">EASTER ISLAND V164  </t>
  </si>
  <si>
    <t xml:space="preserve">GARBANZO            </t>
  </si>
  <si>
    <t>ALIANZA SAN MART V24</t>
  </si>
  <si>
    <t>HAMMONIA MASSILIAV44</t>
  </si>
  <si>
    <t>BBC MOONSTONE</t>
  </si>
  <si>
    <t>BBC CITRINE</t>
  </si>
  <si>
    <t xml:space="preserve">ASTURIANO V 65      </t>
  </si>
  <si>
    <t xml:space="preserve">NORASIA ALYA V266   </t>
  </si>
  <si>
    <t xml:space="preserve">CAROLINA STAR v268  </t>
  </si>
  <si>
    <t xml:space="preserve">ARGENTINO II V57    </t>
  </si>
  <si>
    <t xml:space="preserve">BARRY V 165         </t>
  </si>
  <si>
    <t>ALIANZA SAN MART V25</t>
  </si>
  <si>
    <t>BBC VIRGINIA</t>
  </si>
  <si>
    <t xml:space="preserve">ARGENTINO II V58    </t>
  </si>
  <si>
    <t>HAMMONIA MASSILIAV45</t>
  </si>
  <si>
    <t xml:space="preserve">TMAL                </t>
  </si>
  <si>
    <t xml:space="preserve">NORASIA ALYA V267   </t>
  </si>
  <si>
    <t xml:space="preserve">CAROLINA STAR V269  </t>
  </si>
  <si>
    <t xml:space="preserve">VINO                </t>
  </si>
  <si>
    <t xml:space="preserve">ASTURIANO v 67      </t>
  </si>
  <si>
    <t xml:space="preserve">BARRY V166          </t>
  </si>
  <si>
    <t xml:space="preserve">EASTER ISLAND V170  </t>
  </si>
  <si>
    <t xml:space="preserve">ARGENTINO II V60    </t>
  </si>
  <si>
    <t>HAMMONIA MASSILIAV46</t>
  </si>
  <si>
    <t xml:space="preserve">MAPOCHO  V271       </t>
  </si>
  <si>
    <t xml:space="preserve">NORASIA ALYA V 268  </t>
  </si>
  <si>
    <t xml:space="preserve">CAROLINA STAR V270  </t>
  </si>
  <si>
    <t>BBC ZWITZERLAND</t>
  </si>
  <si>
    <t xml:space="preserve">BARRY V167          </t>
  </si>
  <si>
    <t xml:space="preserve">ASTURIANO V69       </t>
  </si>
  <si>
    <t xml:space="preserve">EASTER ISLAND V171  </t>
  </si>
  <si>
    <t>HAMMONIA MASSILIAV47</t>
  </si>
  <si>
    <t xml:space="preserve">MAPOCHO V 272       </t>
  </si>
  <si>
    <t>ARGENTINO II V 62</t>
  </si>
  <si>
    <t xml:space="preserve">NORASIA ALYA V269   </t>
  </si>
  <si>
    <t xml:space="preserve">CAROLINA STAR V271  </t>
  </si>
  <si>
    <t xml:space="preserve">ARGENTINO II V63    </t>
  </si>
  <si>
    <t xml:space="preserve">BARRY V 168         </t>
  </si>
  <si>
    <t xml:space="preserve">NORASIA ALYA V270   </t>
  </si>
  <si>
    <t xml:space="preserve">CAROLINA STAR V272  </t>
  </si>
  <si>
    <t xml:space="preserve">EASTER ISLAND V173  </t>
  </si>
  <si>
    <t>ALIANZA SANTA FE V16</t>
  </si>
  <si>
    <t>HAMMONIA MASSILIAV49</t>
  </si>
  <si>
    <t xml:space="preserve">MAPOCHO V274        </t>
  </si>
  <si>
    <t xml:space="preserve">BARRY V169          </t>
  </si>
  <si>
    <t xml:space="preserve">NORASIA ALYA V271   </t>
  </si>
  <si>
    <t xml:space="preserve">CAROLINA STAR V273  </t>
  </si>
  <si>
    <t xml:space="preserve">ASTURIANO V74       </t>
  </si>
  <si>
    <t xml:space="preserve">EASTER ISLAND V174  </t>
  </si>
  <si>
    <t xml:space="preserve">LILLY SCHULTE V001  </t>
  </si>
  <si>
    <t>BORKUM</t>
  </si>
  <si>
    <t>HAMMONIA MASSILIAV50</t>
  </si>
  <si>
    <t xml:space="preserve">LAPPONIAN REEFER    </t>
  </si>
  <si>
    <t xml:space="preserve">SAN ALVARO 52 E HS  </t>
  </si>
  <si>
    <t xml:space="preserve">SAN ALVARO 52 E MSK </t>
  </si>
  <si>
    <t xml:space="preserve">SAN ALVARO 54 E HS  </t>
  </si>
  <si>
    <t xml:space="preserve">SAN ALVARO 54 E MSK </t>
  </si>
  <si>
    <t xml:space="preserve">BALTIC PRINCE       </t>
  </si>
  <si>
    <t xml:space="preserve">JULIANA 1508 HS     </t>
  </si>
  <si>
    <t xml:space="preserve">JULIANA 1508 MSK    </t>
  </si>
  <si>
    <t xml:space="preserve">SAN ALVARO 56 E HS  </t>
  </si>
  <si>
    <t xml:space="preserve">SAN ALVARO 56 E MSK </t>
  </si>
  <si>
    <t xml:space="preserve">JULIANA 1510 HS     </t>
  </si>
  <si>
    <t xml:space="preserve">JULIANA 1510 MSK    </t>
  </si>
  <si>
    <t xml:space="preserve">SAN ALVARO 58 E HS  </t>
  </si>
  <si>
    <t xml:space="preserve">SAN ALVARO 58 E MSK </t>
  </si>
  <si>
    <t xml:space="preserve">COLD STREAM         </t>
  </si>
  <si>
    <t xml:space="preserve">TABAGO BAY V1502 HS </t>
  </si>
  <si>
    <t>TABAGO BAY V1502 MSK</t>
  </si>
  <si>
    <t xml:space="preserve">SAN ALVARO 60 E HS  </t>
  </si>
  <si>
    <t xml:space="preserve">SAN ALVARO 60 E MSK </t>
  </si>
  <si>
    <t xml:space="preserve">VEGA BETA V1502 HS  </t>
  </si>
  <si>
    <t xml:space="preserve">VEGA BETA V1502 MSK </t>
  </si>
  <si>
    <t xml:space="preserve">DURBAN STAR         </t>
  </si>
  <si>
    <t xml:space="preserve">TABAGO BAY V1504 HS </t>
  </si>
  <si>
    <t>TABAGO BAY V1504 MSK</t>
  </si>
  <si>
    <t xml:space="preserve">SAN ANTONIO 72 E HS </t>
  </si>
  <si>
    <t>SAN ANTONIO 72 E MSK</t>
  </si>
  <si>
    <t xml:space="preserve">TABAGO BAY V1506 HS </t>
  </si>
  <si>
    <t>TABAGO BAY V1506 MSK</t>
  </si>
  <si>
    <t xml:space="preserve">BALTIC SUMMER       </t>
  </si>
  <si>
    <t xml:space="preserve">SAN ANTONIO 74 E HS </t>
  </si>
  <si>
    <t>SAN ANTONIO 74 E MSK</t>
  </si>
  <si>
    <t xml:space="preserve">ICE ROSE (2v)       </t>
  </si>
  <si>
    <t xml:space="preserve">ANDALUCIA STAR      </t>
  </si>
  <si>
    <t xml:space="preserve">SAN ANTONIO 76 E HS </t>
  </si>
  <si>
    <t>SAN ANTONIO 76 E MSK</t>
  </si>
  <si>
    <t>LENA V1514 MSK</t>
  </si>
  <si>
    <t xml:space="preserve">SAN ANTONIO 78 E HS </t>
  </si>
  <si>
    <t>SAN ANTONIO 78 E MSK</t>
  </si>
  <si>
    <t xml:space="preserve">BELGIAN REEFER      </t>
  </si>
  <si>
    <t xml:space="preserve">SAN ANTONIO 80 E HS </t>
  </si>
  <si>
    <t>SAN ANTONIO 80 E MSK</t>
  </si>
  <si>
    <t xml:space="preserve">IVAR REEFER         </t>
  </si>
  <si>
    <t xml:space="preserve">SAN ANTONIO 82 E HS </t>
  </si>
  <si>
    <t>SAN ANTONIO 82 E MSK</t>
  </si>
  <si>
    <t xml:space="preserve">SAN ANTONIO 84 E HS </t>
  </si>
  <si>
    <t>SAN ANTONIO 84 E MSK</t>
  </si>
  <si>
    <t xml:space="preserve">DUNCAN ISLAND       </t>
  </si>
  <si>
    <t xml:space="preserve">LENA V1518 HS       </t>
  </si>
  <si>
    <t xml:space="preserve">LENA V1518 MSK      </t>
  </si>
  <si>
    <t xml:space="preserve">ZENIT               </t>
  </si>
  <si>
    <t xml:space="preserve">WILD COSMOS (2V)    </t>
  </si>
  <si>
    <t>Buques temporada 2014</t>
  </si>
  <si>
    <t>Cantidad de contenedores por especie por mes 2014 - BB</t>
  </si>
  <si>
    <t xml:space="preserve">AGUARDIEN           </t>
  </si>
  <si>
    <t xml:space="preserve">ARGENTINO V41       </t>
  </si>
  <si>
    <t xml:space="preserve">CAP ROCA V 68       </t>
  </si>
  <si>
    <t>BBC SAPPHIIRE</t>
  </si>
  <si>
    <t>BBC BALTIC</t>
  </si>
  <si>
    <t>BBC INDIANA</t>
  </si>
  <si>
    <t xml:space="preserve">CILANTRO            </t>
  </si>
  <si>
    <t xml:space="preserve">MAPOCHO V361        </t>
  </si>
  <si>
    <t xml:space="preserve">DIATOMITA           </t>
  </si>
  <si>
    <t>CAP ROCA V 69</t>
  </si>
  <si>
    <t xml:space="preserve">FIBRA               </t>
  </si>
  <si>
    <t xml:space="preserve">CAROLINA STAR V260  </t>
  </si>
  <si>
    <t xml:space="preserve">CAP MELVILLE V46    </t>
  </si>
  <si>
    <t xml:space="preserve">ARGENTINO V43       </t>
  </si>
  <si>
    <t xml:space="preserve">CAP PALMAS V157     </t>
  </si>
  <si>
    <t xml:space="preserve">CAP ROCA V69        </t>
  </si>
  <si>
    <t>HAMMONIA MASSILIAV37</t>
  </si>
  <si>
    <t xml:space="preserve">MAPOCHO V262        </t>
  </si>
  <si>
    <t xml:space="preserve">ARGENTINO V44       </t>
  </si>
  <si>
    <t xml:space="preserve">NORASIA ALYA V259   </t>
  </si>
  <si>
    <t xml:space="preserve">CAROLINA STAR V261  </t>
  </si>
  <si>
    <t xml:space="preserve">ARGENTINO V45       </t>
  </si>
  <si>
    <t xml:space="preserve">CAP. MELVILLE V47   </t>
  </si>
  <si>
    <t xml:space="preserve">CAP. PALMAS V158    </t>
  </si>
  <si>
    <t xml:space="preserve">CAP ROCA V 70       </t>
  </si>
  <si>
    <t>CAP PALMAS V 159</t>
  </si>
  <si>
    <t xml:space="preserve">SEMILLA             </t>
  </si>
  <si>
    <t xml:space="preserve">ARGENTINO V 46      </t>
  </si>
  <si>
    <t xml:space="preserve">MAPOCHO V 263       </t>
  </si>
  <si>
    <t xml:space="preserve">NORASIA ALYA V260   </t>
  </si>
  <si>
    <t xml:space="preserve">CAROLINA STAR V 262 </t>
  </si>
  <si>
    <t xml:space="preserve">CAP. MELVILLE V48   </t>
  </si>
  <si>
    <t xml:space="preserve">ASTURIANO V57       </t>
  </si>
  <si>
    <t xml:space="preserve">CAP. PALMAS V159    </t>
  </si>
  <si>
    <t>BBC MONT BLANC</t>
  </si>
  <si>
    <t>INDUSTRIIAL CENTURY</t>
  </si>
  <si>
    <t xml:space="preserve">CAP. ROCA V71       </t>
  </si>
  <si>
    <t>HAMMONIA MASSILIAV39</t>
  </si>
  <si>
    <t xml:space="preserve">ARGENTINO V48       </t>
  </si>
  <si>
    <t xml:space="preserve">MAPOCHO V264        </t>
  </si>
  <si>
    <t xml:space="preserve">NORASIA ALYA V261   </t>
  </si>
  <si>
    <t>INDUSTRIAL ECHO</t>
  </si>
  <si>
    <t xml:space="preserve">CAROLINA STAR V263  </t>
  </si>
  <si>
    <t>BBC STEINHOEFT</t>
  </si>
  <si>
    <t>CHRISTMAS ISLAND V49</t>
  </si>
  <si>
    <t xml:space="preserve">EASTER ISLAND V160  </t>
  </si>
  <si>
    <t xml:space="preserve">CAP ROCA V72        </t>
  </si>
  <si>
    <t xml:space="preserve">ARGENTINO V49       </t>
  </si>
  <si>
    <t>HR FACILITY</t>
  </si>
  <si>
    <t>HHL MISSISSIPPI</t>
  </si>
  <si>
    <t>BBC AMAZON</t>
  </si>
  <si>
    <t xml:space="preserve">ARGENTINO  V 50     </t>
  </si>
  <si>
    <t xml:space="preserve">CAROLINA STAR V264  </t>
  </si>
  <si>
    <t>BBC XINGANG</t>
  </si>
  <si>
    <t>BBC AFRICA</t>
  </si>
  <si>
    <t xml:space="preserve">EASTER ISLAND V 161 </t>
  </si>
  <si>
    <t>INDUSTRIAL CENTURY 2</t>
  </si>
  <si>
    <t xml:space="preserve">CAP. ROCA V73       </t>
  </si>
  <si>
    <t xml:space="preserve">MAPOCHO V 266       </t>
  </si>
  <si>
    <t>PANAGIA</t>
  </si>
  <si>
    <t xml:space="preserve">NORASIA ALYA V263   </t>
  </si>
  <si>
    <t xml:space="preserve">CAROLINA STAR V 265 </t>
  </si>
  <si>
    <t>CHRISTMAS ISLAND V51</t>
  </si>
  <si>
    <t xml:space="preserve">ARGENTINO V52       </t>
  </si>
  <si>
    <t xml:space="preserve">EASTER ISLAND V162  </t>
  </si>
  <si>
    <t xml:space="preserve">CAP. ROCA V74       </t>
  </si>
  <si>
    <t xml:space="preserve">MAPOCHO V267        </t>
  </si>
  <si>
    <t xml:space="preserve">ARGENTINO II V53    </t>
  </si>
  <si>
    <t xml:space="preserve">NORASIA ALYA V 264  </t>
  </si>
  <si>
    <t xml:space="preserve">CAROLINA STAR V266  </t>
  </si>
  <si>
    <t>CHRISTMAS ISLAND V52</t>
  </si>
  <si>
    <t xml:space="preserve">EASTER ISLAND V163  </t>
  </si>
  <si>
    <t xml:space="preserve">ARGENTINO II V54    </t>
  </si>
  <si>
    <t>ALIANZA SAN MART V23</t>
  </si>
  <si>
    <t xml:space="preserve"> JULIANA 1403 W HS</t>
  </si>
  <si>
    <t>JULIANA 1403 W MSK</t>
  </si>
  <si>
    <t xml:space="preserve">ALMEDA STAR         </t>
  </si>
  <si>
    <t xml:space="preserve">HS LISZT 220 E HS   </t>
  </si>
  <si>
    <t xml:space="preserve">HS LISZT 220 E MSK  </t>
  </si>
  <si>
    <t>JULIANA 1405 W HS</t>
  </si>
  <si>
    <t>JULIANA 1405 W MSK</t>
  </si>
  <si>
    <t xml:space="preserve">HS LISZT 222 E HS   </t>
  </si>
  <si>
    <t xml:space="preserve">HS LISZT 222 E MSK  </t>
  </si>
  <si>
    <t>TABAGO BAY 1401 HS</t>
  </si>
  <si>
    <t>TABAGO BAY 1401 MSK</t>
  </si>
  <si>
    <t xml:space="preserve">STINA               </t>
  </si>
  <si>
    <t xml:space="preserve">TROPICAL REEFER     </t>
  </si>
  <si>
    <t xml:space="preserve">HS LISZT 224 E HS   </t>
  </si>
  <si>
    <t xml:space="preserve">HS LISZT 224 E MSK  </t>
  </si>
  <si>
    <t xml:space="preserve">JULIANA 1408  W HS  </t>
  </si>
  <si>
    <t xml:space="preserve">JULIANA 1408  W MSK </t>
  </si>
  <si>
    <t xml:space="preserve">AVELONA STAR        </t>
  </si>
  <si>
    <t xml:space="preserve">HS LISZT 226 E HS   </t>
  </si>
  <si>
    <t xml:space="preserve">HS LISZT 226 E MSK  </t>
  </si>
  <si>
    <t xml:space="preserve">JULIANA 1410 W HS   </t>
  </si>
  <si>
    <t xml:space="preserve">JULIANA 1410 W MSK  </t>
  </si>
  <si>
    <t>SN</t>
  </si>
  <si>
    <t>BBC EMERALD</t>
  </si>
  <si>
    <t>c.proyecto ALPAT</t>
  </si>
  <si>
    <t xml:space="preserve">HS LISZT 228 E HS   </t>
  </si>
  <si>
    <t xml:space="preserve">HS LISZT 228 E MSK  </t>
  </si>
  <si>
    <t xml:space="preserve">REGAL STAR          </t>
  </si>
  <si>
    <t xml:space="preserve">JULIANA 1412 W HS   </t>
  </si>
  <si>
    <t xml:space="preserve">JULIANA 1412 W MSK  </t>
  </si>
  <si>
    <t xml:space="preserve">HS LISZT 230 E HS   </t>
  </si>
  <si>
    <t xml:space="preserve">HS LISZT 230 E MSK  </t>
  </si>
  <si>
    <t xml:space="preserve">BALTIC HOLLYHOCK    </t>
  </si>
  <si>
    <t xml:space="preserve">JULIANA 1414 W HS   </t>
  </si>
  <si>
    <t xml:space="preserve">JULIANA 1414 W MSK  </t>
  </si>
  <si>
    <t xml:space="preserve">HS LISZT 232 E HS   </t>
  </si>
  <si>
    <t xml:space="preserve">HS LISZT 232 E MSK  </t>
  </si>
  <si>
    <t xml:space="preserve">ACONCAGUA BAY       </t>
  </si>
  <si>
    <t xml:space="preserve">ALMEDA STAR (2v)    </t>
  </si>
  <si>
    <t xml:space="preserve">JULIANA 1416 W MSK  </t>
  </si>
  <si>
    <t xml:space="preserve">JULIANA 1416 W HS   </t>
  </si>
  <si>
    <t xml:space="preserve">HS LISZT 234 E HS   </t>
  </si>
  <si>
    <t xml:space="preserve">HS LISZT 234 E MSK  </t>
  </si>
  <si>
    <t xml:space="preserve">JULIANA 1418 W HS   </t>
  </si>
  <si>
    <t xml:space="preserve">JULIANA 1418 W MSK  </t>
  </si>
  <si>
    <t xml:space="preserve">ICE GLACIER (2v)    </t>
  </si>
  <si>
    <t xml:space="preserve">COOL EXPRESO        </t>
  </si>
  <si>
    <t xml:space="preserve">HS LISZT 236 E HS   </t>
  </si>
  <si>
    <t xml:space="preserve">HS LISZT 236 E MSK  </t>
  </si>
  <si>
    <t xml:space="preserve">AVELONA STAR (2v)   </t>
  </si>
  <si>
    <t xml:space="preserve">BRAZILIAN REEFER    </t>
  </si>
  <si>
    <t xml:space="preserve">HS LISZT 238 E HS   </t>
  </si>
  <si>
    <t xml:space="preserve">HS LISZT 238 E MSK  </t>
  </si>
  <si>
    <t xml:space="preserve">HS LISZT 240 E HS   </t>
  </si>
  <si>
    <t xml:space="preserve">HS LISZT 240 E MSK  </t>
  </si>
  <si>
    <t xml:space="preserve">TABAGO BAY 1416 HS  </t>
  </si>
  <si>
    <t xml:space="preserve">TABAGO BAY 1416 MSK </t>
  </si>
  <si>
    <t xml:space="preserve">TABAGO BAY 1418 HS  </t>
  </si>
  <si>
    <t xml:space="preserve">TABAGO BAY 1418 MSK </t>
  </si>
  <si>
    <t xml:space="preserve">TABAGO BAY 1420 MSK </t>
  </si>
  <si>
    <t>Victoria del Sur</t>
  </si>
  <si>
    <t>c.proyecto CATAMARAN</t>
  </si>
  <si>
    <t xml:space="preserve">KASHIMA BAY         </t>
  </si>
  <si>
    <t xml:space="preserve">GREEN GUATEMALA     </t>
  </si>
  <si>
    <t>Buques temporada 2013</t>
  </si>
  <si>
    <t>Cantidad de contenedores por especie por mes 2013 - BB</t>
  </si>
  <si>
    <t xml:space="preserve">ARGENTINO V27       </t>
  </si>
  <si>
    <t>HAMMONIA MASSILIAV28</t>
  </si>
  <si>
    <t xml:space="preserve">AJO                 </t>
  </si>
  <si>
    <t xml:space="preserve">ASTURIANO V39       </t>
  </si>
  <si>
    <t xml:space="preserve">CAROLINA STAR V252  </t>
  </si>
  <si>
    <t xml:space="preserve">ARGENTINO V28       </t>
  </si>
  <si>
    <t xml:space="preserve">CAP. PALMAS V149    </t>
  </si>
  <si>
    <t>HAMMONIA MASSILIAV29</t>
  </si>
  <si>
    <t xml:space="preserve">ARGENTINO V29       </t>
  </si>
  <si>
    <t xml:space="preserve">TABAGO BAY V1302    </t>
  </si>
  <si>
    <t xml:space="preserve">CAROLINA STAR V253  </t>
  </si>
  <si>
    <t xml:space="preserve">DIENTES COR         </t>
  </si>
  <si>
    <t xml:space="preserve">ARGENTINO V30       </t>
  </si>
  <si>
    <t xml:space="preserve">CAP PALMAS V150     </t>
  </si>
  <si>
    <t xml:space="preserve">CAP ROCA V62        </t>
  </si>
  <si>
    <t xml:space="preserve">LINO                </t>
  </si>
  <si>
    <t xml:space="preserve">NORASIA ALYA V252   </t>
  </si>
  <si>
    <t xml:space="preserve">ARGENTINO V31       </t>
  </si>
  <si>
    <t xml:space="preserve">ASTURIANO V43       </t>
  </si>
  <si>
    <t xml:space="preserve">CAP MELVILLE V40    </t>
  </si>
  <si>
    <t xml:space="preserve">ARGENTINO V32       </t>
  </si>
  <si>
    <t xml:space="preserve">CAP ROCA V63        </t>
  </si>
  <si>
    <t>HAMMONIA MASSILIAV31</t>
  </si>
  <si>
    <t xml:space="preserve">ARGENTINO V33       </t>
  </si>
  <si>
    <t xml:space="preserve">CAROLINA STAR V255  </t>
  </si>
  <si>
    <t xml:space="preserve">RESIDUOS IN         </t>
  </si>
  <si>
    <t xml:space="preserve">ARGENTINO V34       </t>
  </si>
  <si>
    <t xml:space="preserve">CAP PALMAS V152     </t>
  </si>
  <si>
    <t xml:space="preserve">CAP ROCA V 64       </t>
  </si>
  <si>
    <t xml:space="preserve">ARGENTINO V35       </t>
  </si>
  <si>
    <t xml:space="preserve">NORASIA ALYA V 254  </t>
  </si>
  <si>
    <t xml:space="preserve">SOJA                </t>
  </si>
  <si>
    <t xml:space="preserve">CAROLINA STAR V256  </t>
  </si>
  <si>
    <t xml:space="preserve">CAP ROCA V 65       </t>
  </si>
  <si>
    <t xml:space="preserve">ARGENTINO V 36      </t>
  </si>
  <si>
    <t xml:space="preserve">NORASIA ALYA V 255  </t>
  </si>
  <si>
    <t xml:space="preserve">BBC WISCONSIN       </t>
  </si>
  <si>
    <t>Importacion carga proyecto Profertil</t>
  </si>
  <si>
    <t xml:space="preserve">CAP MELVILLE V 43   </t>
  </si>
  <si>
    <t xml:space="preserve">ARGENTINO V38       </t>
  </si>
  <si>
    <t xml:space="preserve">CAP ROCA V66        </t>
  </si>
  <si>
    <t xml:space="preserve">MAPOCHO V 259       </t>
  </si>
  <si>
    <t xml:space="preserve">CAROLINA STAR V258  </t>
  </si>
  <si>
    <t xml:space="preserve">CAP ROCA V67        </t>
  </si>
  <si>
    <t>HAMMONIA MASSILIAV35</t>
  </si>
  <si>
    <t xml:space="preserve">NORASIA ALYA V257   </t>
  </si>
  <si>
    <t>PRIMA DORA</t>
  </si>
  <si>
    <t>Importacion equipos petroleros</t>
  </si>
  <si>
    <t xml:space="preserve">CAROLINA STAR V 259 </t>
  </si>
  <si>
    <t xml:space="preserve">FRIO OLYMPIC        </t>
  </si>
  <si>
    <t xml:space="preserve">HS LISZT 162 E HS   </t>
  </si>
  <si>
    <t xml:space="preserve">HS LISZT 162 E MSK  </t>
  </si>
  <si>
    <t xml:space="preserve">POLARLIGHT          </t>
  </si>
  <si>
    <t xml:space="preserve">HS LISZT 164 E MSK  </t>
  </si>
  <si>
    <t xml:space="preserve">BALTIC STRAIT       </t>
  </si>
  <si>
    <t xml:space="preserve">HS LISZT 164 E HS   </t>
  </si>
  <si>
    <t xml:space="preserve">WIND FROST          </t>
  </si>
  <si>
    <t xml:space="preserve">SUMMER WIND         </t>
  </si>
  <si>
    <t xml:space="preserve">HS LISZT 166 E HS   </t>
  </si>
  <si>
    <t xml:space="preserve">HS LISZT 166 E MSK  </t>
  </si>
  <si>
    <t xml:space="preserve">SUMMER FLOWER       </t>
  </si>
  <si>
    <t xml:space="preserve">HS LISZT 168 E HS   </t>
  </si>
  <si>
    <t xml:space="preserve">HS LISZT 168 E MSK  </t>
  </si>
  <si>
    <t xml:space="preserve">HS LISZT 170 E HS   </t>
  </si>
  <si>
    <t>HS LISZT  170 E  MSK</t>
  </si>
  <si>
    <t xml:space="preserve">FRIO ATHENS         </t>
  </si>
  <si>
    <t xml:space="preserve">BALTIC PRIDE        </t>
  </si>
  <si>
    <t xml:space="preserve">TABAGO BAY 1304     </t>
  </si>
  <si>
    <t xml:space="preserve">HS LISZT 172 E HS   </t>
  </si>
  <si>
    <t xml:space="preserve">HS LISZT 172 E MSK  </t>
  </si>
  <si>
    <t>AKADEMIK ZAVARITSKIY</t>
  </si>
  <si>
    <t xml:space="preserve">LAGOON PHOENIX      </t>
  </si>
  <si>
    <t xml:space="preserve">TABAGO BAY 1306     </t>
  </si>
  <si>
    <t xml:space="preserve">HS LISZT 174 E HS   </t>
  </si>
  <si>
    <t xml:space="preserve">HS LISZT 174 E MSK  </t>
  </si>
  <si>
    <t xml:space="preserve">ELBRUS              </t>
  </si>
  <si>
    <t xml:space="preserve">TABAGO BAY 1308     </t>
  </si>
  <si>
    <t xml:space="preserve">HS LISZT 176 E HS   </t>
  </si>
  <si>
    <t xml:space="preserve">HS LISZT 176 E MSK  </t>
  </si>
  <si>
    <t xml:space="preserve">BALTIC PRIME        </t>
  </si>
  <si>
    <t xml:space="preserve">TABAGO BAY 1310     </t>
  </si>
  <si>
    <t xml:space="preserve">HS LISZT 178 E HS   </t>
  </si>
  <si>
    <t xml:space="preserve">HS LISZT 178 E MSK  </t>
  </si>
  <si>
    <t xml:space="preserve">DURBAN STAR (2v)    </t>
  </si>
  <si>
    <t xml:space="preserve">TABAGO BAY 1312     </t>
  </si>
  <si>
    <t xml:space="preserve">HS LISZT 180 E HS   </t>
  </si>
  <si>
    <t xml:space="preserve">HS LISZT 180 E MSK  </t>
  </si>
  <si>
    <t xml:space="preserve">FRIO HELLENIC       </t>
  </si>
  <si>
    <t xml:space="preserve">TABAGO BAY 1314 MSK </t>
  </si>
  <si>
    <t xml:space="preserve">TABAGO BAY 1314 HS  </t>
  </si>
  <si>
    <t xml:space="preserve">HS LISZT 182 E HS   </t>
  </si>
  <si>
    <t xml:space="preserve">HS LISZT 182 E MSK  </t>
  </si>
  <si>
    <t xml:space="preserve">TIMARU STAR         </t>
  </si>
  <si>
    <t xml:space="preserve">SUMMER FLOWER (2v)  </t>
  </si>
  <si>
    <t xml:space="preserve">HS LISZT 184 E HS   </t>
  </si>
  <si>
    <t xml:space="preserve">HS LISZT 184 E MSK  </t>
  </si>
  <si>
    <t xml:space="preserve">HS LISZT 186 E HS   </t>
  </si>
  <si>
    <t xml:space="preserve">HS LISZT E 186 MSK  </t>
  </si>
  <si>
    <t xml:space="preserve">SKULPTOR TOMSKIY    </t>
  </si>
  <si>
    <t xml:space="preserve">RUNAWAY BAY         </t>
  </si>
  <si>
    <t xml:space="preserve">HS LISZT 188 E HS   </t>
  </si>
  <si>
    <t xml:space="preserve">HS LISZT 188 E MSK  </t>
  </si>
  <si>
    <t xml:space="preserve">HIMALAYA BAY        </t>
  </si>
  <si>
    <t xml:space="preserve">HS LISZT 190 E HS   </t>
  </si>
  <si>
    <t xml:space="preserve">HS LISZT 190 E MSK  </t>
  </si>
  <si>
    <t xml:space="preserve">GREEN MAVERIC       </t>
  </si>
  <si>
    <t xml:space="preserve">FEGULUS             </t>
  </si>
  <si>
    <t xml:space="preserve">HS LISZT 192 E HS   </t>
  </si>
  <si>
    <t xml:space="preserve">HS LISZT 192 E MSK  </t>
  </si>
  <si>
    <t xml:space="preserve">JULIANA 1318 HS     </t>
  </si>
  <si>
    <t xml:space="preserve">JULIANA 1318 MSK    </t>
  </si>
  <si>
    <t xml:space="preserve">TIMARU STAR (2v)    </t>
  </si>
  <si>
    <t xml:space="preserve">HUMBOLDT BAY (2v)   </t>
  </si>
  <si>
    <t>LAPPONIAN REEFER- 2v</t>
  </si>
  <si>
    <t>Buques temporada 2012</t>
  </si>
  <si>
    <t>Cantidad de contenedores por especie por mes 2012 - BB</t>
  </si>
  <si>
    <t xml:space="preserve">CAP. ROCA V53       </t>
  </si>
  <si>
    <t xml:space="preserve">ARGENTINO V15       </t>
  </si>
  <si>
    <t xml:space="preserve">MAPOCHO V 246       </t>
  </si>
  <si>
    <t xml:space="preserve">RIO EIDER V243      </t>
  </si>
  <si>
    <t xml:space="preserve">HS LISZT V98-HS     </t>
  </si>
  <si>
    <t xml:space="preserve">CHAPAS              </t>
  </si>
  <si>
    <t xml:space="preserve">HS LISZT V98-MSK    </t>
  </si>
  <si>
    <t xml:space="preserve">CAP MELVILLE V31    </t>
  </si>
  <si>
    <t xml:space="preserve">ARGENTINO V16       </t>
  </si>
  <si>
    <t xml:space="preserve">CORDERO             </t>
  </si>
  <si>
    <t xml:space="preserve">CAP ROCA V54        </t>
  </si>
  <si>
    <t xml:space="preserve">GASEOSA             </t>
  </si>
  <si>
    <t>HAMMONIA MASSILIAV22</t>
  </si>
  <si>
    <t>ARGENTINO V17</t>
  </si>
  <si>
    <t>HAMMONIA ROMA V246</t>
  </si>
  <si>
    <t>HZ LISZT V116</t>
  </si>
  <si>
    <t xml:space="preserve">CAP. ROCA V55       </t>
  </si>
  <si>
    <t xml:space="preserve">ARGENTINO V18       </t>
  </si>
  <si>
    <t xml:space="preserve">MAPOCHO V 248       </t>
  </si>
  <si>
    <t xml:space="preserve">NECTARIN            </t>
  </si>
  <si>
    <t xml:space="preserve">RIO EIDER V245      </t>
  </si>
  <si>
    <t xml:space="preserve">ARGENTINO V19       </t>
  </si>
  <si>
    <t xml:space="preserve">HS LISZT V124       </t>
  </si>
  <si>
    <t xml:space="preserve">CAP MELVILLE V33    </t>
  </si>
  <si>
    <t xml:space="preserve">PLACAS YESO         </t>
  </si>
  <si>
    <t xml:space="preserve">ARGENTINO V20       </t>
  </si>
  <si>
    <t xml:space="preserve">CAP ROCA V56        </t>
  </si>
  <si>
    <t>HAMMONIA MASSILIAV24</t>
  </si>
  <si>
    <t xml:space="preserve">PROPANO             </t>
  </si>
  <si>
    <t xml:space="preserve">ARGENTINO V21       </t>
  </si>
  <si>
    <t xml:space="preserve">HAMMONIA ROMA V248  </t>
  </si>
  <si>
    <t xml:space="preserve">ARGENTINO V22       </t>
  </si>
  <si>
    <t xml:space="preserve">CAP. ROCA V57       </t>
  </si>
  <si>
    <t xml:space="preserve">MAPOCHO V250        </t>
  </si>
  <si>
    <t xml:space="preserve">NORASIA ALYA V247   </t>
  </si>
  <si>
    <t xml:space="preserve">ARGENTINO V23       </t>
  </si>
  <si>
    <t xml:space="preserve">CAP MELVILLE V35    </t>
  </si>
  <si>
    <t xml:space="preserve">ARGENTINO V24       </t>
  </si>
  <si>
    <t xml:space="preserve">CAP. ROCA V58       </t>
  </si>
  <si>
    <t>HAMMONIA MASSILIAV26</t>
  </si>
  <si>
    <t xml:space="preserve">ARGENTINO V25       </t>
  </si>
  <si>
    <t xml:space="preserve">HAMMONIA ROMA V250  </t>
  </si>
  <si>
    <t xml:space="preserve">CAP ROCA V59        </t>
  </si>
  <si>
    <t xml:space="preserve">ASTURIANO V37       </t>
  </si>
  <si>
    <t>HAMMONIA MASSILIAV27</t>
  </si>
  <si>
    <t xml:space="preserve">CAROLINA STAR V251  </t>
  </si>
  <si>
    <t xml:space="preserve">ASTURIANO V38       </t>
  </si>
  <si>
    <t xml:space="preserve">CAP ROCA V60        </t>
  </si>
  <si>
    <t>LISZT 091 W  HS</t>
  </si>
  <si>
    <t>LISZT 091 W MSK</t>
  </si>
  <si>
    <t>HS LISZT 093 W HS</t>
  </si>
  <si>
    <t>HS LISZT V019 HS</t>
  </si>
  <si>
    <t xml:space="preserve">COOL EXPRESS </t>
  </si>
  <si>
    <t>ELBRUS</t>
  </si>
  <si>
    <t xml:space="preserve">HS LISZT 096 E HS   </t>
  </si>
  <si>
    <t xml:space="preserve">HS LISZT 096 E MSK  </t>
  </si>
  <si>
    <t xml:space="preserve">TENO                </t>
  </si>
  <si>
    <t xml:space="preserve">CAPE TOWN STAR      </t>
  </si>
  <si>
    <t xml:space="preserve">CASSIOPEA           </t>
  </si>
  <si>
    <t xml:space="preserve">CORAL MERMAID       </t>
  </si>
  <si>
    <t xml:space="preserve">HS LISZT 100 E HS   </t>
  </si>
  <si>
    <t xml:space="preserve">HS LISZT 100 E MSK  </t>
  </si>
  <si>
    <t xml:space="preserve">BALTIC STREAM       </t>
  </si>
  <si>
    <t xml:space="preserve">HS LISZT 102 E HS   </t>
  </si>
  <si>
    <t xml:space="preserve">HS LISZT 102 E MSK  </t>
  </si>
  <si>
    <t xml:space="preserve">CHANGUINOLA BAY     </t>
  </si>
  <si>
    <t xml:space="preserve">ATLANTIC MERMAID    </t>
  </si>
  <si>
    <t xml:space="preserve">HS LISZT 104 E HS   </t>
  </si>
  <si>
    <t xml:space="preserve">HS LISZT 104 E MSK  </t>
  </si>
  <si>
    <t xml:space="preserve">URUGUAY STAR        </t>
  </si>
  <si>
    <t xml:space="preserve">MSK FALMOUTH V 1236 </t>
  </si>
  <si>
    <t xml:space="preserve">HS LISZT 106 E HS   </t>
  </si>
  <si>
    <t xml:space="preserve">HS LISZT 106 E MSK  </t>
  </si>
  <si>
    <t xml:space="preserve">TABAGO BAY V 1214   </t>
  </si>
  <si>
    <t xml:space="preserve">HS LISZT 108 E HS   </t>
  </si>
  <si>
    <t xml:space="preserve">HS LISZT 108 E MSK  </t>
  </si>
  <si>
    <t xml:space="preserve">TABAGO BAY 1216 HS  </t>
  </si>
  <si>
    <t xml:space="preserve">TABAGO BAY 1216 MSK </t>
  </si>
  <si>
    <t xml:space="preserve">HS LISZT 110 E HS   </t>
  </si>
  <si>
    <t xml:space="preserve">HS LISZT 110 E MSK  </t>
  </si>
  <si>
    <t xml:space="preserve">BALTIC MOON (2v)    </t>
  </si>
  <si>
    <t xml:space="preserve">TABAGO BAY 1218 HS  </t>
  </si>
  <si>
    <t xml:space="preserve">TABAGO BAY 1218 MSK </t>
  </si>
  <si>
    <t xml:space="preserve">HS LISZT 112 E HS   </t>
  </si>
  <si>
    <t xml:space="preserve">HS LISZT 112 E MSK  </t>
  </si>
  <si>
    <t xml:space="preserve">TABAGO BAY 1220 HS  </t>
  </si>
  <si>
    <t xml:space="preserve">TABAGO BAY 1220 MSK </t>
  </si>
  <si>
    <t xml:space="preserve">BALTIC SUN          </t>
  </si>
  <si>
    <t xml:space="preserve">HS LISZT 114 E HS   </t>
  </si>
  <si>
    <t xml:space="preserve">HS LISZT 114 E MSK  </t>
  </si>
  <si>
    <t xml:space="preserve">CAPE TOWN STAR 2v   </t>
  </si>
  <si>
    <t xml:space="preserve">HS LISZT 116 E HS   </t>
  </si>
  <si>
    <t xml:space="preserve">HS LISZT 116 E MSK  </t>
  </si>
  <si>
    <t xml:space="preserve">CHANGUINOLA BAY 2v  </t>
  </si>
  <si>
    <t xml:space="preserve">BAY PHOENIX         </t>
  </si>
  <si>
    <t xml:space="preserve">CHILE STAR          </t>
  </si>
  <si>
    <t xml:space="preserve">HS LISZT 118 E HS   </t>
  </si>
  <si>
    <t xml:space="preserve">HS LISZT 118 E MSK  </t>
  </si>
  <si>
    <t xml:space="preserve">HS LISZT 120 E HS   </t>
  </si>
  <si>
    <t xml:space="preserve">HS LISZT 120 E MSK  </t>
  </si>
  <si>
    <t xml:space="preserve">HS LISZT 122 E HS   </t>
  </si>
  <si>
    <t xml:space="preserve">HS LISZT 122 E MSK  </t>
  </si>
  <si>
    <t xml:space="preserve">BALTIC NIGHT        </t>
  </si>
  <si>
    <t xml:space="preserve">HS LISZT 124 E HS   </t>
  </si>
  <si>
    <t xml:space="preserve">HS LISZT 124 E MSK  </t>
  </si>
  <si>
    <t xml:space="preserve">URUGUAY STAR (2V)   </t>
  </si>
  <si>
    <t xml:space="preserve">EUROPA              </t>
  </si>
  <si>
    <t xml:space="preserve">BALTIC SUN (2v)     </t>
  </si>
  <si>
    <t xml:space="preserve">BALTIC PRIDE (2v)   </t>
  </si>
  <si>
    <t xml:space="preserve">CHAITEN             </t>
  </si>
  <si>
    <t>Buques temporada 2011</t>
  </si>
  <si>
    <t>Cantidad de contenedores por especie por mes 2011 - BB</t>
  </si>
  <si>
    <t xml:space="preserve">CSAV ROTTERDAM V237 </t>
  </si>
  <si>
    <t>ASTURIANO V12</t>
  </si>
  <si>
    <t xml:space="preserve">CARTAMO             </t>
  </si>
  <si>
    <t xml:space="preserve">CAP BRETON V21      </t>
  </si>
  <si>
    <t>CSAV ROTTERDAM V1101</t>
  </si>
  <si>
    <t>MARUBA ASIA V945</t>
  </si>
  <si>
    <t xml:space="preserve">MAPOCHO V238        </t>
  </si>
  <si>
    <t xml:space="preserve">DURLOCK             </t>
  </si>
  <si>
    <t xml:space="preserve">ASTURIANO V12       </t>
  </si>
  <si>
    <t>LANGENESS V40</t>
  </si>
  <si>
    <t>ASTURIANO V13</t>
  </si>
  <si>
    <t xml:space="preserve">LIBRA CORCOVADO V51 </t>
  </si>
  <si>
    <t xml:space="preserve">LISZT V28           </t>
  </si>
  <si>
    <t xml:space="preserve">ARGENTINO V02       </t>
  </si>
  <si>
    <t xml:space="preserve">ASTURIANO V13       </t>
  </si>
  <si>
    <t xml:space="preserve">PELO                </t>
  </si>
  <si>
    <t xml:space="preserve">CAP CASTILLO V48    </t>
  </si>
  <si>
    <t xml:space="preserve">LISZT V32           </t>
  </si>
  <si>
    <t>ARGENTINO V03</t>
  </si>
  <si>
    <t>MARUBA ASIA</t>
  </si>
  <si>
    <t xml:space="preserve">LANGENESS V48       </t>
  </si>
  <si>
    <t xml:space="preserve">CAP FINISTERRE V156 </t>
  </si>
  <si>
    <t xml:space="preserve">LISZT V36           </t>
  </si>
  <si>
    <t xml:space="preserve">ASTURIANO V14       </t>
  </si>
  <si>
    <t>HAMMONIA MASSILIAV15</t>
  </si>
  <si>
    <t>TAGA BAY v04</t>
  </si>
  <si>
    <t xml:space="preserve">ARGENTINO V04       </t>
  </si>
  <si>
    <t xml:space="preserve">HAMMONIA ROMA v239  </t>
  </si>
  <si>
    <t xml:space="preserve">TAGA BAY V04        </t>
  </si>
  <si>
    <t xml:space="preserve">CAP FINISTERRE V157 </t>
  </si>
  <si>
    <t xml:space="preserve">ASTURIANO V16       </t>
  </si>
  <si>
    <t xml:space="preserve">ARGENTINO V06       </t>
  </si>
  <si>
    <t xml:space="preserve">LIBRA CORCOVADO V53 </t>
  </si>
  <si>
    <t xml:space="preserve">HS LISZT V58 HS     </t>
  </si>
  <si>
    <t xml:space="preserve">HS LISZT V1144 MK   </t>
  </si>
  <si>
    <t xml:space="preserve">CAP MELVILLE V26    </t>
  </si>
  <si>
    <t xml:space="preserve">ARGENTINO V07       </t>
  </si>
  <si>
    <t>LIBRA CORCOVADO</t>
  </si>
  <si>
    <t xml:space="preserve">CAP BRETON V24      </t>
  </si>
  <si>
    <t>HAMMONIA MASSILIAV17</t>
  </si>
  <si>
    <t>HAMMONIA ROMAV241</t>
  </si>
  <si>
    <t>ARGENTINO V09</t>
  </si>
  <si>
    <t>CAP FINISTERRE V159</t>
  </si>
  <si>
    <t>MAPOCHO V242</t>
  </si>
  <si>
    <t xml:space="preserve">ARGENTINO V10       </t>
  </si>
  <si>
    <t xml:space="preserve">CSAV ROTTERDAM V240 </t>
  </si>
  <si>
    <t xml:space="preserve">HAMMONIA ROMA V242  </t>
  </si>
  <si>
    <t xml:space="preserve">ARGENTINO V11       </t>
  </si>
  <si>
    <t>CAP FINISTERRES V160</t>
  </si>
  <si>
    <t xml:space="preserve">MAPOCHO V243        </t>
  </si>
  <si>
    <t>HAMMONIA MASSILIAV19</t>
  </si>
  <si>
    <t xml:space="preserve">ARGENTINO V12       </t>
  </si>
  <si>
    <t xml:space="preserve">RIO EIDER v241      </t>
  </si>
  <si>
    <t xml:space="preserve">CAP MELVILLE V29    </t>
  </si>
  <si>
    <t xml:space="preserve">ARGENTINO V13       </t>
  </si>
  <si>
    <t xml:space="preserve">CAP BRETON V27      </t>
  </si>
  <si>
    <t>HAMMANIA MASSILIAV20</t>
  </si>
  <si>
    <t xml:space="preserve">ARGENTINO V14       </t>
  </si>
  <si>
    <t xml:space="preserve">RIO EIDER V 242     </t>
  </si>
  <si>
    <t xml:space="preserve">HAMMONIA ROMA V244  </t>
  </si>
  <si>
    <t>HS LISZT V017 HS</t>
  </si>
  <si>
    <t>HS LISZT V017 MSK</t>
  </si>
  <si>
    <t xml:space="preserve">PACIFIC             </t>
  </si>
  <si>
    <t xml:space="preserve">ICE FLAKE           </t>
  </si>
  <si>
    <t>HS LISZT V019 MSK</t>
  </si>
  <si>
    <t xml:space="preserve">LANGENESS 032E      </t>
  </si>
  <si>
    <t xml:space="preserve">NAPIER STAR         </t>
  </si>
  <si>
    <t xml:space="preserve">MARINE PHOENIX      </t>
  </si>
  <si>
    <t xml:space="preserve">HS LISZT V022 HS    </t>
  </si>
  <si>
    <t xml:space="preserve">HS LISZT V022 MSK   </t>
  </si>
  <si>
    <t xml:space="preserve">HS LISZT V022 CSAV  </t>
  </si>
  <si>
    <t xml:space="preserve">SEASON TRADER       </t>
  </si>
  <si>
    <t xml:space="preserve">HS LISZT V024 HS    </t>
  </si>
  <si>
    <t>HS LISZT V024 MSK</t>
  </si>
  <si>
    <t xml:space="preserve">HS LISZT V024 CSAV  </t>
  </si>
  <si>
    <t xml:space="preserve">GLACIER BAY         </t>
  </si>
  <si>
    <t xml:space="preserve">LANGENESS 036E HS   </t>
  </si>
  <si>
    <t xml:space="preserve">LANGENESS 036E MSK  </t>
  </si>
  <si>
    <t xml:space="preserve">ORION REEFER        </t>
  </si>
  <si>
    <t xml:space="preserve">HS LISZT V026 HS    </t>
  </si>
  <si>
    <t>HS LISZT V026 MSK</t>
  </si>
  <si>
    <t xml:space="preserve">HS LISZT V026 CSAV  </t>
  </si>
  <si>
    <t xml:space="preserve">LANGENESS 040 HS    </t>
  </si>
  <si>
    <t xml:space="preserve">LANGENESS 040 MSK   </t>
  </si>
  <si>
    <t xml:space="preserve">HS LISZT V028 HS    </t>
  </si>
  <si>
    <t xml:space="preserve">HS LISZT V028 CSAV  </t>
  </si>
  <si>
    <t xml:space="preserve">ASIAN COSMOS        </t>
  </si>
  <si>
    <t xml:space="preserve">LANGENESS 042 HS    </t>
  </si>
  <si>
    <t xml:space="preserve">LANGENESS 042 MSK   </t>
  </si>
  <si>
    <t xml:space="preserve">PRINCE OF STREAMS   </t>
  </si>
  <si>
    <t xml:space="preserve">GRACE II            </t>
  </si>
  <si>
    <t xml:space="preserve">HS LISZT V030 HS    </t>
  </si>
  <si>
    <t xml:space="preserve">HS LISZT V030 CSAV  </t>
  </si>
  <si>
    <t xml:space="preserve">LANGENESS 044 HS    </t>
  </si>
  <si>
    <t xml:space="preserve">LANGENESS 044 MSK   </t>
  </si>
  <si>
    <t xml:space="preserve">PISANG              </t>
  </si>
  <si>
    <t xml:space="preserve">LAURA               </t>
  </si>
  <si>
    <t xml:space="preserve">HS LISZT 032 HS     </t>
  </si>
  <si>
    <t xml:space="preserve">HS LISZT 032 CSAV   </t>
  </si>
  <si>
    <t xml:space="preserve">LANGENESS 046 HS    </t>
  </si>
  <si>
    <t xml:space="preserve">LANGENESS 046 MSK   </t>
  </si>
  <si>
    <t xml:space="preserve">IZUMO BAY           </t>
  </si>
  <si>
    <t xml:space="preserve">ACONCAGUA BAY (2v)  </t>
  </si>
  <si>
    <t xml:space="preserve">HS LISZT 034 HS     </t>
  </si>
  <si>
    <t xml:space="preserve">HS LISZT 034 CSAV   </t>
  </si>
  <si>
    <t>LANGENESS 048 HS</t>
  </si>
  <si>
    <t xml:space="preserve">LANGENESS 048 MSK   </t>
  </si>
  <si>
    <t xml:space="preserve">LANGENESS 048 CSAV   </t>
  </si>
  <si>
    <t xml:space="preserve">HS LISZT 036 HS     </t>
  </si>
  <si>
    <t xml:space="preserve">HS LISZT 036 CSAV   </t>
  </si>
  <si>
    <t xml:space="preserve">LANGENESS 050 HS    </t>
  </si>
  <si>
    <t xml:space="preserve">LANGENESS 050 MSK   </t>
  </si>
  <si>
    <t xml:space="preserve">MARINE PHOENIX (2v) </t>
  </si>
  <si>
    <t xml:space="preserve">SCOTTISH STAR       </t>
  </si>
  <si>
    <t xml:space="preserve">HS LISZT 038 HS     </t>
  </si>
  <si>
    <t xml:space="preserve">HS LISZT 038 CSAV   </t>
  </si>
  <si>
    <t xml:space="preserve">LANGENESS 052 HS    </t>
  </si>
  <si>
    <t xml:space="preserve">LANGENESS 052 MSK   </t>
  </si>
  <si>
    <t xml:space="preserve">ELECTRA             </t>
  </si>
  <si>
    <t xml:space="preserve">HIMALAYA BAY (2V)   </t>
  </si>
  <si>
    <t xml:space="preserve">HS LISZT 040 HS     </t>
  </si>
  <si>
    <t xml:space="preserve">HS LISZT 040 CSAV   </t>
  </si>
  <si>
    <t xml:space="preserve">SUMMER PHOENIX      </t>
  </si>
  <si>
    <t xml:space="preserve">LANGENESS 054 HS    </t>
  </si>
  <si>
    <t xml:space="preserve">LANGENESS 054 MSK   </t>
  </si>
  <si>
    <t xml:space="preserve">AKADEMIK VAVILOV    </t>
  </si>
  <si>
    <t xml:space="preserve">HS LISZT 042 HS     </t>
  </si>
  <si>
    <t xml:space="preserve">HS LISZT 042 CSAV   </t>
  </si>
  <si>
    <t xml:space="preserve">HS LISZT 042 MSK    </t>
  </si>
  <si>
    <t xml:space="preserve">VIKING STAR         </t>
  </si>
  <si>
    <t xml:space="preserve">DURBAN STAR (2V)    </t>
  </si>
  <si>
    <t xml:space="preserve">HS LISZT 044 CSAV   </t>
  </si>
  <si>
    <t xml:space="preserve">HS LISZT 044 HS     </t>
  </si>
  <si>
    <t xml:space="preserve">HS LISZT 044 MSK    </t>
  </si>
  <si>
    <t xml:space="preserve">HS LISZT 046 HS     </t>
  </si>
  <si>
    <t xml:space="preserve">HS LISZT 046 CSAV   </t>
  </si>
  <si>
    <t xml:space="preserve">HS LISZT 046 MSK    </t>
  </si>
  <si>
    <t>LANGENESS 057 HS</t>
  </si>
  <si>
    <t>LANGENESS 057 CSAV</t>
  </si>
  <si>
    <t>LANGENESS 057 MSK</t>
  </si>
  <si>
    <t xml:space="preserve">EUROPA (2v)         </t>
  </si>
  <si>
    <t xml:space="preserve">HS LISZT 048 HS     </t>
  </si>
  <si>
    <t xml:space="preserve">HS LISZT 048 CSAV   </t>
  </si>
  <si>
    <t xml:space="preserve">HS LISZT 048 MSK    </t>
  </si>
  <si>
    <t xml:space="preserve">BALTIC STREAM (2V)  </t>
  </si>
  <si>
    <t xml:space="preserve">HS LISZT 050 HS     </t>
  </si>
  <si>
    <t xml:space="preserve">HS LISZT 050 CSAV   </t>
  </si>
  <si>
    <t xml:space="preserve">HS LISZT 050 MSK    </t>
  </si>
  <si>
    <t xml:space="preserve">AFRIC STAR          </t>
  </si>
  <si>
    <t>LANGENESS 059W MSK</t>
  </si>
  <si>
    <t>LANGENESS 059W CSAV</t>
  </si>
  <si>
    <t xml:space="preserve">HS LISZT 052 HS     </t>
  </si>
  <si>
    <t xml:space="preserve">HS LISZT 052 CSAV   </t>
  </si>
  <si>
    <t xml:space="preserve">HS LISZT 052 MSK    </t>
  </si>
  <si>
    <t xml:space="preserve">HS LISZT 054 HS     </t>
  </si>
  <si>
    <t xml:space="preserve">HS LISZT 054 CSAV   </t>
  </si>
  <si>
    <t xml:space="preserve">HS LISZT 054 MSK    </t>
  </si>
  <si>
    <t xml:space="preserve">ELECTRA (2V)        </t>
  </si>
  <si>
    <t xml:space="preserve">ECUADOR STAR        </t>
  </si>
  <si>
    <t xml:space="preserve">BALTIC MOON 2V      </t>
  </si>
  <si>
    <t xml:space="preserve">KASUGA BAY          </t>
  </si>
  <si>
    <t xml:space="preserve">DESIGNER KNYSH      </t>
  </si>
  <si>
    <t xml:space="preserve">BELGIAN REEFER (2v) </t>
  </si>
  <si>
    <t>Buques temporada 2010</t>
  </si>
  <si>
    <t>Cantidad de contenedores por especie por mes 2010 - BB</t>
  </si>
  <si>
    <t xml:space="preserve">CAP TRAFALGAR V98   </t>
  </si>
  <si>
    <t xml:space="preserve">MAPOCHO V230        </t>
  </si>
  <si>
    <t xml:space="preserve">CARB. LIVIA         </t>
  </si>
  <si>
    <t xml:space="preserve">ALIANCA NEUQUEN V33 </t>
  </si>
  <si>
    <t xml:space="preserve">CARB.DENSO          </t>
  </si>
  <si>
    <t>MSK FALMOUTH V1009</t>
  </si>
  <si>
    <t xml:space="preserve">CSAV ROTTERDAM V230 </t>
  </si>
  <si>
    <t xml:space="preserve">HANSA MAGDEBURG V1  </t>
  </si>
  <si>
    <t>MSC CHELSEA V12</t>
  </si>
  <si>
    <t xml:space="preserve">MSK FUNCHAL V1010   </t>
  </si>
  <si>
    <t xml:space="preserve">MSC CHELSEA V104    </t>
  </si>
  <si>
    <t xml:space="preserve">MSK FUNCHAL V1012   </t>
  </si>
  <si>
    <t xml:space="preserve">CSAV ROTTERDAM V231 </t>
  </si>
  <si>
    <t xml:space="preserve">MSK FUNCHAL V1016   </t>
  </si>
  <si>
    <t xml:space="preserve">HANSA MAGDEBURG V2  </t>
  </si>
  <si>
    <t>SAN ANDRES V08</t>
  </si>
  <si>
    <t xml:space="preserve">MSK FALMOUTH V1018  </t>
  </si>
  <si>
    <t xml:space="preserve">MAPOCHO V232        </t>
  </si>
  <si>
    <t xml:space="preserve">MSK FALMOUTH V1020  </t>
  </si>
  <si>
    <t xml:space="preserve">CSAV ROTERDAM V232  </t>
  </si>
  <si>
    <t xml:space="preserve">ALIANCA NEQ V48MSK  </t>
  </si>
  <si>
    <t xml:space="preserve">ALIANCA NEQ V48 HS  </t>
  </si>
  <si>
    <t xml:space="preserve">HANSA MAGDEBURG V03 </t>
  </si>
  <si>
    <t>MAPOCHO V233</t>
  </si>
  <si>
    <t xml:space="preserve">LANGENESS V08HS     </t>
  </si>
  <si>
    <t xml:space="preserve">LANGENESS V08MSK    </t>
  </si>
  <si>
    <t>HAMMONIA MASSILIA V9</t>
  </si>
  <si>
    <t>LANGENESS V10</t>
  </si>
  <si>
    <t>MARUBA ASIA V939</t>
  </si>
  <si>
    <t>HANSA MAGDEBURG V04</t>
  </si>
  <si>
    <t>CAP FINISTERRE V151</t>
  </si>
  <si>
    <t xml:space="preserve">LANGENESS V14       </t>
  </si>
  <si>
    <t>HAMMONIA MASSILIAV10</t>
  </si>
  <si>
    <t xml:space="preserve">LANGENESS V16       </t>
  </si>
  <si>
    <t xml:space="preserve">HANSA MAGDEBURG V05 </t>
  </si>
  <si>
    <t xml:space="preserve">LANGENESS V18       </t>
  </si>
  <si>
    <t>CAP. FINISTERRE v152</t>
  </si>
  <si>
    <t xml:space="preserve">LANGENESS V20       </t>
  </si>
  <si>
    <t>HAMMONIA MASSILIAV11</t>
  </si>
  <si>
    <t xml:space="preserve">LANGENESS V22       </t>
  </si>
  <si>
    <t>CSAV ROTTERDAM V235</t>
  </si>
  <si>
    <t>LANGENESS V24</t>
  </si>
  <si>
    <t>CAP BRETON V19</t>
  </si>
  <si>
    <t>OM AGARUM05/11/10</t>
  </si>
  <si>
    <t xml:space="preserve">MAPOCHO V236        </t>
  </si>
  <si>
    <t xml:space="preserve">LANGENESS V26       </t>
  </si>
  <si>
    <t xml:space="preserve">LIBRA CORCOVADO V49 </t>
  </si>
  <si>
    <t xml:space="preserve">HANSA MAGDEBURG V07 </t>
  </si>
  <si>
    <t>CAP. FINISTERRE V154</t>
  </si>
  <si>
    <t>OM AGARUM V1045</t>
  </si>
  <si>
    <t xml:space="preserve">HAMMONIA MAS V13    </t>
  </si>
  <si>
    <t xml:space="preserve">Saylemoon Rickmers </t>
  </si>
  <si>
    <t>Maersk Falmouth V24</t>
  </si>
  <si>
    <t xml:space="preserve">AFRICA REEFER       </t>
  </si>
  <si>
    <t>Maersk Falmouth V1007</t>
  </si>
  <si>
    <t xml:space="preserve">CRYSTAL CROWN       </t>
  </si>
  <si>
    <t xml:space="preserve">BOSSE               </t>
  </si>
  <si>
    <t xml:space="preserve">NIPPON STAR         </t>
  </si>
  <si>
    <t xml:space="preserve">ALIANCA NQN V034HS  </t>
  </si>
  <si>
    <t xml:space="preserve">ALIANCA NQN V034MSK </t>
  </si>
  <si>
    <t xml:space="preserve">CAPE BLOSSOM        </t>
  </si>
  <si>
    <t xml:space="preserve">AUCKLAND STAR       </t>
  </si>
  <si>
    <t xml:space="preserve">ALIANCA NQN V035HS  </t>
  </si>
  <si>
    <t xml:space="preserve">ALIANCA NQN V035MSK </t>
  </si>
  <si>
    <t xml:space="preserve">ENGLISH STAR        </t>
  </si>
  <si>
    <t xml:space="preserve">NEW ZEALAND STAR    </t>
  </si>
  <si>
    <t xml:space="preserve">SAN ANDRES V001     </t>
  </si>
  <si>
    <t xml:space="preserve">CONDOR BAY          </t>
  </si>
  <si>
    <t xml:space="preserve">ALIANCA NQN V036HS  </t>
  </si>
  <si>
    <t xml:space="preserve">ALIANCA NQN V036MSK </t>
  </si>
  <si>
    <t xml:space="preserve">CANTERBURY STAR     </t>
  </si>
  <si>
    <t xml:space="preserve">BALTIC SKY          </t>
  </si>
  <si>
    <t xml:space="preserve">SAN ANDRES V002     </t>
  </si>
  <si>
    <t xml:space="preserve">ALIANCA NQN V037HS  </t>
  </si>
  <si>
    <t xml:space="preserve">ALIANCA NQN V037MSK </t>
  </si>
  <si>
    <t xml:space="preserve">PLUTO               </t>
  </si>
  <si>
    <t xml:space="preserve">SAN ANDRES V003     </t>
  </si>
  <si>
    <t xml:space="preserve">CAPELLA             </t>
  </si>
  <si>
    <t xml:space="preserve">EIGER               </t>
  </si>
  <si>
    <t xml:space="preserve">ALIANCA NQN V038HS  </t>
  </si>
  <si>
    <t xml:space="preserve">ALIANCA NQN V038MSK </t>
  </si>
  <si>
    <t xml:space="preserve">GREEN AUTUMN        </t>
  </si>
  <si>
    <t xml:space="preserve">SAN ANDRES V004     </t>
  </si>
  <si>
    <t xml:space="preserve">BOSTON BAY          </t>
  </si>
  <si>
    <t xml:space="preserve">ALIANCA NQN V039HS  </t>
  </si>
  <si>
    <t xml:space="preserve">ALIANCA NQN V039MSK </t>
  </si>
  <si>
    <t xml:space="preserve">AL MAREEKH          </t>
  </si>
  <si>
    <t xml:space="preserve">SAN ANDRES V005     </t>
  </si>
  <si>
    <t>CSAV ROTTERDAM</t>
  </si>
  <si>
    <t xml:space="preserve">ALIANCA NQN V040HS  </t>
  </si>
  <si>
    <t xml:space="preserve">ALIANCA NQN V040MSK </t>
  </si>
  <si>
    <t xml:space="preserve">AKADEMIK VAVILOV 2V </t>
  </si>
  <si>
    <t xml:space="preserve">GREEN ICELAND       </t>
  </si>
  <si>
    <t xml:space="preserve">TAMA HOPE           </t>
  </si>
  <si>
    <t xml:space="preserve">SAN ANDRES V006     </t>
  </si>
  <si>
    <t xml:space="preserve">BALTIC NAVIGATOR    </t>
  </si>
  <si>
    <t xml:space="preserve">SIERRA LEYRE        </t>
  </si>
  <si>
    <t xml:space="preserve">ALIANCA NQN V041HS  </t>
  </si>
  <si>
    <t xml:space="preserve">ALIANCA NQN V041MSK </t>
  </si>
  <si>
    <t xml:space="preserve">PIETARI CLOUD       </t>
  </si>
  <si>
    <t xml:space="preserve">GREEN CHILE         </t>
  </si>
  <si>
    <t xml:space="preserve">SCOTTISH STAR (2v)  </t>
  </si>
  <si>
    <t xml:space="preserve">SAN ANDRES V007     </t>
  </si>
  <si>
    <t xml:space="preserve">ALIANCA NQN V042HS  </t>
  </si>
  <si>
    <t xml:space="preserve">ALIANCA NQN V042MSK </t>
  </si>
  <si>
    <t xml:space="preserve">SAN ANDRES V008     </t>
  </si>
  <si>
    <t xml:space="preserve">CAPE BELLE          </t>
  </si>
  <si>
    <t xml:space="preserve">ALIANCA NQN V043HS  </t>
  </si>
  <si>
    <t xml:space="preserve">ALIANCA NQN V043MSK </t>
  </si>
  <si>
    <t xml:space="preserve">PUSAN REEFER        </t>
  </si>
  <si>
    <t xml:space="preserve">SAN ANDRES V009     </t>
  </si>
  <si>
    <t xml:space="preserve">AUCKLAND STAR (2v)  </t>
  </si>
  <si>
    <t xml:space="preserve">ALIANCA NQN V044HS  </t>
  </si>
  <si>
    <t xml:space="preserve">ALIANCA NQN V044MSK </t>
  </si>
  <si>
    <t xml:space="preserve">SAN ANDRES V010     </t>
  </si>
  <si>
    <t xml:space="preserve">ENGLISH STAR (2v)   </t>
  </si>
  <si>
    <t xml:space="preserve">ALIANCA NQN V045HS  </t>
  </si>
  <si>
    <t xml:space="preserve">ALIANCA NQN V045MSK </t>
  </si>
  <si>
    <t xml:space="preserve">INDIAN REEFER       </t>
  </si>
  <si>
    <t xml:space="preserve">ICE FIELD           </t>
  </si>
  <si>
    <t>CANTERBURY STAR (2V)</t>
  </si>
  <si>
    <t xml:space="preserve">CRYSTAL PEONY       </t>
  </si>
  <si>
    <t xml:space="preserve">ALIANCA NQN V046MSK </t>
  </si>
  <si>
    <t xml:space="preserve">ALIANCA NQN V046HS  </t>
  </si>
  <si>
    <t xml:space="preserve">ALIANCA NQN V047HS  </t>
  </si>
  <si>
    <t xml:space="preserve">ALIANCA NQN V047MSK </t>
  </si>
  <si>
    <t xml:space="preserve">AKADEMIK VAVILOV 3v </t>
  </si>
  <si>
    <t xml:space="preserve">NAGATO REEFER       </t>
  </si>
  <si>
    <t xml:space="preserve">SKULPTOR TOMSKIY 2v </t>
  </si>
  <si>
    <t xml:space="preserve">ALIANCA NQN V049HS  </t>
  </si>
  <si>
    <t xml:space="preserve">ALIANCA NQN V049MSK </t>
  </si>
  <si>
    <t xml:space="preserve">NELSON STAR         </t>
  </si>
  <si>
    <t xml:space="preserve">BALTIC MOON v3      </t>
  </si>
  <si>
    <t xml:space="preserve">COLUMBIA            </t>
  </si>
  <si>
    <t xml:space="preserve">SKIER STAR          </t>
  </si>
  <si>
    <t xml:space="preserve">REF STAR            </t>
  </si>
  <si>
    <t xml:space="preserve">CANARIAN REEFER     </t>
  </si>
  <si>
    <t xml:space="preserve">COLUMBIA (2v)       </t>
  </si>
  <si>
    <t>Buques temporada 2009</t>
  </si>
  <si>
    <t>Descarga</t>
  </si>
  <si>
    <t>Carga</t>
  </si>
  <si>
    <t>Fruta</t>
  </si>
  <si>
    <t>Pescado/CARNE</t>
  </si>
  <si>
    <t>Vacio</t>
  </si>
  <si>
    <t>20 GP</t>
  </si>
  <si>
    <t>20 PO</t>
  </si>
  <si>
    <t>20 RF</t>
  </si>
  <si>
    <t>40 GP</t>
  </si>
  <si>
    <t>40 RF</t>
  </si>
  <si>
    <t>ST 20</t>
  </si>
  <si>
    <t>ST 40</t>
  </si>
  <si>
    <t>TONELADAS</t>
  </si>
  <si>
    <t>Detalle</t>
  </si>
  <si>
    <t xml:space="preserve">MSK RECIFE V902     </t>
  </si>
  <si>
    <t xml:space="preserve">ALIANCA PAMPAS V83  </t>
  </si>
  <si>
    <t xml:space="preserve">CSAV RIO MAULE V50  </t>
  </si>
  <si>
    <t>CSAV ROTTERDAM v01</t>
  </si>
  <si>
    <t xml:space="preserve">ALIANCA PAMPAS V84  </t>
  </si>
  <si>
    <t xml:space="preserve">MSK RECIFE V904     </t>
  </si>
  <si>
    <t>MARUBA IMPERATORV225</t>
  </si>
  <si>
    <t xml:space="preserve">ALIANCA PAMPAS V85  </t>
  </si>
  <si>
    <t xml:space="preserve">ALIANCA PAMPAS V87  </t>
  </si>
  <si>
    <t>CAP. FINISTERRE V139</t>
  </si>
  <si>
    <t xml:space="preserve">MSK RECIFE V914     </t>
  </si>
  <si>
    <t>Alianca Neuquen V226</t>
  </si>
  <si>
    <t>Maersk Recife v916</t>
  </si>
  <si>
    <t>Rio Maule V51</t>
  </si>
  <si>
    <t>Rotterdam V03</t>
  </si>
  <si>
    <t xml:space="preserve">M.  ENTERPRISE V226 </t>
  </si>
  <si>
    <t xml:space="preserve">MSK FUNCHAL V910    </t>
  </si>
  <si>
    <t>MSK RECIFE V920</t>
  </si>
  <si>
    <t xml:space="preserve">ALIANCA PAMPAS V89  </t>
  </si>
  <si>
    <t xml:space="preserve">MSK FUNCHAL V912    </t>
  </si>
  <si>
    <t xml:space="preserve">MSK VERA CRUZ V904  </t>
  </si>
  <si>
    <t xml:space="preserve">MSK FUNCHAL V914    </t>
  </si>
  <si>
    <t xml:space="preserve">ALIANCA PAMPAS V91  </t>
  </si>
  <si>
    <t>MSK FUNCHAL V916</t>
  </si>
  <si>
    <t xml:space="preserve">CSAV RIO MAULE V52  </t>
  </si>
  <si>
    <t>MSK VIGO V906</t>
  </si>
  <si>
    <t xml:space="preserve">MSK FUNCHAL V920    </t>
  </si>
  <si>
    <t>MSK FUNCHAL V918</t>
  </si>
  <si>
    <t xml:space="preserve">MSK VERACRUZ V906   </t>
  </si>
  <si>
    <t xml:space="preserve">M ENTERPRISE V227   </t>
  </si>
  <si>
    <t xml:space="preserve">CAP FINISTERRE V141 </t>
  </si>
  <si>
    <t xml:space="preserve">MSK RECIFE V928     </t>
  </si>
  <si>
    <t xml:space="preserve">MSK VENICE V 924    </t>
  </si>
  <si>
    <t xml:space="preserve">MSK FUNCHAL V926    </t>
  </si>
  <si>
    <t xml:space="preserve">ALIANCA PAMPAS V95  </t>
  </si>
  <si>
    <t xml:space="preserve">CSAV RIO MAULE V53  </t>
  </si>
  <si>
    <t xml:space="preserve">M.  ENTERPRISE V228 </t>
  </si>
  <si>
    <t xml:space="preserve">ALIANCA NEUQUEN V15 </t>
  </si>
  <si>
    <t xml:space="preserve">ALIANCA NEUQUEN V16 </t>
  </si>
  <si>
    <t xml:space="preserve">CAP FINISTERRE V142 </t>
  </si>
  <si>
    <t xml:space="preserve">ALIANCA NEUQUEN V17 </t>
  </si>
  <si>
    <t xml:space="preserve">CSAV RIO MAULE V54  </t>
  </si>
  <si>
    <t xml:space="preserve">ALIANCA NEUQUEN V18 </t>
  </si>
  <si>
    <t xml:space="preserve">M. ENTERPRISE V229  </t>
  </si>
  <si>
    <t xml:space="preserve">ALIANCA NEUQUEN V19 </t>
  </si>
  <si>
    <t xml:space="preserve">CAP FINISTERRE V143 </t>
  </si>
  <si>
    <t xml:space="preserve">CSAV TIANJIN V02    </t>
  </si>
  <si>
    <t xml:space="preserve">ALIANCA NEUQUEN V20 </t>
  </si>
  <si>
    <t xml:space="preserve">ALIANCA NEUQUEN V21 </t>
  </si>
  <si>
    <t xml:space="preserve">ALIANCA NEUQUEN V22 </t>
  </si>
  <si>
    <t xml:space="preserve">ALIANCA NEUQUEN V23 </t>
  </si>
  <si>
    <t xml:space="preserve">M. ENTERPRISE V230  </t>
  </si>
  <si>
    <t>CAP. FINISTERRE V144</t>
  </si>
  <si>
    <t xml:space="preserve">ALIANCA NEUQUEN v24 </t>
  </si>
  <si>
    <t xml:space="preserve">ALIANCA NEUQUEN V25 </t>
  </si>
  <si>
    <t xml:space="preserve">ALIANCA NEUQUEN V26 </t>
  </si>
  <si>
    <t xml:space="preserve">ALIANCA NEUQUEN V27 </t>
  </si>
  <si>
    <t xml:space="preserve">CAP FINISTERRE V145 </t>
  </si>
  <si>
    <t xml:space="preserve">CSAV TIANJIN V04    </t>
  </si>
  <si>
    <t>ALIANZA NEUQUEN V. 029</t>
  </si>
  <si>
    <t xml:space="preserve">ALIANCA NEUQUEN V30 </t>
  </si>
  <si>
    <t>MARUBA ASIA V931</t>
  </si>
  <si>
    <t xml:space="preserve">CAP. TRAFALGAR V097 </t>
  </si>
  <si>
    <t xml:space="preserve">MAPOCHO V229        </t>
  </si>
  <si>
    <t>CSAV Rotterdam</t>
  </si>
  <si>
    <t>ALIANCA PAMPA 86N</t>
  </si>
  <si>
    <t xml:space="preserve">ATLANTIK FRIGO      </t>
  </si>
  <si>
    <t xml:space="preserve">YASAKA BAY          </t>
  </si>
  <si>
    <t xml:space="preserve">HANSA VISBY         </t>
  </si>
  <si>
    <t xml:space="preserve">CLOUDY BAY          </t>
  </si>
  <si>
    <t xml:space="preserve">CSAV ROTTERDAM      </t>
  </si>
  <si>
    <t xml:space="preserve">NAGOYA BAY          </t>
  </si>
  <si>
    <t xml:space="preserve">FORTUNA BAY         </t>
  </si>
  <si>
    <t xml:space="preserve">SANTA MARINA        </t>
  </si>
  <si>
    <t xml:space="preserve">SHANTI              </t>
  </si>
  <si>
    <t xml:space="preserve">ATLANTIC HOPE       </t>
  </si>
  <si>
    <t xml:space="preserve">GLORIOUS HARVEST    </t>
  </si>
  <si>
    <t xml:space="preserve">CSAV ROTTERDAM (V2) </t>
  </si>
  <si>
    <t xml:space="preserve">ASIAN ORCHID        </t>
  </si>
  <si>
    <t xml:space="preserve">AL ZOHAL 1          </t>
  </si>
  <si>
    <t xml:space="preserve">BARENTS BAY         </t>
  </si>
  <si>
    <t xml:space="preserve">SEATLLE REEFER      </t>
  </si>
  <si>
    <t xml:space="preserve">ALIANCA NEUQUEN V03 </t>
  </si>
  <si>
    <t xml:space="preserve">FRIO OLIMPYC        </t>
  </si>
  <si>
    <t xml:space="preserve">CSAV ROTTERDAM V04  </t>
  </si>
  <si>
    <t xml:space="preserve">BALTIC CARRIER      </t>
  </si>
  <si>
    <t xml:space="preserve">ALIANCA NEUQUEN V04 </t>
  </si>
  <si>
    <t xml:space="preserve">O. M. AGARUM V05    </t>
  </si>
  <si>
    <t xml:space="preserve">GREEN MAGIC         </t>
  </si>
  <si>
    <t xml:space="preserve">BEAUTY STAR         </t>
  </si>
  <si>
    <t xml:space="preserve">VINSON              </t>
  </si>
  <si>
    <t xml:space="preserve">ALIANCA NEUQUEN V05 </t>
  </si>
  <si>
    <t xml:space="preserve">AKADEMIK VAVILOV 2v </t>
  </si>
  <si>
    <t xml:space="preserve">O. M. AGARUM V06    </t>
  </si>
  <si>
    <t xml:space="preserve">AUCKLAND STAR (2V)  </t>
  </si>
  <si>
    <t xml:space="preserve">ALIANCA NEUQUEN V06 </t>
  </si>
  <si>
    <t xml:space="preserve">YASAKA BAY V2       </t>
  </si>
  <si>
    <t xml:space="preserve">ICE FLAKE (2v)      </t>
  </si>
  <si>
    <t xml:space="preserve">O. M. AGARUM V07    </t>
  </si>
  <si>
    <t xml:space="preserve">ANDROMEDA           </t>
  </si>
  <si>
    <t xml:space="preserve">ALIANCA NEUQUEN V07 </t>
  </si>
  <si>
    <t xml:space="preserve">O.M AGARUM V8       </t>
  </si>
  <si>
    <t xml:space="preserve">E.W. McKINLEY       </t>
  </si>
  <si>
    <t xml:space="preserve">ALIANCA NEUQUEN V08 </t>
  </si>
  <si>
    <t xml:space="preserve">O.M.AGARUM V09      </t>
  </si>
  <si>
    <t xml:space="preserve">ARIAKE REEFER       </t>
  </si>
  <si>
    <t xml:space="preserve">LOGAN               </t>
  </si>
  <si>
    <t xml:space="preserve">ALIANCA NEUQUEN V09 </t>
  </si>
  <si>
    <t xml:space="preserve">O.M.AGARUM V10      </t>
  </si>
  <si>
    <t xml:space="preserve">NIPPON STAR (2v)    </t>
  </si>
  <si>
    <t xml:space="preserve">ALIANCA NEUQUEN V10 </t>
  </si>
  <si>
    <t xml:space="preserve">O.M.AGARUM V11      </t>
  </si>
  <si>
    <t>CANTERBURY STAR (2v)</t>
  </si>
  <si>
    <t xml:space="preserve">ALIANCA NEUQUEN V11 </t>
  </si>
  <si>
    <t xml:space="preserve">O. M. AGARUM V12    </t>
  </si>
  <si>
    <t xml:space="preserve">ALIANCA NEUQUEN V12 </t>
  </si>
  <si>
    <t xml:space="preserve">WELLINGTON STAR     </t>
  </si>
  <si>
    <t xml:space="preserve">O.M.AGARUM V13      </t>
  </si>
  <si>
    <t xml:space="preserve">GREEN SELJE         </t>
  </si>
  <si>
    <t xml:space="preserve">ALIANCA NEUQUEN V13 </t>
  </si>
  <si>
    <t xml:space="preserve">AUCKLAND STAR (3v)  </t>
  </si>
  <si>
    <t xml:space="preserve">ALIANCA NEUQUEN V14 </t>
  </si>
  <si>
    <t xml:space="preserve">SCOTTISH STAR (3v)  </t>
  </si>
  <si>
    <t xml:space="preserve">NEW ZEALAND STAR 2v </t>
  </si>
  <si>
    <t xml:space="preserve">AL MOSHTAREE        </t>
  </si>
  <si>
    <t xml:space="preserve">SUN LIGHT           </t>
  </si>
  <si>
    <t xml:space="preserve">ENGLISH STAR (3v)   </t>
  </si>
  <si>
    <t xml:space="preserve">SNOW DRIFT          </t>
  </si>
  <si>
    <t>CANTERBURY STAR (3v)</t>
  </si>
  <si>
    <t xml:space="preserve">VALPARAISO STAR     </t>
  </si>
  <si>
    <t xml:space="preserve">AKADEMIK VAVILOV 4v </t>
  </si>
  <si>
    <t xml:space="preserve">AUCKLAND STAR (4V)  </t>
  </si>
  <si>
    <t xml:space="preserve">NEW ZEALAND STAR 3v </t>
  </si>
  <si>
    <t xml:space="preserve">CARIBBEAN MERMAID   </t>
  </si>
  <si>
    <t xml:space="preserve">NEW ZEALAND STAR 4V </t>
  </si>
  <si>
    <t xml:space="preserve">AS STINE V349       </t>
  </si>
  <si>
    <t xml:space="preserve">AS STINE V351       </t>
  </si>
  <si>
    <t>Bolsones de baritina para Halliburton Argentina SRL</t>
  </si>
  <si>
    <t>CAIPIRINHA</t>
  </si>
  <si>
    <t>Buques temporada 2024</t>
  </si>
  <si>
    <t>JUGOS</t>
  </si>
  <si>
    <t xml:space="preserve">AS STINE V403       </t>
  </si>
  <si>
    <t xml:space="preserve">AS STINE V405 </t>
  </si>
  <si>
    <t>BBC REEF</t>
  </si>
  <si>
    <t>NIMERTIS</t>
  </si>
  <si>
    <t>AS STINE V407</t>
  </si>
  <si>
    <t>Descarga de aspas para Vestas Argentina SA y 1 bulto de equipos petroleros para Schlumberger</t>
  </si>
  <si>
    <t>Decargada de baritina en bolsones y a granel para Halliburton Argentina SA</t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</si>
  <si>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</si>
  <si>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</si>
  <si>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</si>
  <si>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</si>
  <si>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</si>
  <si>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</si>
  <si>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>CARNE</t>
  </si>
  <si>
    <t>LANGOSTINO</t>
  </si>
  <si>
    <t xml:space="preserve">NECTARIN  </t>
  </si>
  <si>
    <t xml:space="preserve">AS STINE V409       </t>
  </si>
  <si>
    <t xml:space="preserve">AS STINE V411       </t>
  </si>
  <si>
    <t>TS HONOUR</t>
  </si>
  <si>
    <t xml:space="preserve">SAN ALBERTO V409    </t>
  </si>
  <si>
    <t xml:space="preserve">VARAMO V410         </t>
  </si>
  <si>
    <t xml:space="preserve">SAN ALBERTO V411    </t>
  </si>
  <si>
    <t xml:space="preserve">VARAMO V412         </t>
  </si>
  <si>
    <t xml:space="preserve">SAN ALBERTO V413    </t>
  </si>
  <si>
    <t xml:space="preserve"> </t>
  </si>
  <si>
    <t>Descarga de bolsones de Baritina para Halliburton Argentina</t>
  </si>
  <si>
    <t>PLIC. DE VIN</t>
  </si>
  <si>
    <t>CEBOLLA</t>
  </si>
  <si>
    <t>LIMON</t>
  </si>
  <si>
    <t>ZAPALLO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</si>
</sst>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d/mm/yyyy"/>
    <numFmt numFmtId="166" formatCode="_ * #,##0_ ;_ * \-#,##0_ ;_ * &quot;-&quot;??_ ;_ @_ "/>
  </numFmts>
  <fonts count="57">
    <font>
      <sz val="10"/>
      <name val="Arial"/>
    </font>
    <font>
      <sz val="10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8"/>
      <color indexed="18"/>
      <name val="Arial"/>
      <family val="2"/>
    </font>
    <font>
      <sz val="8"/>
      <color indexed="1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indexed="22"/>
      <name val="Arial"/>
      <family val="2"/>
    </font>
    <font>
      <sz val="9"/>
      <color indexed="22"/>
      <name val="Arial"/>
      <family val="2"/>
    </font>
    <font>
      <b/>
      <sz val="9"/>
      <color indexed="22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onsolas"/>
      <family val="3"/>
    </font>
    <font>
      <b/>
      <sz val="10"/>
      <name val="Consolas"/>
      <family val="3"/>
    </font>
    <font>
      <b/>
      <sz val="10"/>
      <color indexed="18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sz val="8"/>
      <name val="Consolas"/>
      <family val="3"/>
    </font>
    <font>
      <b/>
      <sz val="9"/>
      <name val="Consolas"/>
      <family val="3"/>
    </font>
    <font>
      <sz val="9"/>
      <name val="Consolas"/>
      <family val="3"/>
    </font>
    <font>
      <b/>
      <sz val="8"/>
      <name val="Consolas"/>
      <family val="3"/>
    </font>
    <font>
      <b/>
      <sz val="9"/>
      <color theme="1"/>
      <name val="Consolas"/>
      <family val="3"/>
    </font>
    <font>
      <b/>
      <sz val="8"/>
      <color theme="1" tint="0.14999847407452621"/>
      <name val="Consolas"/>
      <family val="3"/>
    </font>
    <font>
      <sz val="8"/>
      <color theme="1"/>
      <name val="Consolas"/>
      <family val="3"/>
    </font>
    <font>
      <sz val="10"/>
      <color theme="1"/>
      <name val="Consolas"/>
      <family val="3"/>
    </font>
    <font>
      <b/>
      <sz val="8"/>
      <color theme="1"/>
      <name val="Consolas"/>
      <family val="3"/>
    </font>
    <font>
      <b/>
      <sz val="14"/>
      <color theme="2" tint="-0.749992370372631"/>
      <name val="Consolas"/>
      <family val="3"/>
    </font>
    <font>
      <b/>
      <sz val="10"/>
      <color theme="1"/>
      <name val="Consolas"/>
      <family val="3"/>
    </font>
    <font>
      <sz val="10"/>
      <color theme="1" tint="0.14999847407452621"/>
      <name val="Consolas"/>
      <family val="3"/>
    </font>
    <font>
      <sz val="8"/>
      <color theme="1" tint="0.14999847407452621"/>
      <name val="Consolas"/>
      <family val="3"/>
    </font>
    <font>
      <b/>
      <sz val="14"/>
      <color theme="1" tint="0.14999847407452621"/>
      <name val="Consolas"/>
      <family val="3"/>
    </font>
    <font>
      <b/>
      <sz val="10"/>
      <color theme="1" tint="0.14999847407452621"/>
      <name val="Consolas"/>
      <family val="3"/>
    </font>
    <font>
      <b/>
      <sz val="9"/>
      <color theme="1" tint="0.14999847407452621"/>
      <name val="Consolas"/>
      <family val="3"/>
    </font>
    <font>
      <b/>
      <sz val="11"/>
      <color theme="1" tint="0.14999847407452621"/>
      <name val="Consolas"/>
      <family val="3"/>
    </font>
    <font>
      <sz val="9"/>
      <color theme="1" tint="0.14999847407452621"/>
      <name val="Consolas"/>
      <family val="3"/>
    </font>
  </fonts>
  <fills count="4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5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9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3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45">
    <xf numFmtId="0" fontId="0" fillId="0" borderId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1" fillId="28" borderId="55" applyNumberFormat="0" applyAlignment="0" applyProtection="0"/>
    <xf numFmtId="0" fontId="22" fillId="29" borderId="56" applyNumberFormat="0" applyAlignment="0" applyProtection="0"/>
    <xf numFmtId="0" fontId="23" fillId="0" borderId="57" applyNumberFormat="0" applyFill="0" applyAlignment="0" applyProtection="0"/>
    <xf numFmtId="0" fontId="24" fillId="0" borderId="0" applyNumberFormat="0" applyFill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25" fillId="36" borderId="55" applyNumberFormat="0" applyAlignment="0" applyProtection="0"/>
    <xf numFmtId="0" fontId="26" fillId="37" borderId="0" applyNumberFormat="0" applyBorder="0" applyAlignment="0" applyProtection="0"/>
    <xf numFmtId="164" fontId="1" fillId="0" borderId="0" applyFont="0" applyFill="0" applyBorder="0" applyAlignment="0" applyProtection="0"/>
    <xf numFmtId="0" fontId="27" fillId="38" borderId="0" applyNumberFormat="0" applyBorder="0" applyAlignment="0" applyProtection="0"/>
    <xf numFmtId="0" fontId="19" fillId="0" borderId="0"/>
    <xf numFmtId="0" fontId="14" fillId="39" borderId="58" applyNumberFormat="0" applyFont="0" applyAlignment="0" applyProtection="0"/>
    <xf numFmtId="0" fontId="14" fillId="39" borderId="58" applyNumberFormat="0" applyFont="0" applyAlignment="0" applyProtection="0"/>
    <xf numFmtId="0" fontId="14" fillId="39" borderId="58" applyNumberFormat="0" applyFont="0" applyAlignment="0" applyProtection="0"/>
    <xf numFmtId="0" fontId="17" fillId="39" borderId="58" applyNumberFormat="0" applyFont="0" applyAlignment="0" applyProtection="0"/>
    <xf numFmtId="0" fontId="28" fillId="28" borderId="59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60" applyNumberFormat="0" applyFill="0" applyAlignment="0" applyProtection="0"/>
    <xf numFmtId="0" fontId="24" fillId="0" borderId="61" applyNumberFormat="0" applyFill="0" applyAlignment="0" applyProtection="0"/>
    <xf numFmtId="0" fontId="33" fillId="0" borderId="62" applyNumberFormat="0" applyFill="0" applyAlignment="0" applyProtection="0"/>
  </cellStyleXfs>
  <cellXfs count="329">
    <xf numFmtId="0" fontId="0" fillId="0" borderId="0" xfId="0"/>
    <xf numFmtId="0" fontId="2" fillId="0" borderId="0" xfId="0" applyFont="1"/>
    <xf numFmtId="0" fontId="3" fillId="0" borderId="0" xfId="0" applyFont="1"/>
    <xf numFmtId="3" fontId="4" fillId="0" borderId="0" xfId="0" applyNumberFormat="1" applyFont="1" applyAlignment="1">
      <alignment horizontal="right"/>
    </xf>
    <xf numFmtId="3" fontId="4" fillId="0" borderId="0" xfId="0" applyNumberFormat="1" applyFont="1"/>
    <xf numFmtId="3" fontId="4" fillId="0" borderId="1" xfId="0" applyNumberFormat="1" applyFont="1" applyBorder="1" applyAlignment="1">
      <alignment horizontal="right"/>
    </xf>
    <xf numFmtId="3" fontId="4" fillId="0" borderId="2" xfId="0" applyNumberFormat="1" applyFont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3" fontId="5" fillId="2" borderId="4" xfId="0" applyNumberFormat="1" applyFont="1" applyFill="1" applyBorder="1"/>
    <xf numFmtId="0" fontId="0" fillId="2" borderId="4" xfId="0" applyFill="1" applyBorder="1"/>
    <xf numFmtId="3" fontId="5" fillId="2" borderId="4" xfId="0" applyNumberFormat="1" applyFont="1" applyFill="1" applyBorder="1" applyAlignment="1">
      <alignment horizontal="right"/>
    </xf>
    <xf numFmtId="165" fontId="5" fillId="2" borderId="4" xfId="0" applyNumberFormat="1" applyFont="1" applyFill="1" applyBorder="1"/>
    <xf numFmtId="0" fontId="7" fillId="2" borderId="4" xfId="0" applyFont="1" applyFill="1" applyBorder="1"/>
    <xf numFmtId="3" fontId="6" fillId="2" borderId="4" xfId="0" applyNumberFormat="1" applyFont="1" applyFill="1" applyBorder="1" applyAlignment="1">
      <alignment horizontal="right"/>
    </xf>
    <xf numFmtId="0" fontId="6" fillId="2" borderId="4" xfId="0" applyFont="1" applyFill="1" applyBorder="1" applyAlignment="1">
      <alignment horizontal="right"/>
    </xf>
    <xf numFmtId="0" fontId="6" fillId="3" borderId="5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6" fillId="4" borderId="5" xfId="0" applyFont="1" applyFill="1" applyBorder="1"/>
    <xf numFmtId="0" fontId="0" fillId="4" borderId="6" xfId="0" applyFill="1" applyBorder="1"/>
    <xf numFmtId="0" fontId="0" fillId="4" borderId="7" xfId="0" applyFill="1" applyBorder="1"/>
    <xf numFmtId="0" fontId="7" fillId="2" borderId="8" xfId="0" applyFont="1" applyFill="1" applyBorder="1"/>
    <xf numFmtId="3" fontId="4" fillId="3" borderId="1" xfId="0" applyNumberFormat="1" applyFont="1" applyFill="1" applyBorder="1" applyAlignment="1">
      <alignment horizontal="right"/>
    </xf>
    <xf numFmtId="3" fontId="4" fillId="3" borderId="2" xfId="0" applyNumberFormat="1" applyFont="1" applyFill="1" applyBorder="1" applyAlignment="1">
      <alignment horizontal="right"/>
    </xf>
    <xf numFmtId="3" fontId="4" fillId="4" borderId="1" xfId="0" applyNumberFormat="1" applyFont="1" applyFill="1" applyBorder="1" applyAlignment="1">
      <alignment horizontal="right"/>
    </xf>
    <xf numFmtId="3" fontId="4" fillId="4" borderId="2" xfId="0" applyNumberFormat="1" applyFont="1" applyFill="1" applyBorder="1" applyAlignment="1">
      <alignment horizontal="right"/>
    </xf>
    <xf numFmtId="3" fontId="9" fillId="5" borderId="9" xfId="0" applyNumberFormat="1" applyFont="1" applyFill="1" applyBorder="1" applyAlignment="1">
      <alignment horizontal="right"/>
    </xf>
    <xf numFmtId="3" fontId="9" fillId="5" borderId="10" xfId="0" applyNumberFormat="1" applyFont="1" applyFill="1" applyBorder="1" applyAlignment="1">
      <alignment horizontal="right"/>
    </xf>
    <xf numFmtId="3" fontId="9" fillId="5" borderId="11" xfId="0" applyNumberFormat="1" applyFont="1" applyFill="1" applyBorder="1" applyAlignment="1">
      <alignment horizontal="right"/>
    </xf>
    <xf numFmtId="3" fontId="9" fillId="5" borderId="12" xfId="0" applyNumberFormat="1" applyFont="1" applyFill="1" applyBorder="1" applyAlignment="1">
      <alignment horizontal="right"/>
    </xf>
    <xf numFmtId="3" fontId="9" fillId="5" borderId="0" xfId="0" applyNumberFormat="1" applyFont="1" applyFill="1" applyAlignment="1">
      <alignment horizontal="right"/>
    </xf>
    <xf numFmtId="3" fontId="9" fillId="5" borderId="13" xfId="0" applyNumberFormat="1" applyFont="1" applyFill="1" applyBorder="1" applyAlignment="1">
      <alignment horizontal="right"/>
    </xf>
    <xf numFmtId="0" fontId="10" fillId="5" borderId="1" xfId="0" applyFont="1" applyFill="1" applyBorder="1"/>
    <xf numFmtId="0" fontId="10" fillId="5" borderId="2" xfId="0" applyFont="1" applyFill="1" applyBorder="1"/>
    <xf numFmtId="0" fontId="11" fillId="5" borderId="2" xfId="0" applyFont="1" applyFill="1" applyBorder="1"/>
    <xf numFmtId="0" fontId="10" fillId="5" borderId="3" xfId="0" applyFont="1" applyFill="1" applyBorder="1"/>
    <xf numFmtId="3" fontId="4" fillId="4" borderId="1" xfId="0" applyNumberFormat="1" applyFont="1" applyFill="1" applyBorder="1" applyAlignment="1">
      <alignment horizontal="left"/>
    </xf>
    <xf numFmtId="3" fontId="4" fillId="4" borderId="2" xfId="0" applyNumberFormat="1" applyFont="1" applyFill="1" applyBorder="1" applyAlignment="1">
      <alignment horizontal="left"/>
    </xf>
    <xf numFmtId="3" fontId="4" fillId="4" borderId="3" xfId="0" applyNumberFormat="1" applyFont="1" applyFill="1" applyBorder="1" applyAlignment="1">
      <alignment horizontal="left"/>
    </xf>
    <xf numFmtId="3" fontId="6" fillId="2" borderId="8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0" fontId="6" fillId="2" borderId="5" xfId="0" applyFont="1" applyFill="1" applyBorder="1" applyAlignment="1">
      <alignment horizontal="right"/>
    </xf>
    <xf numFmtId="3" fontId="6" fillId="2" borderId="5" xfId="0" applyNumberFormat="1" applyFont="1" applyFill="1" applyBorder="1" applyAlignment="1">
      <alignment horizontal="right"/>
    </xf>
    <xf numFmtId="3" fontId="4" fillId="4" borderId="4" xfId="0" applyNumberFormat="1" applyFont="1" applyFill="1" applyBorder="1" applyAlignment="1">
      <alignment horizontal="right"/>
    </xf>
    <xf numFmtId="0" fontId="8" fillId="0" borderId="14" xfId="0" applyFont="1" applyBorder="1"/>
    <xf numFmtId="3" fontId="4" fillId="0" borderId="8" xfId="0" applyNumberFormat="1" applyFont="1" applyBorder="1" applyAlignment="1">
      <alignment horizontal="right"/>
    </xf>
    <xf numFmtId="3" fontId="4" fillId="3" borderId="4" xfId="0" applyNumberFormat="1" applyFont="1" applyFill="1" applyBorder="1" applyAlignment="1">
      <alignment horizontal="right"/>
    </xf>
    <xf numFmtId="3" fontId="4" fillId="6" borderId="0" xfId="0" applyNumberFormat="1" applyFont="1" applyFill="1"/>
    <xf numFmtId="0" fontId="6" fillId="4" borderId="6" xfId="0" applyFont="1" applyFill="1" applyBorder="1"/>
    <xf numFmtId="0" fontId="6" fillId="3" borderId="6" xfId="0" applyFont="1" applyFill="1" applyBorder="1"/>
    <xf numFmtId="3" fontId="8" fillId="0" borderId="14" xfId="0" applyNumberFormat="1" applyFont="1" applyBorder="1"/>
    <xf numFmtId="3" fontId="0" fillId="0" borderId="0" xfId="0" applyNumberFormat="1"/>
    <xf numFmtId="3" fontId="5" fillId="2" borderId="3" xfId="0" applyNumberFormat="1" applyFont="1" applyFill="1" applyBorder="1"/>
    <xf numFmtId="0" fontId="12" fillId="2" borderId="4" xfId="0" applyFont="1" applyFill="1" applyBorder="1"/>
    <xf numFmtId="0" fontId="1" fillId="2" borderId="4" xfId="0" applyFont="1" applyFill="1" applyBorder="1"/>
    <xf numFmtId="0" fontId="6" fillId="3" borderId="9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6" fillId="4" borderId="9" xfId="0" applyFont="1" applyFill="1" applyBorder="1"/>
    <xf numFmtId="0" fontId="0" fillId="4" borderId="10" xfId="0" applyFill="1" applyBorder="1"/>
    <xf numFmtId="0" fontId="0" fillId="4" borderId="11" xfId="0" applyFill="1" applyBorder="1"/>
    <xf numFmtId="0" fontId="6" fillId="4" borderId="15" xfId="0" applyFont="1" applyFill="1" applyBorder="1"/>
    <xf numFmtId="0" fontId="0" fillId="3" borderId="16" xfId="0" applyFill="1" applyBorder="1"/>
    <xf numFmtId="0" fontId="0" fillId="7" borderId="17" xfId="0" applyFill="1" applyBorder="1"/>
    <xf numFmtId="0" fontId="0" fillId="7" borderId="18" xfId="0" applyFill="1" applyBorder="1"/>
    <xf numFmtId="3" fontId="4" fillId="0" borderId="12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0" fontId="6" fillId="4" borderId="19" xfId="0" applyFont="1" applyFill="1" applyBorder="1"/>
    <xf numFmtId="3" fontId="4" fillId="3" borderId="20" xfId="0" applyNumberFormat="1" applyFont="1" applyFill="1" applyBorder="1" applyAlignment="1">
      <alignment horizontal="right"/>
    </xf>
    <xf numFmtId="3" fontId="4" fillId="7" borderId="7" xfId="0" applyNumberFormat="1" applyFont="1" applyFill="1" applyBorder="1" applyAlignment="1">
      <alignment horizontal="right"/>
    </xf>
    <xf numFmtId="3" fontId="4" fillId="7" borderId="21" xfId="0" applyNumberFormat="1" applyFont="1" applyFill="1" applyBorder="1" applyAlignment="1">
      <alignment horizontal="right"/>
    </xf>
    <xf numFmtId="3" fontId="4" fillId="3" borderId="22" xfId="0" applyNumberFormat="1" applyFont="1" applyFill="1" applyBorder="1" applyAlignment="1">
      <alignment horizontal="right"/>
    </xf>
    <xf numFmtId="0" fontId="7" fillId="0" borderId="0" xfId="0" applyFont="1"/>
    <xf numFmtId="0" fontId="7" fillId="0" borderId="13" xfId="0" applyFont="1" applyBorder="1"/>
    <xf numFmtId="0" fontId="0" fillId="0" borderId="16" xfId="0" applyBorder="1"/>
    <xf numFmtId="164" fontId="6" fillId="0" borderId="7" xfId="31" applyFont="1" applyBorder="1" applyAlignment="1">
      <alignment horizontal="right"/>
    </xf>
    <xf numFmtId="0" fontId="0" fillId="0" borderId="21" xfId="0" applyBorder="1"/>
    <xf numFmtId="164" fontId="6" fillId="0" borderId="22" xfId="31" applyFont="1" applyBorder="1" applyAlignment="1">
      <alignment horizontal="right"/>
    </xf>
    <xf numFmtId="0" fontId="0" fillId="0" borderId="22" xfId="0" applyBorder="1"/>
    <xf numFmtId="164" fontId="6" fillId="0" borderId="21" xfId="31" applyFont="1" applyBorder="1" applyAlignment="1">
      <alignment horizontal="right"/>
    </xf>
    <xf numFmtId="164" fontId="6" fillId="2" borderId="4" xfId="31" applyFont="1" applyFill="1" applyBorder="1" applyAlignment="1">
      <alignment horizontal="right"/>
    </xf>
    <xf numFmtId="14" fontId="5" fillId="2" borderId="4" xfId="0" applyNumberFormat="1" applyFont="1" applyFill="1" applyBorder="1"/>
    <xf numFmtId="0" fontId="0" fillId="0" borderId="7" xfId="0" applyBorder="1"/>
    <xf numFmtId="0" fontId="0" fillId="0" borderId="20" xfId="0" applyBorder="1"/>
    <xf numFmtId="164" fontId="6" fillId="0" borderId="11" xfId="31" applyFont="1" applyBorder="1" applyAlignment="1">
      <alignment horizontal="right"/>
    </xf>
    <xf numFmtId="164" fontId="6" fillId="0" borderId="23" xfId="31" applyFont="1" applyBorder="1" applyAlignment="1">
      <alignment horizontal="right"/>
    </xf>
    <xf numFmtId="166" fontId="1" fillId="0" borderId="22" xfId="31" applyNumberFormat="1" applyBorder="1" applyAlignment="1">
      <alignment horizontal="right"/>
    </xf>
    <xf numFmtId="166" fontId="1" fillId="0" borderId="7" xfId="31" applyNumberFormat="1" applyBorder="1" applyAlignment="1">
      <alignment horizontal="right"/>
    </xf>
    <xf numFmtId="166" fontId="1" fillId="0" borderId="23" xfId="31" applyNumberFormat="1" applyBorder="1" applyAlignment="1">
      <alignment horizontal="right"/>
    </xf>
    <xf numFmtId="166" fontId="6" fillId="0" borderId="22" xfId="31" applyNumberFormat="1" applyFont="1" applyBorder="1" applyAlignment="1">
      <alignment horizontal="right"/>
    </xf>
    <xf numFmtId="166" fontId="6" fillId="0" borderId="24" xfId="31" applyNumberFormat="1" applyFont="1" applyBorder="1" applyAlignment="1">
      <alignment horizontal="right"/>
    </xf>
    <xf numFmtId="166" fontId="6" fillId="0" borderId="23" xfId="31" applyNumberFormat="1" applyFont="1" applyBorder="1" applyAlignment="1">
      <alignment horizontal="right"/>
    </xf>
    <xf numFmtId="164" fontId="6" fillId="0" borderId="6" xfId="31" applyFont="1" applyBorder="1" applyAlignment="1">
      <alignment horizontal="right"/>
    </xf>
    <xf numFmtId="166" fontId="6" fillId="0" borderId="7" xfId="31" applyNumberFormat="1" applyFont="1" applyBorder="1" applyAlignment="1">
      <alignment horizontal="right"/>
    </xf>
    <xf numFmtId="0" fontId="13" fillId="3" borderId="25" xfId="0" applyFont="1" applyFill="1" applyBorder="1"/>
    <xf numFmtId="0" fontId="13" fillId="7" borderId="26" xfId="0" applyFont="1" applyFill="1" applyBorder="1"/>
    <xf numFmtId="0" fontId="13" fillId="7" borderId="27" xfId="0" applyFont="1" applyFill="1" applyBorder="1"/>
    <xf numFmtId="0" fontId="13" fillId="7" borderId="25" xfId="0" applyFont="1" applyFill="1" applyBorder="1"/>
    <xf numFmtId="166" fontId="13" fillId="7" borderId="25" xfId="0" applyNumberFormat="1" applyFont="1" applyFill="1" applyBorder="1"/>
    <xf numFmtId="0" fontId="0" fillId="6" borderId="0" xfId="0" applyFill="1"/>
    <xf numFmtId="3" fontId="4" fillId="6" borderId="0" xfId="0" applyNumberFormat="1" applyFont="1" applyFill="1" applyAlignment="1">
      <alignment horizontal="right"/>
    </xf>
    <xf numFmtId="3" fontId="13" fillId="6" borderId="0" xfId="0" applyNumberFormat="1" applyFont="1" applyFill="1"/>
    <xf numFmtId="14" fontId="0" fillId="0" borderId="0" xfId="0" applyNumberFormat="1"/>
    <xf numFmtId="0" fontId="7" fillId="2" borderId="1" xfId="0" applyFont="1" applyFill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6" borderId="35" xfId="0" applyFill="1" applyBorder="1"/>
    <xf numFmtId="0" fontId="0" fillId="6" borderId="36" xfId="0" applyFill="1" applyBorder="1"/>
    <xf numFmtId="0" fontId="13" fillId="6" borderId="31" xfId="0" applyFont="1" applyFill="1" applyBorder="1"/>
    <xf numFmtId="0" fontId="8" fillId="3" borderId="14" xfId="0" applyFont="1" applyFill="1" applyBorder="1"/>
    <xf numFmtId="0" fontId="13" fillId="4" borderId="31" xfId="0" applyFont="1" applyFill="1" applyBorder="1"/>
    <xf numFmtId="0" fontId="0" fillId="4" borderId="35" xfId="0" applyFill="1" applyBorder="1"/>
    <xf numFmtId="0" fontId="0" fillId="4" borderId="36" xfId="0" applyFill="1" applyBorder="1"/>
    <xf numFmtId="0" fontId="0" fillId="0" borderId="37" xfId="0" applyBorder="1"/>
    <xf numFmtId="0" fontId="0" fillId="0" borderId="35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3" fontId="4" fillId="4" borderId="14" xfId="0" applyNumberFormat="1" applyFont="1" applyFill="1" applyBorder="1" applyAlignment="1">
      <alignment horizontal="right"/>
    </xf>
    <xf numFmtId="3" fontId="4" fillId="3" borderId="14" xfId="0" applyNumberFormat="1" applyFont="1" applyFill="1" applyBorder="1" applyAlignment="1">
      <alignment horizontal="right"/>
    </xf>
    <xf numFmtId="0" fontId="0" fillId="6" borderId="31" xfId="0" applyFill="1" applyBorder="1"/>
    <xf numFmtId="0" fontId="0" fillId="0" borderId="41" xfId="0" applyBorder="1"/>
    <xf numFmtId="0" fontId="0" fillId="0" borderId="42" xfId="0" applyBorder="1"/>
    <xf numFmtId="0" fontId="1" fillId="0" borderId="42" xfId="0" applyFont="1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0" borderId="45" xfId="0" applyFon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1" fillId="0" borderId="48" xfId="0" applyFont="1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1" fillId="0" borderId="53" xfId="0" applyFont="1" applyBorder="1"/>
    <xf numFmtId="0" fontId="0" fillId="0" borderId="36" xfId="0" applyBorder="1"/>
    <xf numFmtId="0" fontId="1" fillId="0" borderId="40" xfId="0" applyFont="1" applyBorder="1"/>
    <xf numFmtId="0" fontId="1" fillId="0" borderId="29" xfId="0" applyFont="1" applyBorder="1"/>
    <xf numFmtId="0" fontId="1" fillId="0" borderId="31" xfId="0" applyFont="1" applyBorder="1"/>
    <xf numFmtId="3" fontId="4" fillId="3" borderId="0" xfId="0" applyNumberFormat="1" applyFont="1" applyFill="1" applyAlignment="1">
      <alignment horizontal="right"/>
    </xf>
    <xf numFmtId="0" fontId="0" fillId="0" borderId="0" xfId="0" applyAlignment="1">
      <alignment horizontal="left"/>
    </xf>
    <xf numFmtId="0" fontId="15" fillId="8" borderId="54" xfId="0" applyFont="1" applyFill="1" applyBorder="1" applyAlignment="1">
      <alignment horizontal="left"/>
    </xf>
    <xf numFmtId="0" fontId="15" fillId="8" borderId="54" xfId="0" applyFont="1" applyFill="1" applyBorder="1"/>
    <xf numFmtId="3" fontId="4" fillId="3" borderId="0" xfId="0" applyNumberFormat="1" applyFont="1" applyFill="1" applyAlignment="1">
      <alignment horizontal="left"/>
    </xf>
    <xf numFmtId="3" fontId="0" fillId="6" borderId="0" xfId="0" applyNumberFormat="1" applyFill="1"/>
    <xf numFmtId="0" fontId="0" fillId="9" borderId="0" xfId="0" applyFill="1"/>
    <xf numFmtId="3" fontId="19" fillId="0" borderId="0" xfId="33" applyNumberFormat="1"/>
    <xf numFmtId="0" fontId="19" fillId="0" borderId="0" xfId="33"/>
    <xf numFmtId="0" fontId="33" fillId="40" borderId="63" xfId="0" applyFont="1" applyFill="1" applyBorder="1" applyAlignment="1">
      <alignment horizontal="left"/>
    </xf>
    <xf numFmtId="0" fontId="33" fillId="40" borderId="63" xfId="0" applyFont="1" applyFill="1" applyBorder="1"/>
    <xf numFmtId="0" fontId="0" fillId="41" borderId="0" xfId="0" applyFill="1"/>
    <xf numFmtId="3" fontId="5" fillId="2" borderId="0" xfId="0" applyNumberFormat="1" applyFont="1" applyFill="1" applyAlignment="1">
      <alignment horizontal="right"/>
    </xf>
    <xf numFmtId="3" fontId="5" fillId="2" borderId="0" xfId="0" applyNumberFormat="1" applyFont="1" applyFill="1"/>
    <xf numFmtId="165" fontId="5" fillId="2" borderId="0" xfId="0" applyNumberFormat="1" applyFont="1" applyFill="1"/>
    <xf numFmtId="3" fontId="6" fillId="2" borderId="3" xfId="0" applyNumberFormat="1" applyFont="1" applyFill="1" applyBorder="1" applyAlignment="1">
      <alignment horizontal="right"/>
    </xf>
    <xf numFmtId="0" fontId="13" fillId="0" borderId="0" xfId="0" applyFont="1"/>
    <xf numFmtId="0" fontId="0" fillId="41" borderId="0" xfId="0" applyFill="1" applyAlignment="1">
      <alignment horizontal="left"/>
    </xf>
    <xf numFmtId="0" fontId="1" fillId="41" borderId="0" xfId="0" applyFont="1" applyFill="1"/>
    <xf numFmtId="0" fontId="1" fillId="0" borderId="0" xfId="0" applyFont="1"/>
    <xf numFmtId="0" fontId="34" fillId="0" borderId="0" xfId="0" applyFont="1" applyAlignment="1">
      <alignment vertical="center"/>
    </xf>
    <xf numFmtId="14" fontId="34" fillId="0" borderId="0" xfId="0" applyNumberFormat="1" applyFont="1" applyAlignment="1">
      <alignment vertical="center"/>
    </xf>
    <xf numFmtId="3" fontId="34" fillId="0" borderId="0" xfId="0" applyNumberFormat="1" applyFont="1" applyAlignment="1">
      <alignment vertical="center"/>
    </xf>
    <xf numFmtId="0" fontId="37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3" fontId="38" fillId="0" borderId="0" xfId="0" applyNumberFormat="1" applyFont="1" applyAlignment="1">
      <alignment horizontal="right" vertical="center"/>
    </xf>
    <xf numFmtId="3" fontId="38" fillId="0" borderId="0" xfId="0" applyNumberFormat="1" applyFont="1" applyAlignment="1">
      <alignment vertical="center"/>
    </xf>
    <xf numFmtId="0" fontId="34" fillId="0" borderId="45" xfId="0" applyFont="1" applyBorder="1" applyAlignment="1">
      <alignment horizontal="left" vertical="center"/>
    </xf>
    <xf numFmtId="0" fontId="34" fillId="0" borderId="4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/>
    </xf>
    <xf numFmtId="0" fontId="35" fillId="42" borderId="45" xfId="0" applyFont="1" applyFill="1" applyBorder="1" applyAlignment="1">
      <alignment vertical="center"/>
    </xf>
    <xf numFmtId="0" fontId="43" fillId="40" borderId="45" xfId="0" applyFont="1" applyFill="1" applyBorder="1" applyAlignment="1">
      <alignment horizontal="left" vertical="center"/>
    </xf>
    <xf numFmtId="0" fontId="43" fillId="40" borderId="45" xfId="0" applyFont="1" applyFill="1" applyBorder="1" applyAlignment="1">
      <alignment vertical="center"/>
    </xf>
    <xf numFmtId="3" fontId="44" fillId="45" borderId="4" xfId="0" applyNumberFormat="1" applyFont="1" applyFill="1" applyBorder="1" applyAlignment="1">
      <alignment horizontal="right" vertical="center"/>
    </xf>
    <xf numFmtId="3" fontId="44" fillId="45" borderId="1" xfId="0" applyNumberFormat="1" applyFont="1" applyFill="1" applyBorder="1" applyAlignment="1">
      <alignment horizontal="center" vertical="center"/>
    </xf>
    <xf numFmtId="3" fontId="44" fillId="45" borderId="2" xfId="0" applyNumberFormat="1" applyFont="1" applyFill="1" applyBorder="1" applyAlignment="1">
      <alignment horizontal="center" vertical="center"/>
    </xf>
    <xf numFmtId="3" fontId="44" fillId="45" borderId="4" xfId="0" applyNumberFormat="1" applyFont="1" applyFill="1" applyBorder="1" applyAlignment="1">
      <alignment horizontal="center" vertical="center"/>
    </xf>
    <xf numFmtId="3" fontId="44" fillId="43" borderId="1" xfId="0" applyNumberFormat="1" applyFont="1" applyFill="1" applyBorder="1" applyAlignment="1">
      <alignment horizontal="center" vertical="center"/>
    </xf>
    <xf numFmtId="3" fontId="44" fillId="43" borderId="2" xfId="0" applyNumberFormat="1" applyFont="1" applyFill="1" applyBorder="1" applyAlignment="1">
      <alignment horizontal="center" vertical="center"/>
    </xf>
    <xf numFmtId="3" fontId="44" fillId="43" borderId="4" xfId="0" applyNumberFormat="1" applyFont="1" applyFill="1" applyBorder="1" applyAlignment="1">
      <alignment horizontal="center" vertical="center"/>
    </xf>
    <xf numFmtId="3" fontId="44" fillId="45" borderId="4" xfId="0" applyNumberFormat="1" applyFont="1" applyFill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3" fontId="39" fillId="0" borderId="0" xfId="0" applyNumberFormat="1" applyFont="1" applyAlignment="1">
      <alignment horizontal="left" vertical="center"/>
    </xf>
    <xf numFmtId="3" fontId="44" fillId="44" borderId="17" xfId="0" applyNumberFormat="1" applyFont="1" applyFill="1" applyBorder="1" applyAlignment="1">
      <alignment horizontal="right" vertical="center"/>
    </xf>
    <xf numFmtId="3" fontId="44" fillId="43" borderId="17" xfId="0" applyNumberFormat="1" applyFont="1" applyFill="1" applyBorder="1" applyAlignment="1">
      <alignment horizontal="right" vertical="center"/>
    </xf>
    <xf numFmtId="3" fontId="44" fillId="46" borderId="17" xfId="0" applyNumberFormat="1" applyFont="1" applyFill="1" applyBorder="1" applyAlignment="1">
      <alignment horizontal="right" vertical="center"/>
    </xf>
    <xf numFmtId="3" fontId="44" fillId="45" borderId="17" xfId="0" applyNumberFormat="1" applyFont="1" applyFill="1" applyBorder="1" applyAlignment="1">
      <alignment horizontal="right" vertical="center"/>
    </xf>
    <xf numFmtId="3" fontId="34" fillId="0" borderId="0" xfId="0" applyNumberFormat="1" applyFont="1" applyAlignment="1">
      <alignment horizontal="left" vertical="center"/>
    </xf>
    <xf numFmtId="3" fontId="47" fillId="42" borderId="64" xfId="0" applyNumberFormat="1" applyFont="1" applyFill="1" applyBorder="1" applyAlignment="1">
      <alignment horizontal="center" vertical="center"/>
    </xf>
    <xf numFmtId="3" fontId="45" fillId="42" borderId="4" xfId="0" applyNumberFormat="1" applyFont="1" applyFill="1" applyBorder="1" applyAlignment="1">
      <alignment horizontal="right" vertical="center"/>
    </xf>
    <xf numFmtId="0" fontId="46" fillId="42" borderId="4" xfId="0" applyFont="1" applyFill="1" applyBorder="1" applyAlignment="1">
      <alignment vertical="center"/>
    </xf>
    <xf numFmtId="3" fontId="45" fillId="42" borderId="4" xfId="0" applyNumberFormat="1" applyFont="1" applyFill="1" applyBorder="1" applyAlignment="1">
      <alignment vertical="center"/>
    </xf>
    <xf numFmtId="165" fontId="45" fillId="42" borderId="4" xfId="0" applyNumberFormat="1" applyFont="1" applyFill="1" applyBorder="1" applyAlignment="1">
      <alignment vertical="center"/>
    </xf>
    <xf numFmtId="0" fontId="48" fillId="0" borderId="0" xfId="0" applyFont="1" applyAlignment="1">
      <alignment vertical="center"/>
    </xf>
    <xf numFmtId="3" fontId="47" fillId="42" borderId="4" xfId="0" applyNumberFormat="1" applyFont="1" applyFill="1" applyBorder="1" applyAlignment="1">
      <alignment vertical="center"/>
    </xf>
    <xf numFmtId="3" fontId="47" fillId="0" borderId="2" xfId="0" applyNumberFormat="1" applyFont="1" applyBorder="1" applyAlignment="1">
      <alignment horizontal="center" vertical="center"/>
    </xf>
    <xf numFmtId="3" fontId="49" fillId="42" borderId="0" xfId="0" applyNumberFormat="1" applyFont="1" applyFill="1" applyAlignment="1">
      <alignment horizontal="left" vertical="center"/>
    </xf>
    <xf numFmtId="3" fontId="49" fillId="42" borderId="0" xfId="0" applyNumberFormat="1" applyFont="1" applyFill="1" applyAlignment="1">
      <alignment horizontal="center" vertical="center"/>
    </xf>
    <xf numFmtId="3" fontId="49" fillId="42" borderId="1" xfId="0" applyNumberFormat="1" applyFont="1" applyFill="1" applyBorder="1" applyAlignment="1">
      <alignment horizontal="center" vertical="center"/>
    </xf>
    <xf numFmtId="3" fontId="49" fillId="42" borderId="2" xfId="0" applyNumberFormat="1" applyFont="1" applyFill="1" applyBorder="1" applyAlignment="1">
      <alignment horizontal="center" vertical="center"/>
    </xf>
    <xf numFmtId="3" fontId="49" fillId="42" borderId="3" xfId="0" applyNumberFormat="1" applyFont="1" applyFill="1" applyBorder="1" applyAlignment="1">
      <alignment horizontal="center" vertical="center"/>
    </xf>
    <xf numFmtId="3" fontId="45" fillId="42" borderId="67" xfId="0" applyNumberFormat="1" applyFont="1" applyFill="1" applyBorder="1" applyAlignment="1">
      <alignment horizontal="right" vertical="center"/>
    </xf>
    <xf numFmtId="0" fontId="46" fillId="42" borderId="67" xfId="0" applyFont="1" applyFill="1" applyBorder="1" applyAlignment="1">
      <alignment vertical="center"/>
    </xf>
    <xf numFmtId="3" fontId="45" fillId="42" borderId="67" xfId="0" applyNumberFormat="1" applyFont="1" applyFill="1" applyBorder="1" applyAlignment="1">
      <alignment vertical="center"/>
    </xf>
    <xf numFmtId="0" fontId="1" fillId="2" borderId="0" xfId="0" applyFont="1" applyFill="1"/>
    <xf numFmtId="0" fontId="1" fillId="0" borderId="0" xfId="0" applyFont="1" applyAlignment="1">
      <alignment horizontal="left"/>
    </xf>
    <xf numFmtId="0" fontId="1" fillId="6" borderId="0" xfId="0" applyFont="1" applyFill="1"/>
    <xf numFmtId="3" fontId="45" fillId="42" borderId="68" xfId="0" applyNumberFormat="1" applyFont="1" applyFill="1" applyBorder="1" applyAlignment="1">
      <alignment horizontal="right" vertical="center"/>
    </xf>
    <xf numFmtId="0" fontId="46" fillId="42" borderId="68" xfId="0" applyFont="1" applyFill="1" applyBorder="1" applyAlignment="1">
      <alignment vertical="center"/>
    </xf>
    <xf numFmtId="3" fontId="45" fillId="42" borderId="68" xfId="0" applyNumberFormat="1" applyFont="1" applyFill="1" applyBorder="1" applyAlignment="1">
      <alignment vertical="center"/>
    </xf>
    <xf numFmtId="0" fontId="50" fillId="0" borderId="0" xfId="0" applyFont="1" applyAlignment="1">
      <alignment vertical="center"/>
    </xf>
    <xf numFmtId="14" fontId="50" fillId="0" borderId="0" xfId="0" applyNumberFormat="1" applyFont="1" applyAlignment="1">
      <alignment vertical="center"/>
    </xf>
    <xf numFmtId="3" fontId="50" fillId="0" borderId="0" xfId="0" applyNumberFormat="1" applyFont="1" applyAlignment="1">
      <alignment vertical="center"/>
    </xf>
    <xf numFmtId="0" fontId="50" fillId="0" borderId="0" xfId="0" applyFont="1" applyAlignment="1">
      <alignment horizontal="left" vertical="center"/>
    </xf>
    <xf numFmtId="0" fontId="52" fillId="0" borderId="0" xfId="0" applyFont="1" applyAlignment="1">
      <alignment vertical="center"/>
    </xf>
    <xf numFmtId="0" fontId="53" fillId="0" borderId="0" xfId="0" applyFont="1" applyAlignment="1">
      <alignment vertical="center"/>
    </xf>
    <xf numFmtId="3" fontId="44" fillId="0" borderId="2" xfId="0" applyNumberFormat="1" applyFont="1" applyBorder="1" applyAlignment="1">
      <alignment horizontal="center" vertical="center"/>
    </xf>
    <xf numFmtId="3" fontId="44" fillId="0" borderId="0" xfId="0" applyNumberFormat="1" applyFont="1" applyAlignment="1">
      <alignment horizontal="right" vertical="center"/>
    </xf>
    <xf numFmtId="3" fontId="44" fillId="0" borderId="0" xfId="0" applyNumberFormat="1" applyFont="1" applyAlignment="1">
      <alignment vertical="center"/>
    </xf>
    <xf numFmtId="3" fontId="53" fillId="42" borderId="0" xfId="0" applyNumberFormat="1" applyFont="1" applyFill="1" applyAlignment="1">
      <alignment horizontal="left" vertical="center"/>
    </xf>
    <xf numFmtId="3" fontId="53" fillId="42" borderId="0" xfId="0" applyNumberFormat="1" applyFont="1" applyFill="1" applyAlignment="1">
      <alignment horizontal="center" vertical="center"/>
    </xf>
    <xf numFmtId="3" fontId="53" fillId="42" borderId="1" xfId="0" applyNumberFormat="1" applyFont="1" applyFill="1" applyBorder="1" applyAlignment="1">
      <alignment horizontal="center" vertical="center"/>
    </xf>
    <xf numFmtId="3" fontId="53" fillId="42" borderId="2" xfId="0" applyNumberFormat="1" applyFont="1" applyFill="1" applyBorder="1" applyAlignment="1">
      <alignment horizontal="center" vertical="center"/>
    </xf>
    <xf numFmtId="3" fontId="53" fillId="42" borderId="3" xfId="0" applyNumberFormat="1" applyFont="1" applyFill="1" applyBorder="1" applyAlignment="1">
      <alignment horizontal="center" vertical="center"/>
    </xf>
    <xf numFmtId="0" fontId="53" fillId="42" borderId="45" xfId="0" applyFont="1" applyFill="1" applyBorder="1" applyAlignment="1">
      <alignment vertical="center"/>
    </xf>
    <xf numFmtId="0" fontId="51" fillId="0" borderId="0" xfId="0" applyFont="1" applyAlignment="1">
      <alignment horizontal="left" vertical="center"/>
    </xf>
    <xf numFmtId="0" fontId="50" fillId="0" borderId="0" xfId="0" applyFont="1" applyAlignment="1">
      <alignment vertical="center" wrapText="1"/>
    </xf>
    <xf numFmtId="0" fontId="54" fillId="40" borderId="45" xfId="0" applyFont="1" applyFill="1" applyBorder="1" applyAlignment="1">
      <alignment horizontal="left" vertical="center"/>
    </xf>
    <xf numFmtId="0" fontId="54" fillId="40" borderId="45" xfId="0" applyFont="1" applyFill="1" applyBorder="1" applyAlignment="1">
      <alignment vertical="center"/>
    </xf>
    <xf numFmtId="3" fontId="44" fillId="42" borderId="64" xfId="0" applyNumberFormat="1" applyFont="1" applyFill="1" applyBorder="1" applyAlignment="1">
      <alignment horizontal="center" vertical="center"/>
    </xf>
    <xf numFmtId="3" fontId="44" fillId="42" borderId="65" xfId="0" applyNumberFormat="1" applyFont="1" applyFill="1" applyBorder="1" applyAlignment="1">
      <alignment horizontal="right" vertical="center"/>
    </xf>
    <xf numFmtId="3" fontId="44" fillId="42" borderId="66" xfId="0" applyNumberFormat="1" applyFont="1" applyFill="1" applyBorder="1" applyAlignment="1">
      <alignment horizontal="right" vertical="center"/>
    </xf>
    <xf numFmtId="3" fontId="44" fillId="42" borderId="17" xfId="0" applyNumberFormat="1" applyFont="1" applyFill="1" applyBorder="1" applyAlignment="1">
      <alignment horizontal="right" vertical="center"/>
    </xf>
    <xf numFmtId="3" fontId="54" fillId="0" borderId="10" xfId="0" applyNumberFormat="1" applyFont="1" applyBorder="1" applyAlignment="1">
      <alignment vertical="center"/>
    </xf>
    <xf numFmtId="3" fontId="51" fillId="0" borderId="0" xfId="0" applyNumberFormat="1" applyFont="1" applyAlignment="1">
      <alignment horizontal="left" vertical="center"/>
    </xf>
    <xf numFmtId="3" fontId="50" fillId="0" borderId="0" xfId="0" applyNumberFormat="1" applyFont="1" applyAlignment="1">
      <alignment horizontal="left" vertical="center"/>
    </xf>
    <xf numFmtId="0" fontId="51" fillId="0" borderId="0" xfId="0" applyFont="1" applyAlignment="1">
      <alignment horizontal="center" vertical="center"/>
    </xf>
    <xf numFmtId="3" fontId="44" fillId="42" borderId="0" xfId="0" applyNumberFormat="1" applyFont="1" applyFill="1" applyAlignment="1">
      <alignment horizontal="center" vertical="center"/>
    </xf>
    <xf numFmtId="0" fontId="50" fillId="0" borderId="0" xfId="0" applyFont="1" applyAlignment="1">
      <alignment vertical="top"/>
    </xf>
    <xf numFmtId="3" fontId="51" fillId="42" borderId="4" xfId="0" applyNumberFormat="1" applyFont="1" applyFill="1" applyBorder="1" applyAlignment="1">
      <alignment horizontal="right" vertical="top"/>
    </xf>
    <xf numFmtId="0" fontId="51" fillId="42" borderId="4" xfId="0" applyFont="1" applyFill="1" applyBorder="1" applyAlignment="1">
      <alignment horizontal="center" vertical="top"/>
    </xf>
    <xf numFmtId="3" fontId="44" fillId="42" borderId="4" xfId="0" applyNumberFormat="1" applyFont="1" applyFill="1" applyBorder="1" applyAlignment="1">
      <alignment vertical="top"/>
    </xf>
    <xf numFmtId="165" fontId="51" fillId="42" borderId="4" xfId="0" applyNumberFormat="1" applyFont="1" applyFill="1" applyBorder="1" applyAlignment="1">
      <alignment vertical="top"/>
    </xf>
    <xf numFmtId="0" fontId="51" fillId="0" borderId="0" xfId="0" applyFont="1" applyAlignment="1">
      <alignment horizontal="left" vertical="top"/>
    </xf>
    <xf numFmtId="0" fontId="51" fillId="0" borderId="0" xfId="0" applyFont="1" applyAlignment="1">
      <alignment horizontal="left" vertical="top" wrapText="1"/>
    </xf>
    <xf numFmtId="3" fontId="51" fillId="42" borderId="67" xfId="0" applyNumberFormat="1" applyFont="1" applyFill="1" applyBorder="1" applyAlignment="1">
      <alignment horizontal="right" vertical="top"/>
    </xf>
    <xf numFmtId="0" fontId="51" fillId="42" borderId="67" xfId="0" applyFont="1" applyFill="1" applyBorder="1" applyAlignment="1">
      <alignment horizontal="center" vertical="top"/>
    </xf>
    <xf numFmtId="3" fontId="44" fillId="42" borderId="67" xfId="0" applyNumberFormat="1" applyFont="1" applyFill="1" applyBorder="1" applyAlignment="1">
      <alignment vertical="top"/>
    </xf>
    <xf numFmtId="0" fontId="53" fillId="0" borderId="0" xfId="0" applyFont="1" applyAlignment="1">
      <alignment vertical="top"/>
    </xf>
    <xf numFmtId="0" fontId="50" fillId="0" borderId="0" xfId="0" applyFont="1" applyAlignment="1">
      <alignment horizontal="left" vertical="top"/>
    </xf>
    <xf numFmtId="3" fontId="51" fillId="42" borderId="68" xfId="0" applyNumberFormat="1" applyFont="1" applyFill="1" applyBorder="1" applyAlignment="1">
      <alignment horizontal="right" vertical="top"/>
    </xf>
    <xf numFmtId="3" fontId="44" fillId="42" borderId="68" xfId="0" applyNumberFormat="1" applyFont="1" applyFill="1" applyBorder="1" applyAlignment="1">
      <alignment vertical="top"/>
    </xf>
    <xf numFmtId="0" fontId="50" fillId="42" borderId="45" xfId="0" applyFont="1" applyFill="1" applyBorder="1" applyAlignment="1">
      <alignment vertical="center"/>
    </xf>
    <xf numFmtId="0" fontId="55" fillId="42" borderId="45" xfId="0" applyFont="1" applyFill="1" applyBorder="1" applyAlignment="1">
      <alignment vertical="center"/>
    </xf>
    <xf numFmtId="3" fontId="54" fillId="42" borderId="4" xfId="0" applyNumberFormat="1" applyFont="1" applyFill="1" applyBorder="1" applyAlignment="1">
      <alignment vertical="center"/>
    </xf>
    <xf numFmtId="166" fontId="51" fillId="42" borderId="4" xfId="31" applyNumberFormat="1" applyFont="1" applyFill="1" applyBorder="1" applyAlignment="1">
      <alignment horizontal="right" vertical="top"/>
    </xf>
    <xf numFmtId="166" fontId="51" fillId="44" borderId="1" xfId="31" applyNumberFormat="1" applyFont="1" applyFill="1" applyBorder="1" applyAlignment="1">
      <alignment horizontal="right" vertical="top"/>
    </xf>
    <xf numFmtId="166" fontId="44" fillId="43" borderId="14" xfId="31" applyNumberFormat="1" applyFont="1" applyFill="1" applyBorder="1" applyAlignment="1">
      <alignment vertical="top"/>
    </xf>
    <xf numFmtId="166" fontId="51" fillId="46" borderId="1" xfId="31" applyNumberFormat="1" applyFont="1" applyFill="1" applyBorder="1" applyAlignment="1">
      <alignment horizontal="right" vertical="top"/>
    </xf>
    <xf numFmtId="166" fontId="44" fillId="45" borderId="14" xfId="31" applyNumberFormat="1" applyFont="1" applyFill="1" applyBorder="1" applyAlignment="1">
      <alignment vertical="top"/>
    </xf>
    <xf numFmtId="166" fontId="51" fillId="44" borderId="8" xfId="31" applyNumberFormat="1" applyFont="1" applyFill="1" applyBorder="1" applyAlignment="1">
      <alignment vertical="top"/>
    </xf>
    <xf numFmtId="166" fontId="44" fillId="42" borderId="65" xfId="31" applyNumberFormat="1" applyFont="1" applyFill="1" applyBorder="1" applyAlignment="1">
      <alignment horizontal="right" vertical="center"/>
    </xf>
    <xf numFmtId="166" fontId="44" fillId="42" borderId="66" xfId="31" applyNumberFormat="1" applyFont="1" applyFill="1" applyBorder="1" applyAlignment="1">
      <alignment horizontal="right" vertical="center"/>
    </xf>
    <xf numFmtId="166" fontId="44" fillId="42" borderId="17" xfId="31" applyNumberFormat="1" applyFont="1" applyFill="1" applyBorder="1" applyAlignment="1">
      <alignment horizontal="right" vertical="center"/>
    </xf>
    <xf numFmtId="166" fontId="44" fillId="44" borderId="17" xfId="31" applyNumberFormat="1" applyFont="1" applyFill="1" applyBorder="1" applyAlignment="1">
      <alignment horizontal="right" vertical="center"/>
    </xf>
    <xf numFmtId="166" fontId="44" fillId="43" borderId="17" xfId="31" applyNumberFormat="1" applyFont="1" applyFill="1" applyBorder="1" applyAlignment="1">
      <alignment horizontal="right" vertical="center"/>
    </xf>
    <xf numFmtId="166" fontId="44" fillId="46" borderId="17" xfId="31" applyNumberFormat="1" applyFont="1" applyFill="1" applyBorder="1" applyAlignment="1">
      <alignment horizontal="right" vertical="center"/>
    </xf>
    <xf numFmtId="166" fontId="44" fillId="45" borderId="17" xfId="31" applyNumberFormat="1" applyFont="1" applyFill="1" applyBorder="1" applyAlignment="1">
      <alignment horizontal="right" vertical="center"/>
    </xf>
    <xf numFmtId="166" fontId="56" fillId="44" borderId="8" xfId="31" applyNumberFormat="1" applyFont="1" applyFill="1" applyBorder="1" applyAlignment="1">
      <alignment vertical="top"/>
    </xf>
    <xf numFmtId="166" fontId="51" fillId="44" borderId="12" xfId="31" applyNumberFormat="1" applyFont="1" applyFill="1" applyBorder="1" applyAlignment="1">
      <alignment horizontal="right" vertical="top"/>
    </xf>
    <xf numFmtId="166" fontId="51" fillId="46" borderId="12" xfId="31" applyNumberFormat="1" applyFont="1" applyFill="1" applyBorder="1" applyAlignment="1">
      <alignment horizontal="right" vertical="top"/>
    </xf>
    <xf numFmtId="166" fontId="56" fillId="44" borderId="14" xfId="31" applyNumberFormat="1" applyFont="1" applyFill="1" applyBorder="1" applyAlignment="1">
      <alignment vertical="top"/>
    </xf>
    <xf numFmtId="0" fontId="56" fillId="0" borderId="45" xfId="0" applyFont="1" applyBorder="1" applyAlignment="1">
      <alignment horizontal="left" vertical="center"/>
    </xf>
    <xf numFmtId="0" fontId="56" fillId="0" borderId="45" xfId="0" applyFont="1" applyBorder="1" applyAlignment="1">
      <alignment vertical="center"/>
    </xf>
    <xf numFmtId="0" fontId="56" fillId="44" borderId="45" xfId="0" applyFont="1" applyFill="1" applyBorder="1" applyAlignment="1">
      <alignment horizontal="left" vertical="center"/>
    </xf>
    <xf numFmtId="0" fontId="56" fillId="44" borderId="45" xfId="0" applyFont="1" applyFill="1" applyBorder="1" applyAlignment="1">
      <alignment vertical="center"/>
    </xf>
    <xf numFmtId="0" fontId="56" fillId="0" borderId="45" xfId="0" applyFont="1" applyBorder="1" applyAlignment="1">
      <alignment horizontal="left" vertical="center" wrapText="1"/>
    </xf>
    <xf numFmtId="0" fontId="56" fillId="0" borderId="45" xfId="0" applyFont="1" applyBorder="1" applyAlignment="1">
      <alignment vertical="center" wrapText="1"/>
    </xf>
    <xf numFmtId="166" fontId="45" fillId="42" borderId="4" xfId="31" applyNumberFormat="1" applyFont="1" applyFill="1" applyBorder="1" applyAlignment="1">
      <alignment horizontal="right" vertical="center"/>
    </xf>
    <xf numFmtId="166" fontId="39" fillId="44" borderId="1" xfId="31" applyNumberFormat="1" applyFont="1" applyFill="1" applyBorder="1" applyAlignment="1">
      <alignment horizontal="right" vertical="center"/>
    </xf>
    <xf numFmtId="166" fontId="42" fillId="43" borderId="14" xfId="31" applyNumberFormat="1" applyFont="1" applyFill="1" applyBorder="1" applyAlignment="1">
      <alignment vertical="center"/>
    </xf>
    <xf numFmtId="166" fontId="39" fillId="46" borderId="1" xfId="31" applyNumberFormat="1" applyFont="1" applyFill="1" applyBorder="1" applyAlignment="1">
      <alignment horizontal="right" vertical="center"/>
    </xf>
    <xf numFmtId="166" fontId="42" fillId="45" borderId="14" xfId="31" applyNumberFormat="1" applyFont="1" applyFill="1" applyBorder="1" applyAlignment="1">
      <alignment vertical="center"/>
    </xf>
    <xf numFmtId="166" fontId="39" fillId="44" borderId="8" xfId="31" applyNumberFormat="1" applyFont="1" applyFill="1" applyBorder="1" applyAlignment="1">
      <alignment vertical="center"/>
    </xf>
    <xf numFmtId="166" fontId="47" fillId="42" borderId="65" xfId="31" applyNumberFormat="1" applyFont="1" applyFill="1" applyBorder="1" applyAlignment="1">
      <alignment horizontal="right" vertical="center"/>
    </xf>
    <xf numFmtId="166" fontId="47" fillId="42" borderId="66" xfId="31" applyNumberFormat="1" applyFont="1" applyFill="1" applyBorder="1" applyAlignment="1">
      <alignment horizontal="right" vertical="center"/>
    </xf>
    <xf numFmtId="166" fontId="47" fillId="42" borderId="17" xfId="31" applyNumberFormat="1" applyFont="1" applyFill="1" applyBorder="1" applyAlignment="1">
      <alignment horizontal="right" vertical="center"/>
    </xf>
    <xf numFmtId="166" fontId="34" fillId="0" borderId="0" xfId="31" applyNumberFormat="1" applyFont="1" applyAlignment="1">
      <alignment vertical="center"/>
    </xf>
    <xf numFmtId="166" fontId="40" fillId="0" borderId="10" xfId="31" applyNumberFormat="1" applyFont="1" applyBorder="1" applyAlignment="1">
      <alignment vertical="center"/>
    </xf>
    <xf numFmtId="166" fontId="38" fillId="0" borderId="0" xfId="31" applyNumberFormat="1" applyFont="1" applyAlignment="1">
      <alignment horizontal="right" vertical="center"/>
    </xf>
    <xf numFmtId="166" fontId="41" fillId="44" borderId="8" xfId="31" applyNumberFormat="1" applyFont="1" applyFill="1" applyBorder="1" applyAlignment="1">
      <alignment vertical="center"/>
    </xf>
    <xf numFmtId="166" fontId="39" fillId="44" borderId="12" xfId="31" applyNumberFormat="1" applyFont="1" applyFill="1" applyBorder="1" applyAlignment="1">
      <alignment horizontal="right" vertical="center"/>
    </xf>
    <xf numFmtId="166" fontId="39" fillId="46" borderId="12" xfId="31" applyNumberFormat="1" applyFont="1" applyFill="1" applyBorder="1" applyAlignment="1">
      <alignment horizontal="right" vertical="center"/>
    </xf>
    <xf numFmtId="166" fontId="41" fillId="44" borderId="14" xfId="31" applyNumberFormat="1" applyFont="1" applyFill="1" applyBorder="1" applyAlignment="1">
      <alignment vertical="center"/>
    </xf>
    <xf numFmtId="0" fontId="53" fillId="43" borderId="45" xfId="0" applyFont="1" applyFill="1" applyBorder="1" applyAlignment="1">
      <alignment horizontal="center" vertical="center"/>
    </xf>
    <xf numFmtId="3" fontId="44" fillId="0" borderId="2" xfId="0" applyNumberFormat="1" applyFont="1" applyBorder="1" applyAlignment="1">
      <alignment horizontal="center" vertical="center"/>
    </xf>
    <xf numFmtId="0" fontId="53" fillId="43" borderId="5" xfId="0" applyFont="1" applyFill="1" applyBorder="1" applyAlignment="1">
      <alignment horizontal="center" vertical="center"/>
    </xf>
    <xf numFmtId="0" fontId="53" fillId="43" borderId="6" xfId="0" applyFont="1" applyFill="1" applyBorder="1" applyAlignment="1">
      <alignment horizontal="center" vertical="center"/>
    </xf>
    <xf numFmtId="0" fontId="53" fillId="43" borderId="7" xfId="0" applyFont="1" applyFill="1" applyBorder="1" applyAlignment="1">
      <alignment horizontal="center" vertical="center"/>
    </xf>
    <xf numFmtId="0" fontId="53" fillId="45" borderId="5" xfId="0" applyFont="1" applyFill="1" applyBorder="1" applyAlignment="1">
      <alignment horizontal="center" vertical="center"/>
    </xf>
    <xf numFmtId="0" fontId="53" fillId="45" borderId="6" xfId="0" applyFont="1" applyFill="1" applyBorder="1" applyAlignment="1">
      <alignment horizontal="center" vertical="center"/>
    </xf>
    <xf numFmtId="0" fontId="53" fillId="45" borderId="7" xfId="0" applyFont="1" applyFill="1" applyBorder="1" applyAlignment="1">
      <alignment horizontal="center" vertical="center"/>
    </xf>
    <xf numFmtId="3" fontId="47" fillId="0" borderId="2" xfId="0" applyNumberFormat="1" applyFont="1" applyBorder="1" applyAlignment="1">
      <alignment horizontal="center" vertical="center"/>
    </xf>
    <xf numFmtId="0" fontId="35" fillId="43" borderId="45" xfId="0" applyFont="1" applyFill="1" applyBorder="1" applyAlignment="1">
      <alignment horizontal="center" vertical="center"/>
    </xf>
    <xf numFmtId="0" fontId="40" fillId="43" borderId="5" xfId="0" applyFont="1" applyFill="1" applyBorder="1" applyAlignment="1">
      <alignment horizontal="center" vertical="center"/>
    </xf>
    <xf numFmtId="0" fontId="40" fillId="43" borderId="6" xfId="0" applyFont="1" applyFill="1" applyBorder="1" applyAlignment="1">
      <alignment horizontal="center" vertical="center"/>
    </xf>
    <xf numFmtId="0" fontId="40" fillId="43" borderId="7" xfId="0" applyFont="1" applyFill="1" applyBorder="1" applyAlignment="1">
      <alignment horizontal="center" vertical="center"/>
    </xf>
    <xf numFmtId="0" fontId="40" fillId="45" borderId="5" xfId="0" applyFont="1" applyFill="1" applyBorder="1" applyAlignment="1">
      <alignment horizontal="center" vertical="center"/>
    </xf>
    <xf numFmtId="0" fontId="40" fillId="45" borderId="6" xfId="0" applyFont="1" applyFill="1" applyBorder="1" applyAlignment="1">
      <alignment horizontal="center" vertical="center"/>
    </xf>
    <xf numFmtId="0" fontId="40" fillId="45" borderId="7" xfId="0" applyFont="1" applyFill="1" applyBorder="1" applyAlignment="1">
      <alignment horizontal="center" vertical="center"/>
    </xf>
    <xf numFmtId="0" fontId="50" fillId="0" borderId="0" xfId="0" applyFont="1" applyAlignment="1">
      <alignment vertical="top" wrapText="1"/>
    </xf>
    <xf numFmtId="3" fontId="51" fillId="42" borderId="68" xfId="0" applyNumberFormat="1" applyFont="1" applyFill="1" applyBorder="1" applyAlignment="1">
      <alignment horizontal="right" vertical="top" wrapText="1"/>
    </xf>
    <xf numFmtId="0" fontId="51" fillId="42" borderId="4" xfId="0" applyFont="1" applyFill="1" applyBorder="1" applyAlignment="1">
      <alignment horizontal="center" vertical="top" wrapText="1"/>
    </xf>
    <xf numFmtId="3" fontId="44" fillId="42" borderId="68" xfId="0" applyNumberFormat="1" applyFont="1" applyFill="1" applyBorder="1" applyAlignment="1">
      <alignment vertical="top" wrapText="1"/>
    </xf>
    <xf numFmtId="165" fontId="51" fillId="42" borderId="4" xfId="0" applyNumberFormat="1" applyFont="1" applyFill="1" applyBorder="1" applyAlignment="1">
      <alignment vertical="top" wrapText="1"/>
    </xf>
    <xf numFmtId="166" fontId="44" fillId="43" borderId="14" xfId="31" applyNumberFormat="1" applyFont="1" applyFill="1" applyBorder="1" applyAlignment="1">
      <alignment vertical="top" wrapText="1"/>
    </xf>
    <xf numFmtId="166" fontId="44" fillId="45" borderId="14" xfId="31" applyNumberFormat="1" applyFont="1" applyFill="1" applyBorder="1" applyAlignment="1">
      <alignment vertical="top" wrapText="1"/>
    </xf>
    <xf numFmtId="0" fontId="53" fillId="0" borderId="0" xfId="0" applyFont="1" applyAlignment="1">
      <alignment vertical="center" wrapText="1"/>
    </xf>
    <xf numFmtId="166" fontId="39" fillId="46" borderId="1" xfId="31" applyNumberFormat="1" applyFont="1" applyFill="1" applyBorder="1" applyAlignment="1">
      <alignment horizontal="right" vertical="top"/>
    </xf>
    <xf numFmtId="0" fontId="56" fillId="0" borderId="45" xfId="0" applyFont="1" applyBorder="1" applyAlignment="1">
      <alignment horizontal="right" vertical="center"/>
    </xf>
    <xf numFmtId="0" fontId="56" fillId="44" borderId="45" xfId="0" applyFont="1" applyFill="1" applyBorder="1" applyAlignment="1">
      <alignment horizontal="right" vertical="center"/>
    </xf>
    <xf numFmtId="0" fontId="56" fillId="0" borderId="45" xfId="0" applyFont="1" applyBorder="1" applyAlignment="1">
      <alignment horizontal="right" vertical="center" wrapText="1"/>
    </xf>
  </cellXfs>
  <cellStyles count="4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Incorrecto" xfId="30" builtinId="27" customBuiltin="1"/>
    <cellStyle name="Millares" xfId="31" builtinId="3"/>
    <cellStyle name="Neutral" xfId="32" builtinId="28" customBuiltin="1"/>
    <cellStyle name="Normal" xfId="0" builtinId="0"/>
    <cellStyle name="Normal 5" xfId="33" xr:uid="{00000000-0005-0000-0000-000021000000}"/>
    <cellStyle name="Notas 2" xfId="34" xr:uid="{00000000-0005-0000-0000-000022000000}"/>
    <cellStyle name="Notas 3" xfId="35" xr:uid="{00000000-0005-0000-0000-000023000000}"/>
    <cellStyle name="Notas 4" xfId="36" xr:uid="{00000000-0005-0000-0000-000024000000}"/>
    <cellStyle name="Notas 5" xfId="37" xr:uid="{00000000-0005-0000-0000-000025000000}"/>
    <cellStyle name="Salida" xfId="38" builtinId="21" customBuiltin="1"/>
    <cellStyle name="Texto de advertencia" xfId="39" builtinId="11" customBuiltin="1"/>
    <cellStyle name="Texto explicativo" xfId="40" builtinId="53" customBuiltin="1"/>
    <cellStyle name="Título" xfId="41" builtinId="15" customBuiltin="1"/>
    <cellStyle name="Título 2" xfId="42" builtinId="17" customBuiltin="1"/>
    <cellStyle name="Título 3" xfId="43" builtinId="18" customBuiltin="1"/>
    <cellStyle name="Total" xfId="44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9474364-1673-4A96-AE78-90EB9E2167DF}"/>
            </a:ext>
          </a:extLst>
        </xdr:cNvPr>
        <xdr:cNvSpPr txBox="1">
          <a:spLocks noChangeArrowheads="1"/>
        </xdr:cNvSpPr>
      </xdr:nvSpPr>
      <xdr:spPr bwMode="auto">
        <a:xfrm>
          <a:off x="1419225" y="1133475"/>
          <a:ext cx="17907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C39DE228-A690-4AEC-974A-88C7765D1C7C}"/>
            </a:ext>
          </a:extLst>
        </xdr:cNvPr>
        <xdr:cNvSpPr txBox="1">
          <a:spLocks noChangeArrowheads="1"/>
        </xdr:cNvSpPr>
      </xdr:nvSpPr>
      <xdr:spPr bwMode="auto">
        <a:xfrm>
          <a:off x="1419225" y="1133475"/>
          <a:ext cx="17907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00C8AC96-B9E8-4C9E-A03D-CA5D5C03C971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17B1DF43-D5DD-4A74-B4BC-7097ADDBBE5D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B192D67C-0D20-48AE-8938-9DF326CA0CDA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BCB56B01-DB78-46BC-89D0-CDF6346478E9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</xdr:row>
      <xdr:rowOff>0</xdr:rowOff>
    </xdr:from>
    <xdr:to>
      <xdr:col>6</xdr:col>
      <xdr:colOff>0</xdr:colOff>
      <xdr:row>9</xdr:row>
      <xdr:rowOff>0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BB5BB943-6EF0-4040-9D40-5B33C42FAFD3}"/>
            </a:ext>
          </a:extLst>
        </xdr:cNvPr>
        <xdr:cNvSpPr txBox="1">
          <a:spLocks noChangeArrowheads="1"/>
        </xdr:cNvSpPr>
      </xdr:nvSpPr>
      <xdr:spPr bwMode="auto">
        <a:xfrm>
          <a:off x="1609725" y="145732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9</xdr:row>
      <xdr:rowOff>0</xdr:rowOff>
    </xdr:from>
    <xdr:to>
      <xdr:col>6</xdr:col>
      <xdr:colOff>0</xdr:colOff>
      <xdr:row>9</xdr:row>
      <xdr:rowOff>0</xdr:rowOff>
    </xdr:to>
    <xdr:sp macro="" textlink="">
      <xdr:nvSpPr>
        <xdr:cNvPr id="1047" name="Text Box 23">
          <a:extLst>
            <a:ext uri="{FF2B5EF4-FFF2-40B4-BE49-F238E27FC236}">
              <a16:creationId xmlns:a16="http://schemas.microsoft.com/office/drawing/2014/main" id="{0981A1F4-59FF-4F3F-92AC-6FCF56A00C3A}"/>
            </a:ext>
          </a:extLst>
        </xdr:cNvPr>
        <xdr:cNvSpPr txBox="1">
          <a:spLocks noChangeArrowheads="1"/>
        </xdr:cNvSpPr>
      </xdr:nvSpPr>
      <xdr:spPr bwMode="auto">
        <a:xfrm>
          <a:off x="1609725" y="145732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15</xdr:row>
      <xdr:rowOff>0</xdr:rowOff>
    </xdr:from>
    <xdr:to>
      <xdr:col>5</xdr:col>
      <xdr:colOff>0</xdr:colOff>
      <xdr:row>15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92BFBB6D-A6F3-401D-AE21-718A02463104}"/>
            </a:ext>
          </a:extLst>
        </xdr:cNvPr>
        <xdr:cNvSpPr txBox="1">
          <a:spLocks noChangeArrowheads="1"/>
        </xdr:cNvSpPr>
      </xdr:nvSpPr>
      <xdr:spPr bwMode="auto">
        <a:xfrm>
          <a:off x="1285875" y="24288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238125</xdr:colOff>
      <xdr:row>15</xdr:row>
      <xdr:rowOff>0</xdr:rowOff>
    </xdr:from>
    <xdr:to>
      <xdr:col>5</xdr:col>
      <xdr:colOff>0</xdr:colOff>
      <xdr:row>15</xdr:row>
      <xdr:rowOff>0</xdr:rowOff>
    </xdr:to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6298761B-B629-4DDE-AA76-EEC0C586B381}"/>
            </a:ext>
          </a:extLst>
        </xdr:cNvPr>
        <xdr:cNvSpPr txBox="1">
          <a:spLocks noChangeArrowheads="1"/>
        </xdr:cNvSpPr>
      </xdr:nvSpPr>
      <xdr:spPr bwMode="auto">
        <a:xfrm>
          <a:off x="1285875" y="24288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69F57CA-33F4-4A08-AC8D-509A0EC6CEF6}"/>
            </a:ext>
          </a:extLst>
        </xdr:cNvPr>
        <xdr:cNvSpPr txBox="1">
          <a:spLocks noChangeArrowheads="1"/>
        </xdr:cNvSpPr>
      </xdr:nvSpPr>
      <xdr:spPr bwMode="auto">
        <a:xfrm>
          <a:off x="1666875" y="11334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8258F029-75E0-4B71-A289-A8C454024BD6}"/>
            </a:ext>
          </a:extLst>
        </xdr:cNvPr>
        <xdr:cNvSpPr txBox="1">
          <a:spLocks noChangeArrowheads="1"/>
        </xdr:cNvSpPr>
      </xdr:nvSpPr>
      <xdr:spPr bwMode="auto">
        <a:xfrm>
          <a:off x="1666875" y="11334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75A2E1F-F664-495E-BF87-89E3F0DC2FC3}"/>
            </a:ext>
          </a:extLst>
        </xdr:cNvPr>
        <xdr:cNvSpPr txBox="1">
          <a:spLocks noChangeArrowheads="1"/>
        </xdr:cNvSpPr>
      </xdr:nvSpPr>
      <xdr:spPr bwMode="auto">
        <a:xfrm>
          <a:off x="1666875" y="11334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AA6A0192-46F4-4576-8351-123360EB9F73}"/>
            </a:ext>
          </a:extLst>
        </xdr:cNvPr>
        <xdr:cNvSpPr txBox="1">
          <a:spLocks noChangeArrowheads="1"/>
        </xdr:cNvSpPr>
      </xdr:nvSpPr>
      <xdr:spPr bwMode="auto">
        <a:xfrm>
          <a:off x="1666875" y="11334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84A7F6C-7728-44DA-83A7-6A31DEF96012}"/>
            </a:ext>
          </a:extLst>
        </xdr:cNvPr>
        <xdr:cNvSpPr txBox="1">
          <a:spLocks noChangeArrowheads="1"/>
        </xdr:cNvSpPr>
      </xdr:nvSpPr>
      <xdr:spPr bwMode="auto">
        <a:xfrm>
          <a:off x="1609725" y="11334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6BE5B9A2-4886-496C-97C5-E43C534CAA64}"/>
            </a:ext>
          </a:extLst>
        </xdr:cNvPr>
        <xdr:cNvSpPr txBox="1">
          <a:spLocks noChangeArrowheads="1"/>
        </xdr:cNvSpPr>
      </xdr:nvSpPr>
      <xdr:spPr bwMode="auto">
        <a:xfrm>
          <a:off x="1609725" y="1133475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12EBB0A7-EEBA-466C-ADF5-C40761217E4C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8C4A6FA6-0060-4BEA-B91A-75F88C03D4D3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48714AD3-F115-4805-84E3-3FD314A53A9A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56071A07-8937-4E54-8DD9-62606E20F4C2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48355F41-EB3B-4B33-A51C-F3854D14CEF0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9E2F0407-8CE9-458E-B5F0-BE2DDF7CF0AF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3EE39D80-3A0A-4149-9F38-4F1E0783B02E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05C4542-046C-43F0-81F5-A0F6A65E22D6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C4633D1-2A41-4133-B839-93EAD7D35074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FF216704-6F10-432E-9E7F-0F0E45FD5DA5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F47C86B5-CCA5-414D-9219-A0E3D0C9BCFB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238125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B1B8C48B-AC1B-40BF-8062-1CCAA41A33A5}"/>
            </a:ext>
          </a:extLst>
        </xdr:cNvPr>
        <xdr:cNvSpPr txBox="1">
          <a:spLocks noChangeArrowheads="1"/>
        </xdr:cNvSpPr>
      </xdr:nvSpPr>
      <xdr:spPr bwMode="auto">
        <a:xfrm>
          <a:off x="1609725" y="1295400"/>
          <a:ext cx="1905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CEA98-963C-43A1-9CF0-92A3C105D86E}">
  <sheetPr>
    <tabColor theme="3" tint="0.39997558519241921"/>
  </sheetPr>
  <dimension ref="A1:AT41"/>
  <sheetViews>
    <sheetView showGridLines="0" tabSelected="1" zoomScaleNormal="100" workbookViewId="0">
      <pane xSplit="9" ySplit="5" topLeftCell="J6" activePane="bottomRight" state="frozen"/>
      <selection pane="topRight" activeCell="J1" sqref="J1"/>
      <selection pane="bottomLeft" activeCell="A6" sqref="A6"/>
      <selection pane="bottomRight" activeCell="A12" sqref="A12"/>
    </sheetView>
  </sheetViews>
  <sheetFormatPr baseColWidth="10" defaultColWidth="11.42578125" defaultRowHeight="12.75"/>
  <cols>
    <col min="1" max="1" width="1.85546875" style="217" customWidth="1"/>
    <col min="2" max="2" width="5.140625" style="217" customWidth="1"/>
    <col min="3" max="3" width="3.85546875" style="243" customWidth="1"/>
    <col min="4" max="4" width="2.85546875" style="217" customWidth="1"/>
    <col min="5" max="5" width="19.28515625" style="217" bestFit="1" customWidth="1"/>
    <col min="6" max="6" width="9.28515625" style="217" customWidth="1"/>
    <col min="7" max="9" width="10.7109375" style="217" customWidth="1"/>
    <col min="10" max="13" width="5.7109375" style="217" customWidth="1"/>
    <col min="14" max="14" width="6.85546875" style="217" bestFit="1" customWidth="1"/>
    <col min="15" max="17" width="5.7109375" style="217" customWidth="1"/>
    <col min="18" max="18" width="7.140625" style="217" customWidth="1"/>
    <col min="19" max="19" width="7.28515625" style="217" customWidth="1"/>
    <col min="20" max="20" width="5.140625" style="217" customWidth="1"/>
    <col min="21" max="22" width="5.7109375" style="217" customWidth="1"/>
    <col min="23" max="23" width="6.85546875" style="217" customWidth="1"/>
    <col min="24" max="24" width="5.7109375" style="217" customWidth="1"/>
    <col min="25" max="25" width="7.7109375" style="217" bestFit="1" customWidth="1"/>
    <col min="26" max="29" width="5.7109375" style="217" customWidth="1"/>
    <col min="30" max="30" width="6.85546875" style="217" bestFit="1" customWidth="1"/>
    <col min="31" max="31" width="31.5703125" style="220" customWidth="1"/>
    <col min="32" max="32" width="1.28515625" style="217" customWidth="1"/>
    <col min="33" max="33" width="13.7109375" style="217" customWidth="1"/>
    <col min="34" max="45" width="4.7109375" style="217" customWidth="1"/>
    <col min="46" max="46" width="5.5703125" style="217" customWidth="1"/>
    <col min="47" max="16384" width="11.42578125" style="217"/>
  </cols>
  <sheetData>
    <row r="1" spans="1:46" ht="16.5" customHeight="1">
      <c r="F1" s="218"/>
      <c r="G1" s="219"/>
      <c r="H1" s="219"/>
      <c r="I1" s="219"/>
      <c r="J1" s="218"/>
      <c r="K1" s="219"/>
      <c r="L1" s="219"/>
      <c r="M1" s="219"/>
    </row>
    <row r="2" spans="1:46" ht="16.5" customHeight="1">
      <c r="D2" s="221" t="s">
        <v>1949</v>
      </c>
      <c r="G2" s="219"/>
      <c r="J2" s="218"/>
      <c r="K2" s="219"/>
      <c r="L2" s="219"/>
      <c r="M2" s="219"/>
      <c r="N2" s="219"/>
    </row>
    <row r="3" spans="1:46" ht="16.5" customHeight="1">
      <c r="D3" s="222"/>
      <c r="J3" s="302"/>
      <c r="K3" s="302"/>
      <c r="L3" s="302"/>
      <c r="M3" s="302"/>
      <c r="N3" s="302"/>
      <c r="O3" s="302"/>
      <c r="P3" s="302"/>
      <c r="Q3" s="302"/>
      <c r="R3" s="302"/>
      <c r="S3" s="302"/>
      <c r="T3" s="302"/>
      <c r="U3" s="302"/>
      <c r="V3" s="302"/>
      <c r="W3" s="302"/>
      <c r="X3" s="302"/>
      <c r="Y3" s="302"/>
      <c r="Z3" s="302"/>
      <c r="AA3" s="302"/>
      <c r="AB3" s="302"/>
      <c r="AC3" s="302"/>
      <c r="AD3" s="223"/>
    </row>
    <row r="4" spans="1:46" ht="18" customHeight="1">
      <c r="D4" s="224"/>
      <c r="E4" s="225"/>
      <c r="F4" s="224"/>
      <c r="G4" s="303" t="s">
        <v>1</v>
      </c>
      <c r="H4" s="304"/>
      <c r="I4" s="305"/>
      <c r="J4" s="303" t="s">
        <v>2</v>
      </c>
      <c r="K4" s="304"/>
      <c r="L4" s="304"/>
      <c r="M4" s="304"/>
      <c r="N4" s="305"/>
      <c r="O4" s="306" t="s">
        <v>3</v>
      </c>
      <c r="P4" s="307"/>
      <c r="Q4" s="307"/>
      <c r="R4" s="307"/>
      <c r="S4" s="308"/>
      <c r="T4" s="303" t="s">
        <v>4</v>
      </c>
      <c r="U4" s="304"/>
      <c r="V4" s="304"/>
      <c r="W4" s="304"/>
      <c r="X4" s="304"/>
      <c r="Y4" s="305"/>
      <c r="Z4" s="306" t="s">
        <v>5</v>
      </c>
      <c r="AA4" s="307"/>
      <c r="AB4" s="307"/>
      <c r="AC4" s="307"/>
      <c r="AD4" s="308"/>
    </row>
    <row r="5" spans="1:46" ht="16.5" customHeight="1">
      <c r="B5" s="226" t="s">
        <v>7</v>
      </c>
      <c r="C5" s="244" t="s">
        <v>8</v>
      </c>
      <c r="D5" s="226" t="s">
        <v>9</v>
      </c>
      <c r="E5" s="226" t="s">
        <v>10</v>
      </c>
      <c r="F5" s="227" t="s">
        <v>11</v>
      </c>
      <c r="G5" s="228" t="s">
        <v>12</v>
      </c>
      <c r="H5" s="229" t="s">
        <v>13</v>
      </c>
      <c r="I5" s="230" t="s">
        <v>14</v>
      </c>
      <c r="J5" s="184" t="s">
        <v>15</v>
      </c>
      <c r="K5" s="184" t="s">
        <v>16</v>
      </c>
      <c r="L5" s="185" t="s">
        <v>17</v>
      </c>
      <c r="M5" s="184" t="s">
        <v>18</v>
      </c>
      <c r="N5" s="186" t="s">
        <v>19</v>
      </c>
      <c r="O5" s="181" t="s">
        <v>15</v>
      </c>
      <c r="P5" s="182" t="s">
        <v>16</v>
      </c>
      <c r="Q5" s="182" t="s">
        <v>17</v>
      </c>
      <c r="R5" s="182" t="s">
        <v>18</v>
      </c>
      <c r="S5" s="183" t="s">
        <v>19</v>
      </c>
      <c r="T5" s="184" t="s">
        <v>15</v>
      </c>
      <c r="U5" s="184" t="s">
        <v>16</v>
      </c>
      <c r="V5" s="185" t="s">
        <v>17</v>
      </c>
      <c r="W5" s="184" t="s">
        <v>18</v>
      </c>
      <c r="X5" s="184" t="s">
        <v>20</v>
      </c>
      <c r="Y5" s="186" t="s">
        <v>19</v>
      </c>
      <c r="Z5" s="181" t="s">
        <v>15</v>
      </c>
      <c r="AA5" s="182" t="s">
        <v>16</v>
      </c>
      <c r="AB5" s="182" t="s">
        <v>17</v>
      </c>
      <c r="AC5" s="182" t="s">
        <v>18</v>
      </c>
      <c r="AD5" s="180" t="s">
        <v>19</v>
      </c>
      <c r="AE5" s="187" t="s">
        <v>21</v>
      </c>
      <c r="AG5" s="301" t="s">
        <v>6</v>
      </c>
      <c r="AH5" s="301"/>
      <c r="AI5" s="301"/>
      <c r="AJ5" s="301"/>
      <c r="AK5" s="301"/>
      <c r="AL5" s="301"/>
      <c r="AM5" s="301"/>
      <c r="AN5" s="301"/>
      <c r="AO5" s="301"/>
      <c r="AP5" s="301"/>
      <c r="AQ5" s="301"/>
      <c r="AR5" s="301"/>
      <c r="AS5" s="301"/>
      <c r="AT5" s="301"/>
    </row>
    <row r="6" spans="1:46" ht="16.5" customHeight="1">
      <c r="A6" s="245" t="s">
        <v>36</v>
      </c>
      <c r="B6" s="246">
        <v>1845</v>
      </c>
      <c r="C6" s="247" t="s">
        <v>37</v>
      </c>
      <c r="D6" s="246">
        <v>1</v>
      </c>
      <c r="E6" s="248" t="s">
        <v>1951</v>
      </c>
      <c r="F6" s="249">
        <v>45313</v>
      </c>
      <c r="G6" s="262">
        <v>0</v>
      </c>
      <c r="H6" s="262">
        <v>0</v>
      </c>
      <c r="I6" s="262">
        <v>0</v>
      </c>
      <c r="J6" s="263">
        <v>0</v>
      </c>
      <c r="K6" s="263">
        <v>0</v>
      </c>
      <c r="L6" s="263">
        <v>11</v>
      </c>
      <c r="M6" s="263">
        <v>0</v>
      </c>
      <c r="N6" s="264">
        <f>SUM(J6:M6)</f>
        <v>11</v>
      </c>
      <c r="O6" s="265">
        <v>0</v>
      </c>
      <c r="P6" s="265">
        <v>0</v>
      </c>
      <c r="Q6" s="265">
        <v>40</v>
      </c>
      <c r="R6" s="265">
        <v>0</v>
      </c>
      <c r="S6" s="266">
        <f t="shared" ref="S6:S13" si="0">SUM(O6:R6)</f>
        <v>40</v>
      </c>
      <c r="T6" s="263">
        <v>0</v>
      </c>
      <c r="U6" s="263">
        <v>0</v>
      </c>
      <c r="V6" s="263">
        <v>0</v>
      </c>
      <c r="W6" s="263">
        <v>0</v>
      </c>
      <c r="X6" s="267">
        <v>0</v>
      </c>
      <c r="Y6" s="264">
        <f t="shared" ref="Y6:Y14" si="1">SUM(T6:X6)</f>
        <v>0</v>
      </c>
      <c r="Z6" s="265">
        <v>0</v>
      </c>
      <c r="AA6" s="265">
        <v>0</v>
      </c>
      <c r="AB6" s="265">
        <v>49</v>
      </c>
      <c r="AC6" s="265">
        <v>0</v>
      </c>
      <c r="AD6" s="266">
        <f t="shared" ref="AD6:AD13" si="2">SUM(Z6:AC6)</f>
        <v>49</v>
      </c>
      <c r="AE6" s="250"/>
      <c r="AG6" s="260" t="s">
        <v>37</v>
      </c>
      <c r="AH6" s="259" t="s">
        <v>23</v>
      </c>
      <c r="AI6" s="259" t="s">
        <v>24</v>
      </c>
      <c r="AJ6" s="259" t="s">
        <v>25</v>
      </c>
      <c r="AK6" s="259" t="s">
        <v>26</v>
      </c>
      <c r="AL6" s="259" t="s">
        <v>27</v>
      </c>
      <c r="AM6" s="259" t="s">
        <v>28</v>
      </c>
      <c r="AN6" s="259" t="s">
        <v>29</v>
      </c>
      <c r="AO6" s="259" t="s">
        <v>30</v>
      </c>
      <c r="AP6" s="259" t="s">
        <v>31</v>
      </c>
      <c r="AQ6" s="259" t="s">
        <v>32</v>
      </c>
      <c r="AR6" s="259" t="s">
        <v>33</v>
      </c>
      <c r="AS6" s="259" t="s">
        <v>34</v>
      </c>
      <c r="AT6" s="231" t="s">
        <v>35</v>
      </c>
    </row>
    <row r="7" spans="1:46" ht="16.5" customHeight="1">
      <c r="A7" s="245" t="s">
        <v>36</v>
      </c>
      <c r="B7" s="246">
        <v>1846</v>
      </c>
      <c r="C7" s="247" t="s">
        <v>37</v>
      </c>
      <c r="D7" s="246">
        <v>2</v>
      </c>
      <c r="E7" s="248" t="s">
        <v>1952</v>
      </c>
      <c r="F7" s="249">
        <v>45326</v>
      </c>
      <c r="G7" s="262">
        <v>370</v>
      </c>
      <c r="H7" s="262">
        <v>21138</v>
      </c>
      <c r="I7" s="262">
        <v>557</v>
      </c>
      <c r="J7" s="263">
        <v>2</v>
      </c>
      <c r="K7" s="263">
        <v>0</v>
      </c>
      <c r="L7" s="263">
        <v>9</v>
      </c>
      <c r="M7" s="263">
        <v>0</v>
      </c>
      <c r="N7" s="264">
        <f t="shared" ref="N7:N13" si="3">SUM(J7:M7)</f>
        <v>11</v>
      </c>
      <c r="O7" s="265">
        <v>0</v>
      </c>
      <c r="P7" s="265">
        <v>0</v>
      </c>
      <c r="Q7" s="265">
        <v>40</v>
      </c>
      <c r="R7" s="265">
        <v>0</v>
      </c>
      <c r="S7" s="266">
        <f t="shared" si="0"/>
        <v>40</v>
      </c>
      <c r="T7" s="263">
        <v>0</v>
      </c>
      <c r="U7" s="263">
        <v>0</v>
      </c>
      <c r="V7" s="263">
        <v>21</v>
      </c>
      <c r="W7" s="263">
        <v>0</v>
      </c>
      <c r="X7" s="267">
        <v>0</v>
      </c>
      <c r="Y7" s="264">
        <f t="shared" si="1"/>
        <v>21</v>
      </c>
      <c r="Z7" s="265">
        <v>0</v>
      </c>
      <c r="AA7" s="265">
        <v>0</v>
      </c>
      <c r="AB7" s="265">
        <v>0</v>
      </c>
      <c r="AC7" s="265">
        <v>0</v>
      </c>
      <c r="AD7" s="266">
        <f t="shared" si="2"/>
        <v>0</v>
      </c>
      <c r="AE7" s="250"/>
      <c r="AG7" s="279" t="s">
        <v>41</v>
      </c>
      <c r="AH7" s="280"/>
      <c r="AI7" s="280"/>
      <c r="AJ7" s="280">
        <v>1</v>
      </c>
      <c r="AK7" s="280"/>
      <c r="AL7" s="280"/>
      <c r="AM7" s="280"/>
      <c r="AN7" s="280"/>
      <c r="AO7" s="280"/>
      <c r="AP7" s="280"/>
      <c r="AQ7" s="280"/>
      <c r="AR7" s="280"/>
      <c r="AS7" s="280"/>
      <c r="AT7" s="328">
        <f t="shared" ref="AT7:AT11" si="4">SUM(AH7:AS7)</f>
        <v>1</v>
      </c>
    </row>
    <row r="8" spans="1:46" s="233" customFormat="1" ht="34.9" customHeight="1">
      <c r="A8" s="245" t="s">
        <v>42</v>
      </c>
      <c r="B8" s="246">
        <v>1847</v>
      </c>
      <c r="C8" s="247" t="s">
        <v>37</v>
      </c>
      <c r="D8" s="246">
        <v>3</v>
      </c>
      <c r="E8" s="248" t="s">
        <v>1953</v>
      </c>
      <c r="F8" s="249">
        <v>45328</v>
      </c>
      <c r="G8" s="262">
        <v>0</v>
      </c>
      <c r="H8" s="262">
        <v>16</v>
      </c>
      <c r="I8" s="262">
        <v>288.26</v>
      </c>
      <c r="J8" s="263">
        <v>0</v>
      </c>
      <c r="K8" s="263">
        <v>0</v>
      </c>
      <c r="L8" s="263">
        <v>0</v>
      </c>
      <c r="M8" s="263">
        <v>0</v>
      </c>
      <c r="N8" s="264">
        <f t="shared" si="3"/>
        <v>0</v>
      </c>
      <c r="O8" s="265">
        <v>0</v>
      </c>
      <c r="P8" s="265">
        <v>0</v>
      </c>
      <c r="Q8" s="265">
        <v>0</v>
      </c>
      <c r="R8" s="265">
        <v>0</v>
      </c>
      <c r="S8" s="266">
        <f t="shared" si="0"/>
        <v>0</v>
      </c>
      <c r="T8" s="263">
        <v>0</v>
      </c>
      <c r="U8" s="263">
        <v>0</v>
      </c>
      <c r="V8" s="263">
        <v>0</v>
      </c>
      <c r="W8" s="263">
        <v>0</v>
      </c>
      <c r="X8" s="267">
        <v>0</v>
      </c>
      <c r="Y8" s="264">
        <f t="shared" si="1"/>
        <v>0</v>
      </c>
      <c r="Z8" s="265">
        <v>0</v>
      </c>
      <c r="AA8" s="265">
        <v>0</v>
      </c>
      <c r="AB8" s="265">
        <v>0</v>
      </c>
      <c r="AC8" s="265">
        <v>0</v>
      </c>
      <c r="AD8" s="266">
        <f t="shared" si="2"/>
        <v>0</v>
      </c>
      <c r="AE8" s="251" t="s">
        <v>1956</v>
      </c>
      <c r="AG8" s="281" t="s">
        <v>65</v>
      </c>
      <c r="AH8" s="282"/>
      <c r="AI8" s="282">
        <v>8</v>
      </c>
      <c r="AJ8" s="282"/>
      <c r="AK8" s="282"/>
      <c r="AL8" s="282"/>
      <c r="AM8" s="282"/>
      <c r="AN8" s="282"/>
      <c r="AO8" s="282"/>
      <c r="AP8" s="282"/>
      <c r="AQ8" s="282"/>
      <c r="AR8" s="282"/>
      <c r="AS8" s="282"/>
      <c r="AT8" s="327">
        <f>SUM(AH8:AS8)</f>
        <v>8</v>
      </c>
    </row>
    <row r="9" spans="1:46" ht="34.9" customHeight="1">
      <c r="A9" s="245" t="s">
        <v>42</v>
      </c>
      <c r="B9" s="246">
        <v>1850</v>
      </c>
      <c r="C9" s="247" t="s">
        <v>37</v>
      </c>
      <c r="D9" s="246">
        <v>4</v>
      </c>
      <c r="E9" s="248" t="s">
        <v>1954</v>
      </c>
      <c r="F9" s="249">
        <v>45339</v>
      </c>
      <c r="G9" s="262">
        <v>0</v>
      </c>
      <c r="H9" s="262">
        <v>5334</v>
      </c>
      <c r="I9" s="262">
        <v>24907.99</v>
      </c>
      <c r="J9" s="263">
        <v>0</v>
      </c>
      <c r="K9" s="263">
        <v>0</v>
      </c>
      <c r="L9" s="263">
        <v>0</v>
      </c>
      <c r="M9" s="263">
        <v>0</v>
      </c>
      <c r="N9" s="264">
        <f t="shared" si="3"/>
        <v>0</v>
      </c>
      <c r="O9" s="265">
        <v>0</v>
      </c>
      <c r="P9" s="265">
        <v>0</v>
      </c>
      <c r="Q9" s="265">
        <v>0</v>
      </c>
      <c r="R9" s="265">
        <v>0</v>
      </c>
      <c r="S9" s="266">
        <f t="shared" si="0"/>
        <v>0</v>
      </c>
      <c r="T9" s="263">
        <v>0</v>
      </c>
      <c r="U9" s="263">
        <v>0</v>
      </c>
      <c r="V9" s="263">
        <v>0</v>
      </c>
      <c r="W9" s="263">
        <v>0</v>
      </c>
      <c r="X9" s="267">
        <v>0</v>
      </c>
      <c r="Y9" s="264">
        <f t="shared" si="1"/>
        <v>0</v>
      </c>
      <c r="Z9" s="265">
        <v>0</v>
      </c>
      <c r="AA9" s="265">
        <v>0</v>
      </c>
      <c r="AB9" s="265">
        <v>0</v>
      </c>
      <c r="AC9" s="265">
        <v>0</v>
      </c>
      <c r="AD9" s="266">
        <f t="shared" si="2"/>
        <v>0</v>
      </c>
      <c r="AE9" s="251" t="s">
        <v>1957</v>
      </c>
      <c r="AG9" s="283" t="s">
        <v>1977</v>
      </c>
      <c r="AH9" s="284"/>
      <c r="AI9" s="284"/>
      <c r="AJ9" s="284">
        <v>30</v>
      </c>
      <c r="AK9" s="284"/>
      <c r="AL9" s="284"/>
      <c r="AM9" s="284"/>
      <c r="AN9" s="284"/>
      <c r="AO9" s="284"/>
      <c r="AP9" s="284"/>
      <c r="AQ9" s="284"/>
      <c r="AR9" s="284"/>
      <c r="AS9" s="284"/>
      <c r="AT9" s="328">
        <f t="shared" si="4"/>
        <v>30</v>
      </c>
    </row>
    <row r="10" spans="1:46" ht="16.5" customHeight="1">
      <c r="A10" s="245" t="s">
        <v>36</v>
      </c>
      <c r="B10" s="246">
        <v>1848</v>
      </c>
      <c r="C10" s="247" t="s">
        <v>37</v>
      </c>
      <c r="D10" s="246">
        <v>5</v>
      </c>
      <c r="E10" s="248" t="s">
        <v>1955</v>
      </c>
      <c r="F10" s="249">
        <v>45341</v>
      </c>
      <c r="G10" s="262">
        <v>88</v>
      </c>
      <c r="H10" s="262">
        <v>20229</v>
      </c>
      <c r="I10" s="262">
        <v>331</v>
      </c>
      <c r="J10" s="263">
        <v>0</v>
      </c>
      <c r="K10" s="263">
        <v>0</v>
      </c>
      <c r="L10" s="263">
        <v>8</v>
      </c>
      <c r="M10" s="263">
        <v>0</v>
      </c>
      <c r="N10" s="264">
        <f t="shared" si="3"/>
        <v>8</v>
      </c>
      <c r="O10" s="265">
        <v>0</v>
      </c>
      <c r="P10" s="265">
        <v>0</v>
      </c>
      <c r="Q10" s="265">
        <v>0</v>
      </c>
      <c r="R10" s="265">
        <v>0</v>
      </c>
      <c r="S10" s="266">
        <f t="shared" si="0"/>
        <v>0</v>
      </c>
      <c r="T10" s="263">
        <v>0</v>
      </c>
      <c r="U10" s="263">
        <v>0</v>
      </c>
      <c r="V10" s="263">
        <v>5</v>
      </c>
      <c r="W10" s="263">
        <v>8</v>
      </c>
      <c r="X10" s="267">
        <v>0</v>
      </c>
      <c r="Y10" s="264">
        <f t="shared" si="1"/>
        <v>13</v>
      </c>
      <c r="Z10" s="265">
        <v>0</v>
      </c>
      <c r="AA10" s="265">
        <v>0</v>
      </c>
      <c r="AB10" s="265">
        <v>0</v>
      </c>
      <c r="AC10" s="265">
        <v>0</v>
      </c>
      <c r="AD10" s="266">
        <f t="shared" si="2"/>
        <v>0</v>
      </c>
      <c r="AE10" s="250"/>
      <c r="AG10" s="281" t="s">
        <v>69</v>
      </c>
      <c r="AH10" s="282"/>
      <c r="AI10" s="282">
        <v>24</v>
      </c>
      <c r="AJ10" s="282">
        <v>28</v>
      </c>
      <c r="AK10" s="282"/>
      <c r="AL10" s="282"/>
      <c r="AM10" s="282"/>
      <c r="AN10" s="282"/>
      <c r="AO10" s="282"/>
      <c r="AP10" s="282"/>
      <c r="AQ10" s="282"/>
      <c r="AR10" s="282"/>
      <c r="AS10" s="282"/>
      <c r="AT10" s="327">
        <f t="shared" si="4"/>
        <v>52</v>
      </c>
    </row>
    <row r="11" spans="1:46" ht="16.5" customHeight="1">
      <c r="A11" s="245" t="s">
        <v>36</v>
      </c>
      <c r="B11" s="257">
        <v>1849</v>
      </c>
      <c r="C11" s="247" t="s">
        <v>37</v>
      </c>
      <c r="D11" s="257">
        <v>6</v>
      </c>
      <c r="E11" s="258" t="s">
        <v>1967</v>
      </c>
      <c r="F11" s="249">
        <v>45360</v>
      </c>
      <c r="G11" s="262">
        <v>410</v>
      </c>
      <c r="H11" s="262">
        <v>22643</v>
      </c>
      <c r="I11" s="262">
        <v>644</v>
      </c>
      <c r="J11" s="263">
        <v>0</v>
      </c>
      <c r="K11" s="263">
        <v>0</v>
      </c>
      <c r="L11" s="263">
        <v>5</v>
      </c>
      <c r="M11" s="263">
        <v>0</v>
      </c>
      <c r="N11" s="264">
        <f t="shared" si="3"/>
        <v>5</v>
      </c>
      <c r="O11" s="265">
        <v>0</v>
      </c>
      <c r="P11" s="265">
        <v>0</v>
      </c>
      <c r="Q11" s="265">
        <v>0</v>
      </c>
      <c r="R11" s="265">
        <v>0</v>
      </c>
      <c r="S11" s="266">
        <f t="shared" si="0"/>
        <v>0</v>
      </c>
      <c r="T11" s="263">
        <v>0</v>
      </c>
      <c r="U11" s="263">
        <v>0</v>
      </c>
      <c r="V11" s="263">
        <v>24</v>
      </c>
      <c r="W11" s="263">
        <v>1</v>
      </c>
      <c r="X11" s="263">
        <v>0</v>
      </c>
      <c r="Y11" s="264">
        <f t="shared" si="1"/>
        <v>25</v>
      </c>
      <c r="Z11" s="265">
        <v>3</v>
      </c>
      <c r="AA11" s="265"/>
      <c r="AB11" s="325">
        <v>50</v>
      </c>
      <c r="AC11" s="325">
        <v>40</v>
      </c>
      <c r="AD11" s="266">
        <f t="shared" si="2"/>
        <v>93</v>
      </c>
      <c r="AE11" s="250"/>
      <c r="AG11" s="283" t="s">
        <v>71</v>
      </c>
      <c r="AH11" s="284"/>
      <c r="AI11" s="284">
        <v>2</v>
      </c>
      <c r="AJ11" s="284">
        <v>12</v>
      </c>
      <c r="AK11" s="284"/>
      <c r="AL11" s="284"/>
      <c r="AM11" s="284"/>
      <c r="AN11" s="284"/>
      <c r="AO11" s="284"/>
      <c r="AP11" s="284"/>
      <c r="AQ11" s="284"/>
      <c r="AR11" s="284"/>
      <c r="AS11" s="284"/>
      <c r="AT11" s="328">
        <f t="shared" si="4"/>
        <v>14</v>
      </c>
    </row>
    <row r="12" spans="1:46" ht="16.5" customHeight="1">
      <c r="A12" s="245" t="s">
        <v>36</v>
      </c>
      <c r="B12" s="257">
        <v>1851</v>
      </c>
      <c r="C12" s="247" t="s">
        <v>37</v>
      </c>
      <c r="D12" s="257">
        <v>7</v>
      </c>
      <c r="E12" s="258" t="s">
        <v>1968</v>
      </c>
      <c r="F12" s="249">
        <v>45376</v>
      </c>
      <c r="G12" s="262">
        <v>877</v>
      </c>
      <c r="H12" s="262">
        <v>8901</v>
      </c>
      <c r="I12" s="262">
        <v>1170</v>
      </c>
      <c r="J12" s="263">
        <v>0</v>
      </c>
      <c r="K12" s="263">
        <v>0</v>
      </c>
      <c r="L12" s="263">
        <v>1</v>
      </c>
      <c r="M12" s="263">
        <v>0</v>
      </c>
      <c r="N12" s="264">
        <f t="shared" si="3"/>
        <v>1</v>
      </c>
      <c r="O12" s="265">
        <v>0</v>
      </c>
      <c r="P12" s="265">
        <v>0</v>
      </c>
      <c r="Q12" s="265">
        <v>40</v>
      </c>
      <c r="R12" s="265">
        <v>0</v>
      </c>
      <c r="S12" s="266">
        <f t="shared" si="0"/>
        <v>40</v>
      </c>
      <c r="T12" s="263">
        <v>0</v>
      </c>
      <c r="U12" s="263">
        <v>0</v>
      </c>
      <c r="V12" s="263">
        <v>46</v>
      </c>
      <c r="W12" s="263">
        <v>0</v>
      </c>
      <c r="X12" s="267">
        <v>0</v>
      </c>
      <c r="Y12" s="264">
        <f t="shared" si="1"/>
        <v>46</v>
      </c>
      <c r="Z12" s="265">
        <v>0</v>
      </c>
      <c r="AA12" s="265">
        <v>0</v>
      </c>
      <c r="AB12" s="265">
        <v>0</v>
      </c>
      <c r="AC12" s="265">
        <v>0</v>
      </c>
      <c r="AD12" s="266">
        <f t="shared" si="2"/>
        <v>0</v>
      </c>
      <c r="AE12" s="250"/>
      <c r="AG12" s="234" t="s">
        <v>76</v>
      </c>
      <c r="AH12" s="235">
        <f>SUM(AH7:AH11)</f>
        <v>0</v>
      </c>
      <c r="AI12" s="235">
        <f>SUM(AI7:AI11)</f>
        <v>34</v>
      </c>
      <c r="AJ12" s="235">
        <f t="shared" ref="AJ12:AT12" si="5">SUM(AJ7:AJ11)</f>
        <v>71</v>
      </c>
      <c r="AK12" s="235">
        <f t="shared" si="5"/>
        <v>0</v>
      </c>
      <c r="AL12" s="235">
        <f t="shared" si="5"/>
        <v>0</v>
      </c>
      <c r="AM12" s="235">
        <f t="shared" si="5"/>
        <v>0</v>
      </c>
      <c r="AN12" s="235">
        <f t="shared" si="5"/>
        <v>0</v>
      </c>
      <c r="AO12" s="235">
        <f t="shared" si="5"/>
        <v>0</v>
      </c>
      <c r="AP12" s="235">
        <f t="shared" si="5"/>
        <v>0</v>
      </c>
      <c r="AQ12" s="235">
        <f t="shared" si="5"/>
        <v>0</v>
      </c>
      <c r="AR12" s="235">
        <f t="shared" si="5"/>
        <v>0</v>
      </c>
      <c r="AS12" s="235">
        <f t="shared" si="5"/>
        <v>0</v>
      </c>
      <c r="AT12" s="235">
        <f t="shared" si="5"/>
        <v>105</v>
      </c>
    </row>
    <row r="13" spans="1:46" s="233" customFormat="1" ht="35.1" customHeight="1">
      <c r="A13" s="317" t="s">
        <v>42</v>
      </c>
      <c r="B13" s="318">
        <v>1853</v>
      </c>
      <c r="C13" s="319" t="s">
        <v>37</v>
      </c>
      <c r="D13" s="318">
        <v>8</v>
      </c>
      <c r="E13" s="320" t="s">
        <v>1969</v>
      </c>
      <c r="F13" s="321">
        <v>45381</v>
      </c>
      <c r="G13" s="262">
        <v>0</v>
      </c>
      <c r="H13" s="262">
        <v>6667</v>
      </c>
      <c r="I13" s="262">
        <v>10000.5</v>
      </c>
      <c r="J13" s="263">
        <v>0</v>
      </c>
      <c r="K13" s="263">
        <v>0</v>
      </c>
      <c r="L13" s="263">
        <v>0</v>
      </c>
      <c r="M13" s="263">
        <v>0</v>
      </c>
      <c r="N13" s="322">
        <f t="shared" si="3"/>
        <v>0</v>
      </c>
      <c r="O13" s="265">
        <v>0</v>
      </c>
      <c r="P13" s="265">
        <v>0</v>
      </c>
      <c r="Q13" s="265">
        <v>0</v>
      </c>
      <c r="R13" s="265">
        <v>0</v>
      </c>
      <c r="S13" s="323">
        <f t="shared" si="0"/>
        <v>0</v>
      </c>
      <c r="T13" s="263">
        <v>0</v>
      </c>
      <c r="U13" s="263">
        <v>0</v>
      </c>
      <c r="V13" s="263">
        <v>0</v>
      </c>
      <c r="W13" s="263">
        <v>0</v>
      </c>
      <c r="X13" s="267">
        <v>0</v>
      </c>
      <c r="Y13" s="322">
        <f t="shared" si="1"/>
        <v>0</v>
      </c>
      <c r="Z13" s="265">
        <v>0</v>
      </c>
      <c r="AA13" s="265">
        <v>0</v>
      </c>
      <c r="AB13" s="265">
        <v>0</v>
      </c>
      <c r="AC13" s="265">
        <v>0</v>
      </c>
      <c r="AD13" s="323">
        <f t="shared" si="2"/>
        <v>0</v>
      </c>
      <c r="AE13" s="251" t="s">
        <v>1976</v>
      </c>
      <c r="AG13" s="324"/>
      <c r="AH13" s="324"/>
      <c r="AI13" s="324"/>
      <c r="AJ13" s="324"/>
      <c r="AK13" s="324"/>
      <c r="AL13" s="324"/>
      <c r="AM13" s="324"/>
      <c r="AN13" s="324"/>
      <c r="AO13" s="324"/>
      <c r="AP13" s="324"/>
      <c r="AQ13" s="324"/>
      <c r="AR13" s="324"/>
      <c r="AS13" s="324"/>
      <c r="AT13" s="324"/>
    </row>
    <row r="14" spans="1:46" s="245" customFormat="1" ht="3.75" customHeight="1">
      <c r="B14" s="252"/>
      <c r="C14" s="253"/>
      <c r="D14" s="252"/>
      <c r="E14" s="254"/>
      <c r="F14" s="249"/>
      <c r="G14" s="262"/>
      <c r="H14" s="262"/>
      <c r="I14" s="262"/>
      <c r="J14" s="263"/>
      <c r="K14" s="263"/>
      <c r="L14" s="263"/>
      <c r="M14" s="263"/>
      <c r="N14" s="264"/>
      <c r="O14" s="265"/>
      <c r="P14" s="265"/>
      <c r="Q14" s="265"/>
      <c r="R14" s="265"/>
      <c r="S14" s="266"/>
      <c r="T14" s="263"/>
      <c r="U14" s="263"/>
      <c r="V14" s="263"/>
      <c r="W14" s="263"/>
      <c r="X14" s="267"/>
      <c r="Y14" s="264"/>
      <c r="Z14" s="265"/>
      <c r="AA14" s="265"/>
      <c r="AB14" s="265"/>
      <c r="AC14" s="265"/>
      <c r="AD14" s="266"/>
      <c r="AE14" s="250"/>
      <c r="AF14" s="255"/>
    </row>
    <row r="15" spans="1:46" ht="18" customHeight="1">
      <c r="F15" s="236" t="s">
        <v>90</v>
      </c>
      <c r="G15" s="268">
        <f t="shared" ref="G15:AD15" si="6">SUM(G6:G14)</f>
        <v>1745</v>
      </c>
      <c r="H15" s="269">
        <f t="shared" si="6"/>
        <v>84928</v>
      </c>
      <c r="I15" s="270">
        <f t="shared" si="6"/>
        <v>37898.75</v>
      </c>
      <c r="J15" s="271">
        <f t="shared" si="6"/>
        <v>2</v>
      </c>
      <c r="K15" s="271">
        <f t="shared" si="6"/>
        <v>0</v>
      </c>
      <c r="L15" s="271">
        <f t="shared" si="6"/>
        <v>34</v>
      </c>
      <c r="M15" s="271">
        <f t="shared" si="6"/>
        <v>0</v>
      </c>
      <c r="N15" s="272">
        <f t="shared" si="6"/>
        <v>36</v>
      </c>
      <c r="O15" s="273">
        <f t="shared" si="6"/>
        <v>0</v>
      </c>
      <c r="P15" s="273">
        <f t="shared" si="6"/>
        <v>0</v>
      </c>
      <c r="Q15" s="273">
        <f t="shared" si="6"/>
        <v>120</v>
      </c>
      <c r="R15" s="273">
        <f t="shared" si="6"/>
        <v>0</v>
      </c>
      <c r="S15" s="274">
        <f t="shared" si="6"/>
        <v>120</v>
      </c>
      <c r="T15" s="271">
        <f t="shared" si="6"/>
        <v>0</v>
      </c>
      <c r="U15" s="271">
        <f t="shared" si="6"/>
        <v>0</v>
      </c>
      <c r="V15" s="271">
        <f t="shared" si="6"/>
        <v>96</v>
      </c>
      <c r="W15" s="271">
        <f t="shared" si="6"/>
        <v>9</v>
      </c>
      <c r="X15" s="271">
        <f t="shared" si="6"/>
        <v>0</v>
      </c>
      <c r="Y15" s="272">
        <f t="shared" si="6"/>
        <v>105</v>
      </c>
      <c r="Z15" s="273">
        <f t="shared" si="6"/>
        <v>3</v>
      </c>
      <c r="AA15" s="273">
        <f t="shared" si="6"/>
        <v>0</v>
      </c>
      <c r="AB15" s="273">
        <f t="shared" si="6"/>
        <v>99</v>
      </c>
      <c r="AC15" s="273">
        <f t="shared" si="6"/>
        <v>40</v>
      </c>
      <c r="AD15" s="274">
        <f t="shared" si="6"/>
        <v>142</v>
      </c>
      <c r="AE15" s="232"/>
      <c r="AF15" s="222"/>
      <c r="AG15" s="222"/>
      <c r="AH15" s="222"/>
      <c r="AI15" s="222"/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  <c r="AT15" s="222"/>
    </row>
    <row r="16" spans="1:46" ht="16.5" customHeight="1">
      <c r="O16" s="219"/>
      <c r="AD16" s="240"/>
      <c r="AT16" s="222"/>
    </row>
    <row r="17" spans="2:46" ht="16.5" customHeight="1">
      <c r="J17" s="219"/>
      <c r="K17" s="219"/>
      <c r="L17" s="219"/>
      <c r="N17" s="219"/>
      <c r="Q17" s="219"/>
      <c r="S17" s="219"/>
      <c r="U17" s="219"/>
      <c r="Y17" s="219"/>
      <c r="AB17" s="219"/>
      <c r="AD17" s="219"/>
      <c r="AT17" s="222"/>
    </row>
    <row r="18" spans="2:46" s="245" customFormat="1" ht="16.5" customHeight="1">
      <c r="B18" s="246">
        <v>53</v>
      </c>
      <c r="C18" s="247" t="s">
        <v>91</v>
      </c>
      <c r="D18" s="246">
        <v>1</v>
      </c>
      <c r="E18" s="248" t="s">
        <v>1958</v>
      </c>
      <c r="F18" s="249">
        <v>45326</v>
      </c>
      <c r="G18" s="262">
        <v>3779</v>
      </c>
      <c r="H18" s="262">
        <v>290901</v>
      </c>
      <c r="I18" s="262">
        <v>4653</v>
      </c>
      <c r="J18" s="263">
        <v>0</v>
      </c>
      <c r="K18" s="263">
        <v>0</v>
      </c>
      <c r="L18" s="263">
        <v>0</v>
      </c>
      <c r="M18" s="263">
        <v>0</v>
      </c>
      <c r="N18" s="264">
        <f t="shared" ref="N18:N30" si="7">SUM(J18:M18)</f>
        <v>0</v>
      </c>
      <c r="O18" s="265">
        <v>0</v>
      </c>
      <c r="P18" s="265">
        <v>0</v>
      </c>
      <c r="Q18" s="265">
        <v>0</v>
      </c>
      <c r="R18" s="265">
        <v>400</v>
      </c>
      <c r="S18" s="266">
        <f>SUM(O18:R18)</f>
        <v>400</v>
      </c>
      <c r="T18" s="263">
        <v>0</v>
      </c>
      <c r="U18" s="263">
        <v>0</v>
      </c>
      <c r="V18" s="263">
        <v>0</v>
      </c>
      <c r="W18" s="263">
        <v>184</v>
      </c>
      <c r="X18" s="275">
        <v>0</v>
      </c>
      <c r="Y18" s="264">
        <f>SUM(T18:X18)</f>
        <v>184</v>
      </c>
      <c r="Z18" s="265">
        <v>0</v>
      </c>
      <c r="AA18" s="265">
        <v>0</v>
      </c>
      <c r="AB18" s="265">
        <v>0</v>
      </c>
      <c r="AC18" s="265">
        <v>0</v>
      </c>
      <c r="AD18" s="266">
        <f>SUM(Z18:AC18)</f>
        <v>0</v>
      </c>
      <c r="AE18" s="256"/>
      <c r="AG18" s="260" t="s">
        <v>91</v>
      </c>
      <c r="AH18" s="259" t="s">
        <v>23</v>
      </c>
      <c r="AI18" s="259" t="s">
        <v>24</v>
      </c>
      <c r="AJ18" s="259" t="s">
        <v>25</v>
      </c>
      <c r="AK18" s="259" t="s">
        <v>26</v>
      </c>
      <c r="AL18" s="259" t="s">
        <v>27</v>
      </c>
      <c r="AM18" s="259" t="s">
        <v>28</v>
      </c>
      <c r="AN18" s="259" t="s">
        <v>29</v>
      </c>
      <c r="AO18" s="259" t="s">
        <v>30</v>
      </c>
      <c r="AP18" s="259" t="s">
        <v>31</v>
      </c>
      <c r="AQ18" s="259" t="s">
        <v>32</v>
      </c>
      <c r="AR18" s="259" t="s">
        <v>33</v>
      </c>
      <c r="AS18" s="259" t="s">
        <v>34</v>
      </c>
      <c r="AT18" s="231" t="s">
        <v>35</v>
      </c>
    </row>
    <row r="19" spans="2:46" s="245" customFormat="1" ht="16.5" customHeight="1">
      <c r="B19" s="246">
        <v>54</v>
      </c>
      <c r="C19" s="247" t="s">
        <v>91</v>
      </c>
      <c r="D19" s="246">
        <v>2</v>
      </c>
      <c r="E19" s="248" t="s">
        <v>1959</v>
      </c>
      <c r="F19" s="249">
        <v>45332</v>
      </c>
      <c r="G19" s="262">
        <v>4561</v>
      </c>
      <c r="H19" s="262">
        <v>357244</v>
      </c>
      <c r="I19" s="262">
        <v>5155</v>
      </c>
      <c r="J19" s="263">
        <v>0</v>
      </c>
      <c r="K19" s="263">
        <v>0</v>
      </c>
      <c r="L19" s="263">
        <v>0</v>
      </c>
      <c r="M19" s="263">
        <v>0</v>
      </c>
      <c r="N19" s="264">
        <f t="shared" si="7"/>
        <v>0</v>
      </c>
      <c r="O19" s="265">
        <v>0</v>
      </c>
      <c r="P19" s="265">
        <v>0</v>
      </c>
      <c r="Q19" s="265">
        <v>0</v>
      </c>
      <c r="R19" s="265">
        <v>32</v>
      </c>
      <c r="S19" s="266">
        <f t="shared" ref="S19:S30" si="8">SUM(O19:R19)</f>
        <v>32</v>
      </c>
      <c r="T19" s="263">
        <v>0</v>
      </c>
      <c r="U19" s="263">
        <v>0</v>
      </c>
      <c r="V19" s="263">
        <v>0</v>
      </c>
      <c r="W19" s="263">
        <v>20</v>
      </c>
      <c r="X19" s="275">
        <v>0</v>
      </c>
      <c r="Y19" s="264">
        <f t="shared" ref="Y19:Y30" si="9">SUM(T19:X19)</f>
        <v>20</v>
      </c>
      <c r="Z19" s="265">
        <v>0</v>
      </c>
      <c r="AA19" s="265">
        <v>0</v>
      </c>
      <c r="AB19" s="265">
        <v>0</v>
      </c>
      <c r="AC19" s="265">
        <v>0</v>
      </c>
      <c r="AD19" s="266">
        <f t="shared" ref="AD19:AD30" si="10">SUM(Z19:AC19)</f>
        <v>0</v>
      </c>
      <c r="AE19" s="256"/>
      <c r="AG19" s="281" t="s">
        <v>1964</v>
      </c>
      <c r="AH19" s="282"/>
      <c r="AI19" s="282">
        <v>1</v>
      </c>
      <c r="AJ19" s="282">
        <v>1</v>
      </c>
      <c r="AK19" s="282"/>
      <c r="AL19" s="282"/>
      <c r="AM19" s="282"/>
      <c r="AN19" s="282"/>
      <c r="AO19" s="282"/>
      <c r="AP19" s="282"/>
      <c r="AQ19" s="282"/>
      <c r="AR19" s="282"/>
      <c r="AS19" s="282"/>
      <c r="AT19" s="327">
        <f>SUM(AH19:AS19)</f>
        <v>2</v>
      </c>
    </row>
    <row r="20" spans="2:46" s="245" customFormat="1" ht="16.5" customHeight="1">
      <c r="B20" s="246">
        <v>55</v>
      </c>
      <c r="C20" s="247" t="s">
        <v>91</v>
      </c>
      <c r="D20" s="246">
        <v>3</v>
      </c>
      <c r="E20" s="248" t="s">
        <v>1960</v>
      </c>
      <c r="F20" s="249">
        <v>45333</v>
      </c>
      <c r="G20" s="262">
        <v>3557</v>
      </c>
      <c r="H20" s="262">
        <v>276295</v>
      </c>
      <c r="I20" s="262">
        <v>4362</v>
      </c>
      <c r="J20" s="263">
        <v>0</v>
      </c>
      <c r="K20" s="263">
        <v>0</v>
      </c>
      <c r="L20" s="263">
        <v>0</v>
      </c>
      <c r="M20" s="263">
        <v>0</v>
      </c>
      <c r="N20" s="264">
        <f t="shared" si="7"/>
        <v>0</v>
      </c>
      <c r="O20" s="265">
        <v>0</v>
      </c>
      <c r="P20" s="265">
        <v>0</v>
      </c>
      <c r="Q20" s="265">
        <v>0</v>
      </c>
      <c r="R20" s="265">
        <v>100</v>
      </c>
      <c r="S20" s="266">
        <f t="shared" si="8"/>
        <v>100</v>
      </c>
      <c r="T20" s="263">
        <v>0</v>
      </c>
      <c r="U20" s="263">
        <v>0</v>
      </c>
      <c r="V20" s="263">
        <v>0</v>
      </c>
      <c r="W20" s="263">
        <v>173</v>
      </c>
      <c r="X20" s="275">
        <v>0</v>
      </c>
      <c r="Y20" s="264">
        <f t="shared" si="9"/>
        <v>173</v>
      </c>
      <c r="Z20" s="265">
        <v>0</v>
      </c>
      <c r="AA20" s="265">
        <v>0</v>
      </c>
      <c r="AB20" s="265">
        <v>0</v>
      </c>
      <c r="AC20" s="265">
        <v>0</v>
      </c>
      <c r="AD20" s="266">
        <f t="shared" si="10"/>
        <v>0</v>
      </c>
      <c r="AE20" s="256"/>
      <c r="AG20" s="279" t="s">
        <v>1978</v>
      </c>
      <c r="AH20" s="280"/>
      <c r="AI20" s="280"/>
      <c r="AJ20" s="280">
        <v>5</v>
      </c>
      <c r="AK20" s="280"/>
      <c r="AL20" s="280"/>
      <c r="AM20" s="280"/>
      <c r="AN20" s="280"/>
      <c r="AO20" s="280"/>
      <c r="AP20" s="280"/>
      <c r="AQ20" s="280"/>
      <c r="AR20" s="280"/>
      <c r="AS20" s="280"/>
      <c r="AT20" s="326">
        <f t="shared" ref="AT20:AT27" si="11">SUM(AH20:AS20)</f>
        <v>5</v>
      </c>
    </row>
    <row r="21" spans="2:46" s="245" customFormat="1" ht="16.5" customHeight="1">
      <c r="B21" s="246">
        <v>56</v>
      </c>
      <c r="C21" s="247" t="s">
        <v>91</v>
      </c>
      <c r="D21" s="246">
        <v>4</v>
      </c>
      <c r="E21" s="248" t="s">
        <v>1961</v>
      </c>
      <c r="F21" s="249">
        <v>45340</v>
      </c>
      <c r="G21" s="262">
        <v>4340</v>
      </c>
      <c r="H21" s="262">
        <v>337115</v>
      </c>
      <c r="I21" s="262">
        <v>5316</v>
      </c>
      <c r="J21" s="263">
        <v>0</v>
      </c>
      <c r="K21" s="263">
        <v>0</v>
      </c>
      <c r="L21" s="263">
        <v>0</v>
      </c>
      <c r="M21" s="263">
        <v>0</v>
      </c>
      <c r="N21" s="264">
        <f t="shared" si="7"/>
        <v>0</v>
      </c>
      <c r="O21" s="265">
        <v>0</v>
      </c>
      <c r="P21" s="265">
        <v>0</v>
      </c>
      <c r="Q21" s="265">
        <v>0</v>
      </c>
      <c r="R21" s="265">
        <v>300</v>
      </c>
      <c r="S21" s="266">
        <f t="shared" si="8"/>
        <v>300</v>
      </c>
      <c r="T21" s="263">
        <v>0</v>
      </c>
      <c r="U21" s="263">
        <v>0</v>
      </c>
      <c r="V21" s="263">
        <v>0</v>
      </c>
      <c r="W21" s="263">
        <v>211</v>
      </c>
      <c r="X21" s="275">
        <v>0</v>
      </c>
      <c r="Y21" s="264">
        <f t="shared" si="9"/>
        <v>211</v>
      </c>
      <c r="Z21" s="265">
        <v>0</v>
      </c>
      <c r="AA21" s="265">
        <v>0</v>
      </c>
      <c r="AB21" s="265">
        <v>0</v>
      </c>
      <c r="AC21" s="265">
        <v>0</v>
      </c>
      <c r="AD21" s="266">
        <f t="shared" si="10"/>
        <v>0</v>
      </c>
      <c r="AE21" s="256"/>
      <c r="AG21" s="281" t="s">
        <v>47</v>
      </c>
      <c r="AH21" s="282"/>
      <c r="AI21" s="282">
        <v>13</v>
      </c>
      <c r="AJ21" s="282">
        <v>11</v>
      </c>
      <c r="AK21" s="282"/>
      <c r="AL21" s="282"/>
      <c r="AM21" s="282"/>
      <c r="AN21" s="282"/>
      <c r="AO21" s="282"/>
      <c r="AP21" s="282"/>
      <c r="AQ21" s="282"/>
      <c r="AR21" s="282"/>
      <c r="AS21" s="282"/>
      <c r="AT21" s="327">
        <f t="shared" si="11"/>
        <v>24</v>
      </c>
    </row>
    <row r="22" spans="2:46" s="245" customFormat="1" ht="16.5" customHeight="1">
      <c r="B22" s="246">
        <v>57</v>
      </c>
      <c r="C22" s="247" t="s">
        <v>91</v>
      </c>
      <c r="D22" s="246">
        <v>5</v>
      </c>
      <c r="E22" s="248" t="s">
        <v>1962</v>
      </c>
      <c r="F22" s="249">
        <v>45347</v>
      </c>
      <c r="G22" s="262">
        <v>5057</v>
      </c>
      <c r="H22" s="262">
        <v>396585</v>
      </c>
      <c r="I22" s="262">
        <v>6211</v>
      </c>
      <c r="J22" s="263">
        <v>0</v>
      </c>
      <c r="K22" s="263">
        <v>0</v>
      </c>
      <c r="L22" s="263">
        <v>0</v>
      </c>
      <c r="M22" s="263">
        <v>0</v>
      </c>
      <c r="N22" s="264">
        <f t="shared" si="7"/>
        <v>0</v>
      </c>
      <c r="O22" s="265">
        <v>0</v>
      </c>
      <c r="P22" s="265">
        <v>0</v>
      </c>
      <c r="Q22" s="265">
        <v>0</v>
      </c>
      <c r="R22" s="265">
        <v>299</v>
      </c>
      <c r="S22" s="266">
        <f t="shared" si="8"/>
        <v>299</v>
      </c>
      <c r="T22" s="263">
        <v>0</v>
      </c>
      <c r="U22" s="263">
        <v>0</v>
      </c>
      <c r="V22" s="263">
        <v>0</v>
      </c>
      <c r="W22" s="263">
        <v>247</v>
      </c>
      <c r="X22" s="275">
        <v>0</v>
      </c>
      <c r="Y22" s="264">
        <f t="shared" si="9"/>
        <v>247</v>
      </c>
      <c r="Z22" s="265">
        <v>0</v>
      </c>
      <c r="AA22" s="265">
        <v>0</v>
      </c>
      <c r="AB22" s="265">
        <v>0</v>
      </c>
      <c r="AC22" s="265">
        <v>0</v>
      </c>
      <c r="AD22" s="266">
        <f t="shared" si="10"/>
        <v>0</v>
      </c>
      <c r="AE22" s="256"/>
      <c r="AG22" s="279" t="s">
        <v>1965</v>
      </c>
      <c r="AH22" s="280"/>
      <c r="AI22" s="280">
        <v>8</v>
      </c>
      <c r="AJ22" s="280">
        <v>23</v>
      </c>
      <c r="AK22" s="280"/>
      <c r="AL22" s="280"/>
      <c r="AM22" s="280"/>
      <c r="AN22" s="280"/>
      <c r="AO22" s="280"/>
      <c r="AP22" s="280"/>
      <c r="AQ22" s="280"/>
      <c r="AR22" s="280"/>
      <c r="AS22" s="280"/>
      <c r="AT22" s="326">
        <f t="shared" si="11"/>
        <v>31</v>
      </c>
    </row>
    <row r="23" spans="2:46" s="245" customFormat="1" ht="16.5" customHeight="1">
      <c r="B23" s="246">
        <v>58</v>
      </c>
      <c r="C23" s="247" t="s">
        <v>91</v>
      </c>
      <c r="D23" s="246">
        <v>6</v>
      </c>
      <c r="E23" s="248" t="s">
        <v>1963</v>
      </c>
      <c r="F23" s="249">
        <v>45350</v>
      </c>
      <c r="G23" s="262">
        <v>5130</v>
      </c>
      <c r="H23" s="262">
        <v>439913</v>
      </c>
      <c r="I23" s="262">
        <v>5842</v>
      </c>
      <c r="J23" s="263">
        <v>0</v>
      </c>
      <c r="K23" s="263">
        <v>0</v>
      </c>
      <c r="L23" s="263">
        <v>0</v>
      </c>
      <c r="M23" s="263">
        <v>0</v>
      </c>
      <c r="N23" s="264">
        <f t="shared" si="7"/>
        <v>0</v>
      </c>
      <c r="O23" s="265">
        <v>0</v>
      </c>
      <c r="P23" s="265">
        <v>0</v>
      </c>
      <c r="Q23" s="265">
        <v>0</v>
      </c>
      <c r="R23" s="265">
        <v>62</v>
      </c>
      <c r="S23" s="266">
        <f t="shared" si="8"/>
        <v>62</v>
      </c>
      <c r="T23" s="263">
        <v>0</v>
      </c>
      <c r="U23" s="263">
        <v>0</v>
      </c>
      <c r="V23" s="263">
        <v>0</v>
      </c>
      <c r="W23" s="263">
        <v>32</v>
      </c>
      <c r="X23" s="275">
        <v>0</v>
      </c>
      <c r="Y23" s="264">
        <f t="shared" si="9"/>
        <v>32</v>
      </c>
      <c r="Z23" s="265">
        <v>0</v>
      </c>
      <c r="AA23" s="265">
        <v>0</v>
      </c>
      <c r="AB23" s="265">
        <v>0</v>
      </c>
      <c r="AC23" s="265">
        <v>0</v>
      </c>
      <c r="AD23" s="266">
        <f t="shared" si="10"/>
        <v>0</v>
      </c>
      <c r="AE23" s="256"/>
      <c r="AG23" s="281" t="s">
        <v>1979</v>
      </c>
      <c r="AH23" s="282"/>
      <c r="AI23" s="282"/>
      <c r="AJ23" s="282">
        <v>15</v>
      </c>
      <c r="AK23" s="282"/>
      <c r="AL23" s="282"/>
      <c r="AM23" s="282"/>
      <c r="AN23" s="282"/>
      <c r="AO23" s="282"/>
      <c r="AP23" s="282"/>
      <c r="AQ23" s="282"/>
      <c r="AR23" s="282"/>
      <c r="AS23" s="282"/>
      <c r="AT23" s="327">
        <f t="shared" si="11"/>
        <v>15</v>
      </c>
    </row>
    <row r="24" spans="2:46" s="245" customFormat="1" ht="16.5" customHeight="1">
      <c r="B24" s="246">
        <v>59</v>
      </c>
      <c r="C24" s="247" t="s">
        <v>91</v>
      </c>
      <c r="D24" s="246">
        <v>7</v>
      </c>
      <c r="E24" s="248" t="s">
        <v>1970</v>
      </c>
      <c r="F24" s="249">
        <v>45353</v>
      </c>
      <c r="G24" s="262">
        <v>5957</v>
      </c>
      <c r="H24" s="262">
        <v>450464</v>
      </c>
      <c r="I24" s="262">
        <v>7275</v>
      </c>
      <c r="J24" s="263">
        <v>0</v>
      </c>
      <c r="K24" s="263">
        <v>0</v>
      </c>
      <c r="L24" s="263">
        <v>0</v>
      </c>
      <c r="M24" s="263">
        <v>0</v>
      </c>
      <c r="N24" s="264">
        <f t="shared" si="7"/>
        <v>0</v>
      </c>
      <c r="O24" s="265">
        <v>0</v>
      </c>
      <c r="P24" s="265">
        <v>0</v>
      </c>
      <c r="Q24" s="265">
        <v>0</v>
      </c>
      <c r="R24" s="265">
        <v>200</v>
      </c>
      <c r="S24" s="266">
        <f t="shared" si="8"/>
        <v>200</v>
      </c>
      <c r="T24" s="263">
        <v>0</v>
      </c>
      <c r="U24" s="263">
        <v>0</v>
      </c>
      <c r="V24" s="263">
        <v>0</v>
      </c>
      <c r="W24" s="263">
        <v>290</v>
      </c>
      <c r="X24" s="275">
        <v>0</v>
      </c>
      <c r="Y24" s="264">
        <f t="shared" si="9"/>
        <v>290</v>
      </c>
      <c r="Z24" s="265">
        <v>0</v>
      </c>
      <c r="AA24" s="265">
        <v>0</v>
      </c>
      <c r="AB24" s="265">
        <v>0</v>
      </c>
      <c r="AC24" s="265">
        <v>0</v>
      </c>
      <c r="AD24" s="266">
        <f t="shared" si="10"/>
        <v>0</v>
      </c>
      <c r="AE24" s="256"/>
      <c r="AG24" s="279" t="s">
        <v>56</v>
      </c>
      <c r="AH24" s="280"/>
      <c r="AI24" s="280">
        <v>21</v>
      </c>
      <c r="AJ24" s="280">
        <v>71</v>
      </c>
      <c r="AK24" s="280"/>
      <c r="AL24" s="280"/>
      <c r="AM24" s="280"/>
      <c r="AN24" s="280"/>
      <c r="AO24" s="280"/>
      <c r="AP24" s="280"/>
      <c r="AQ24" s="280"/>
      <c r="AR24" s="280"/>
      <c r="AS24" s="280"/>
      <c r="AT24" s="326">
        <f>SUM(AH24:AS24)</f>
        <v>92</v>
      </c>
    </row>
    <row r="25" spans="2:46" s="245" customFormat="1" ht="16.5" customHeight="1">
      <c r="B25" s="246">
        <v>60</v>
      </c>
      <c r="C25" s="247" t="s">
        <v>91</v>
      </c>
      <c r="D25" s="246">
        <v>8</v>
      </c>
      <c r="E25" s="248" t="s">
        <v>1971</v>
      </c>
      <c r="F25" s="249">
        <v>45361</v>
      </c>
      <c r="G25" s="262">
        <v>6542</v>
      </c>
      <c r="H25" s="262">
        <v>511714</v>
      </c>
      <c r="I25" s="262">
        <v>7960</v>
      </c>
      <c r="J25" s="263">
        <v>0</v>
      </c>
      <c r="K25" s="263">
        <v>0</v>
      </c>
      <c r="L25" s="263">
        <v>0</v>
      </c>
      <c r="M25" s="263">
        <v>0</v>
      </c>
      <c r="N25" s="264">
        <f t="shared" si="7"/>
        <v>0</v>
      </c>
      <c r="O25" s="265">
        <v>0</v>
      </c>
      <c r="P25" s="265">
        <v>0</v>
      </c>
      <c r="Q25" s="265">
        <v>0</v>
      </c>
      <c r="R25" s="265">
        <v>249</v>
      </c>
      <c r="S25" s="266">
        <f t="shared" si="8"/>
        <v>249</v>
      </c>
      <c r="T25" s="263">
        <v>0</v>
      </c>
      <c r="U25" s="263">
        <v>0</v>
      </c>
      <c r="V25" s="263">
        <v>0</v>
      </c>
      <c r="W25" s="263">
        <v>318</v>
      </c>
      <c r="X25" s="275">
        <v>0</v>
      </c>
      <c r="Y25" s="264">
        <f t="shared" si="9"/>
        <v>318</v>
      </c>
      <c r="Z25" s="265">
        <v>0</v>
      </c>
      <c r="AA25" s="265">
        <v>0</v>
      </c>
      <c r="AB25" s="265">
        <v>0</v>
      </c>
      <c r="AC25" s="265">
        <v>0</v>
      </c>
      <c r="AD25" s="266">
        <f t="shared" si="10"/>
        <v>0</v>
      </c>
      <c r="AE25" s="256"/>
      <c r="AG25" s="281" t="s">
        <v>1966</v>
      </c>
      <c r="AH25" s="282"/>
      <c r="AI25" s="282">
        <v>10</v>
      </c>
      <c r="AJ25" s="282">
        <v>2</v>
      </c>
      <c r="AK25" s="282"/>
      <c r="AL25" s="282"/>
      <c r="AM25" s="282"/>
      <c r="AN25" s="282"/>
      <c r="AO25" s="282"/>
      <c r="AP25" s="282"/>
      <c r="AQ25" s="282"/>
      <c r="AR25" s="282"/>
      <c r="AS25" s="282"/>
      <c r="AT25" s="327">
        <f>SUM(AH25:AS25)</f>
        <v>12</v>
      </c>
    </row>
    <row r="26" spans="2:46" s="245" customFormat="1" ht="16.149999999999999" customHeight="1">
      <c r="B26" s="246">
        <v>61</v>
      </c>
      <c r="C26" s="247" t="s">
        <v>91</v>
      </c>
      <c r="D26" s="246">
        <v>9</v>
      </c>
      <c r="E26" s="248" t="s">
        <v>112</v>
      </c>
      <c r="F26" s="249">
        <v>45368</v>
      </c>
      <c r="G26" s="262">
        <v>6194</v>
      </c>
      <c r="H26" s="262">
        <v>533193</v>
      </c>
      <c r="I26" s="262">
        <v>6898</v>
      </c>
      <c r="J26" s="263">
        <v>0</v>
      </c>
      <c r="K26" s="263">
        <v>0</v>
      </c>
      <c r="L26" s="263">
        <v>0</v>
      </c>
      <c r="M26" s="263">
        <v>0</v>
      </c>
      <c r="N26" s="264">
        <f t="shared" si="7"/>
        <v>0</v>
      </c>
      <c r="O26" s="265">
        <v>0</v>
      </c>
      <c r="P26" s="265">
        <v>0</v>
      </c>
      <c r="Q26" s="265">
        <v>0</v>
      </c>
      <c r="R26" s="265">
        <v>50</v>
      </c>
      <c r="S26" s="266">
        <f t="shared" si="8"/>
        <v>50</v>
      </c>
      <c r="T26" s="263">
        <v>0</v>
      </c>
      <c r="U26" s="263">
        <v>0</v>
      </c>
      <c r="V26" s="263">
        <v>0</v>
      </c>
      <c r="W26" s="263">
        <v>67</v>
      </c>
      <c r="X26" s="275"/>
      <c r="Y26" s="264">
        <f t="shared" si="9"/>
        <v>67</v>
      </c>
      <c r="Z26" s="265">
        <v>0</v>
      </c>
      <c r="AA26" s="265">
        <v>0</v>
      </c>
      <c r="AB26" s="265">
        <v>0</v>
      </c>
      <c r="AC26" s="265">
        <v>1</v>
      </c>
      <c r="AD26" s="266">
        <f t="shared" si="10"/>
        <v>1</v>
      </c>
      <c r="AE26" s="256"/>
      <c r="AG26" s="279" t="s">
        <v>63</v>
      </c>
      <c r="AH26" s="280"/>
      <c r="AI26" s="280">
        <v>798</v>
      </c>
      <c r="AJ26" s="280">
        <v>1462</v>
      </c>
      <c r="AK26" s="280"/>
      <c r="AL26" s="280"/>
      <c r="AM26" s="280"/>
      <c r="AN26" s="280"/>
      <c r="AO26" s="280"/>
      <c r="AP26" s="280"/>
      <c r="AQ26" s="280"/>
      <c r="AR26" s="280"/>
      <c r="AS26" s="280"/>
      <c r="AT26" s="326">
        <f>SUM(AH26:AS26)</f>
        <v>2260</v>
      </c>
    </row>
    <row r="27" spans="2:46" s="245" customFormat="1" ht="16.149999999999999" customHeight="1">
      <c r="B27" s="246">
        <v>62</v>
      </c>
      <c r="C27" s="247" t="s">
        <v>91</v>
      </c>
      <c r="D27" s="246">
        <v>10</v>
      </c>
      <c r="E27" s="248" t="s">
        <v>1972</v>
      </c>
      <c r="F27" s="249">
        <v>45368</v>
      </c>
      <c r="G27" s="262">
        <v>6367</v>
      </c>
      <c r="H27" s="262">
        <v>493177</v>
      </c>
      <c r="I27" s="262">
        <v>7712</v>
      </c>
      <c r="J27" s="263">
        <v>0</v>
      </c>
      <c r="K27" s="263">
        <v>0</v>
      </c>
      <c r="L27" s="263">
        <v>0</v>
      </c>
      <c r="M27" s="263">
        <v>0</v>
      </c>
      <c r="N27" s="264">
        <f t="shared" si="7"/>
        <v>0</v>
      </c>
      <c r="O27" s="265">
        <v>0</v>
      </c>
      <c r="P27" s="265">
        <v>0</v>
      </c>
      <c r="Q27" s="265">
        <v>0</v>
      </c>
      <c r="R27" s="265">
        <v>250</v>
      </c>
      <c r="S27" s="266">
        <f t="shared" si="8"/>
        <v>250</v>
      </c>
      <c r="T27" s="263">
        <v>0</v>
      </c>
      <c r="U27" s="263">
        <v>0</v>
      </c>
      <c r="V27" s="263">
        <v>0</v>
      </c>
      <c r="W27" s="263">
        <v>310</v>
      </c>
      <c r="X27" s="275"/>
      <c r="Y27" s="264">
        <f t="shared" si="9"/>
        <v>310</v>
      </c>
      <c r="Z27" s="265">
        <v>0</v>
      </c>
      <c r="AA27" s="265">
        <v>0</v>
      </c>
      <c r="AB27" s="265">
        <v>0</v>
      </c>
      <c r="AC27" s="265">
        <v>0</v>
      </c>
      <c r="AD27" s="266">
        <f t="shared" si="10"/>
        <v>0</v>
      </c>
      <c r="AE27" s="256"/>
      <c r="AG27" s="281" t="s">
        <v>65</v>
      </c>
      <c r="AH27" s="282"/>
      <c r="AI27" s="282"/>
      <c r="AJ27" s="282">
        <v>5</v>
      </c>
      <c r="AK27" s="282"/>
      <c r="AL27" s="282"/>
      <c r="AM27" s="282"/>
      <c r="AN27" s="282"/>
      <c r="AO27" s="282"/>
      <c r="AP27" s="282"/>
      <c r="AQ27" s="282"/>
      <c r="AR27" s="282"/>
      <c r="AS27" s="282"/>
      <c r="AT27" s="327">
        <f t="shared" si="11"/>
        <v>5</v>
      </c>
    </row>
    <row r="28" spans="2:46" s="245" customFormat="1" ht="16.149999999999999" customHeight="1">
      <c r="B28" s="246">
        <v>63</v>
      </c>
      <c r="C28" s="247" t="s">
        <v>91</v>
      </c>
      <c r="D28" s="246">
        <v>11</v>
      </c>
      <c r="E28" s="248" t="s">
        <v>1973</v>
      </c>
      <c r="F28" s="249">
        <v>45375</v>
      </c>
      <c r="G28" s="262">
        <v>6557</v>
      </c>
      <c r="H28" s="262">
        <v>498847</v>
      </c>
      <c r="I28" s="262">
        <v>7864</v>
      </c>
      <c r="J28" s="263">
        <v>0</v>
      </c>
      <c r="K28" s="263">
        <v>0</v>
      </c>
      <c r="L28" s="263">
        <v>0</v>
      </c>
      <c r="M28" s="263">
        <v>0</v>
      </c>
      <c r="N28" s="264">
        <f t="shared" si="7"/>
        <v>0</v>
      </c>
      <c r="O28" s="265">
        <v>0</v>
      </c>
      <c r="P28" s="265">
        <v>0</v>
      </c>
      <c r="Q28" s="265">
        <v>0</v>
      </c>
      <c r="R28" s="265">
        <v>290</v>
      </c>
      <c r="S28" s="266">
        <f t="shared" si="8"/>
        <v>290</v>
      </c>
      <c r="T28" s="263">
        <v>0</v>
      </c>
      <c r="U28" s="263">
        <v>0</v>
      </c>
      <c r="V28" s="263">
        <v>0</v>
      </c>
      <c r="W28" s="263">
        <v>319</v>
      </c>
      <c r="X28" s="275"/>
      <c r="Y28" s="264">
        <f t="shared" si="9"/>
        <v>319</v>
      </c>
      <c r="Z28" s="265">
        <v>0</v>
      </c>
      <c r="AA28" s="265">
        <v>0</v>
      </c>
      <c r="AB28" s="265">
        <v>0</v>
      </c>
      <c r="AC28" s="265">
        <v>2</v>
      </c>
      <c r="AD28" s="266">
        <f t="shared" si="10"/>
        <v>2</v>
      </c>
      <c r="AE28" s="256"/>
      <c r="AG28" s="279" t="s">
        <v>73</v>
      </c>
      <c r="AH28" s="280"/>
      <c r="AI28" s="280">
        <v>16</v>
      </c>
      <c r="AJ28" s="280">
        <v>18</v>
      </c>
      <c r="AK28" s="280"/>
      <c r="AL28" s="280"/>
      <c r="AM28" s="280"/>
      <c r="AN28" s="280"/>
      <c r="AO28" s="280"/>
      <c r="AP28" s="280"/>
      <c r="AQ28" s="280"/>
      <c r="AR28" s="280"/>
      <c r="AS28" s="280"/>
      <c r="AT28" s="326">
        <f>SUM(AH28:AS28)</f>
        <v>34</v>
      </c>
    </row>
    <row r="29" spans="2:46" s="245" customFormat="1" ht="16.149999999999999" customHeight="1">
      <c r="B29" s="246">
        <v>64</v>
      </c>
      <c r="C29" s="247" t="s">
        <v>91</v>
      </c>
      <c r="D29" s="246">
        <v>12</v>
      </c>
      <c r="E29" s="248" t="s">
        <v>101</v>
      </c>
      <c r="F29" s="249">
        <v>45380</v>
      </c>
      <c r="G29" s="262">
        <v>6127</v>
      </c>
      <c r="H29" s="262">
        <v>515557</v>
      </c>
      <c r="I29" s="262">
        <v>6817</v>
      </c>
      <c r="J29" s="263">
        <v>0</v>
      </c>
      <c r="K29" s="263">
        <v>0</v>
      </c>
      <c r="L29" s="263">
        <v>0</v>
      </c>
      <c r="M29" s="263">
        <v>0</v>
      </c>
      <c r="N29" s="264">
        <f t="shared" si="7"/>
        <v>0</v>
      </c>
      <c r="O29" s="265">
        <v>0</v>
      </c>
      <c r="P29" s="265">
        <v>0</v>
      </c>
      <c r="Q29" s="265">
        <v>0</v>
      </c>
      <c r="R29" s="265">
        <v>60</v>
      </c>
      <c r="S29" s="266">
        <f t="shared" si="8"/>
        <v>60</v>
      </c>
      <c r="T29" s="263">
        <v>0</v>
      </c>
      <c r="U29" s="263">
        <v>0</v>
      </c>
      <c r="V29" s="263">
        <v>0</v>
      </c>
      <c r="W29" s="263">
        <v>66</v>
      </c>
      <c r="X29" s="275"/>
      <c r="Y29" s="264">
        <f t="shared" si="9"/>
        <v>66</v>
      </c>
      <c r="Z29" s="265">
        <v>0</v>
      </c>
      <c r="AA29" s="265">
        <v>0</v>
      </c>
      <c r="AB29" s="265">
        <v>0</v>
      </c>
      <c r="AC29" s="265">
        <v>0</v>
      </c>
      <c r="AD29" s="266">
        <f t="shared" si="10"/>
        <v>0</v>
      </c>
      <c r="AE29" s="256"/>
      <c r="AG29" s="281" t="s">
        <v>1980</v>
      </c>
      <c r="AH29" s="282"/>
      <c r="AI29" s="282"/>
      <c r="AJ29" s="282">
        <v>6</v>
      </c>
      <c r="AK29" s="282"/>
      <c r="AL29" s="282"/>
      <c r="AM29" s="282"/>
      <c r="AN29" s="282"/>
      <c r="AO29" s="282"/>
      <c r="AP29" s="282"/>
      <c r="AQ29" s="282"/>
      <c r="AR29" s="282"/>
      <c r="AS29" s="282"/>
      <c r="AT29" s="327">
        <f>SUM(AH29:AS29)</f>
        <v>6</v>
      </c>
    </row>
    <row r="30" spans="2:46" s="245" customFormat="1" ht="16.149999999999999" customHeight="1">
      <c r="B30" s="246">
        <v>65</v>
      </c>
      <c r="C30" s="247" t="s">
        <v>91</v>
      </c>
      <c r="D30" s="246">
        <v>13</v>
      </c>
      <c r="E30" s="248" t="s">
        <v>1974</v>
      </c>
      <c r="F30" s="249">
        <v>45382</v>
      </c>
      <c r="G30" s="262">
        <v>5108</v>
      </c>
      <c r="H30" s="262">
        <v>385200</v>
      </c>
      <c r="I30" s="262">
        <v>6169</v>
      </c>
      <c r="J30" s="263">
        <v>0</v>
      </c>
      <c r="K30" s="263">
        <v>0</v>
      </c>
      <c r="L30" s="263">
        <v>0</v>
      </c>
      <c r="M30" s="263">
        <v>0</v>
      </c>
      <c r="N30" s="264">
        <f t="shared" si="7"/>
        <v>0</v>
      </c>
      <c r="O30" s="265">
        <v>0</v>
      </c>
      <c r="P30" s="265">
        <v>0</v>
      </c>
      <c r="Q30" s="265">
        <v>0</v>
      </c>
      <c r="R30" s="265">
        <v>244</v>
      </c>
      <c r="S30" s="266">
        <f t="shared" si="8"/>
        <v>244</v>
      </c>
      <c r="T30" s="263">
        <v>0</v>
      </c>
      <c r="U30" s="263">
        <v>0</v>
      </c>
      <c r="V30" s="263">
        <v>0</v>
      </c>
      <c r="W30" s="263">
        <v>249</v>
      </c>
      <c r="X30" s="275"/>
      <c r="Y30" s="264">
        <f t="shared" si="9"/>
        <v>249</v>
      </c>
      <c r="Z30" s="265">
        <v>0</v>
      </c>
      <c r="AA30" s="265">
        <v>0</v>
      </c>
      <c r="AB30" s="265">
        <v>0</v>
      </c>
      <c r="AC30" s="265">
        <v>0</v>
      </c>
      <c r="AD30" s="266">
        <f t="shared" si="10"/>
        <v>0</v>
      </c>
      <c r="AE30" s="256"/>
      <c r="AG30" s="234" t="s">
        <v>76</v>
      </c>
      <c r="AH30" s="235">
        <f>SUM(AH19:AH29)</f>
        <v>0</v>
      </c>
      <c r="AI30" s="235">
        <f>SUM(AI19:AI29)</f>
        <v>867</v>
      </c>
      <c r="AJ30" s="235">
        <f>SUM(AJ19:AJ29)</f>
        <v>1619</v>
      </c>
      <c r="AK30" s="235">
        <f t="shared" ref="AK30:AS30" si="12">SUM(AK19:AK29)</f>
        <v>0</v>
      </c>
      <c r="AL30" s="235">
        <f t="shared" si="12"/>
        <v>0</v>
      </c>
      <c r="AM30" s="235">
        <f t="shared" si="12"/>
        <v>0</v>
      </c>
      <c r="AN30" s="235">
        <f t="shared" si="12"/>
        <v>0</v>
      </c>
      <c r="AO30" s="235">
        <f t="shared" si="12"/>
        <v>0</v>
      </c>
      <c r="AP30" s="235">
        <f t="shared" si="12"/>
        <v>0</v>
      </c>
      <c r="AQ30" s="235">
        <f t="shared" si="12"/>
        <v>0</v>
      </c>
      <c r="AR30" s="235">
        <f t="shared" si="12"/>
        <v>0</v>
      </c>
      <c r="AS30" s="235">
        <f t="shared" si="12"/>
        <v>0</v>
      </c>
      <c r="AT30" s="235">
        <f>SUM(AT19:AT29)</f>
        <v>2486</v>
      </c>
    </row>
    <row r="31" spans="2:46" s="245" customFormat="1" ht="3.75" customHeight="1">
      <c r="B31" s="252"/>
      <c r="C31" s="253"/>
      <c r="D31" s="252"/>
      <c r="E31" s="254"/>
      <c r="F31" s="249"/>
      <c r="G31" s="262"/>
      <c r="H31" s="262"/>
      <c r="I31" s="262"/>
      <c r="J31" s="276"/>
      <c r="K31" s="276"/>
      <c r="L31" s="276"/>
      <c r="M31" s="276"/>
      <c r="N31" s="264"/>
      <c r="O31" s="277"/>
      <c r="P31" s="277"/>
      <c r="Q31" s="277"/>
      <c r="R31" s="277"/>
      <c r="S31" s="266"/>
      <c r="T31" s="276"/>
      <c r="U31" s="276"/>
      <c r="V31" s="276"/>
      <c r="W31" s="276"/>
      <c r="X31" s="278"/>
      <c r="Y31" s="264"/>
      <c r="Z31" s="277"/>
      <c r="AA31" s="277"/>
      <c r="AB31" s="277"/>
      <c r="AC31" s="277"/>
      <c r="AD31" s="266"/>
      <c r="AE31" s="256"/>
    </row>
    <row r="32" spans="2:46" ht="18" customHeight="1">
      <c r="F32" s="236" t="s">
        <v>90</v>
      </c>
      <c r="G32" s="268">
        <f>SUM(G18:G31)</f>
        <v>69276</v>
      </c>
      <c r="H32" s="269">
        <f t="shared" ref="G32:AD32" si="13">SUM(H18:H31)</f>
        <v>5486205</v>
      </c>
      <c r="I32" s="270">
        <f t="shared" si="13"/>
        <v>82234</v>
      </c>
      <c r="J32" s="271">
        <f t="shared" si="13"/>
        <v>0</v>
      </c>
      <c r="K32" s="271">
        <f t="shared" si="13"/>
        <v>0</v>
      </c>
      <c r="L32" s="271">
        <f t="shared" si="13"/>
        <v>0</v>
      </c>
      <c r="M32" s="271">
        <f t="shared" si="13"/>
        <v>0</v>
      </c>
      <c r="N32" s="272">
        <f t="shared" si="13"/>
        <v>0</v>
      </c>
      <c r="O32" s="273">
        <f t="shared" si="13"/>
        <v>0</v>
      </c>
      <c r="P32" s="273">
        <f t="shared" si="13"/>
        <v>0</v>
      </c>
      <c r="Q32" s="273">
        <f t="shared" si="13"/>
        <v>0</v>
      </c>
      <c r="R32" s="273">
        <f t="shared" si="13"/>
        <v>2536</v>
      </c>
      <c r="S32" s="274">
        <f t="shared" si="13"/>
        <v>2536</v>
      </c>
      <c r="T32" s="271">
        <f t="shared" si="13"/>
        <v>0</v>
      </c>
      <c r="U32" s="271">
        <f t="shared" si="13"/>
        <v>0</v>
      </c>
      <c r="V32" s="271">
        <f t="shared" si="13"/>
        <v>0</v>
      </c>
      <c r="W32" s="271">
        <f t="shared" si="13"/>
        <v>2486</v>
      </c>
      <c r="X32" s="271">
        <f t="shared" si="13"/>
        <v>0</v>
      </c>
      <c r="Y32" s="272">
        <f t="shared" si="13"/>
        <v>2486</v>
      </c>
      <c r="Z32" s="273">
        <f t="shared" si="13"/>
        <v>0</v>
      </c>
      <c r="AA32" s="273">
        <f t="shared" si="13"/>
        <v>0</v>
      </c>
      <c r="AB32" s="273">
        <f t="shared" si="13"/>
        <v>0</v>
      </c>
      <c r="AC32" s="273">
        <f t="shared" si="13"/>
        <v>3</v>
      </c>
      <c r="AD32" s="274">
        <f t="shared" si="13"/>
        <v>3</v>
      </c>
      <c r="AE32" s="241"/>
      <c r="AO32" s="217" t="s">
        <v>1975</v>
      </c>
    </row>
    <row r="33" spans="2:31" ht="16.5" customHeight="1">
      <c r="G33" s="219"/>
      <c r="H33" s="219"/>
      <c r="S33" s="219"/>
      <c r="W33" s="219"/>
      <c r="Y33" s="219"/>
      <c r="Z33" s="219"/>
      <c r="AE33" s="232"/>
    </row>
    <row r="34" spans="2:31" ht="16.5" customHeight="1">
      <c r="E34" s="261" t="s">
        <v>1950</v>
      </c>
      <c r="Y34" s="219"/>
    </row>
    <row r="35" spans="2:31" s="245" customFormat="1" ht="16.5" customHeight="1">
      <c r="B35" s="246"/>
      <c r="C35" s="247"/>
      <c r="D35" s="246"/>
      <c r="E35" s="248"/>
      <c r="F35" s="249"/>
      <c r="G35" s="262"/>
      <c r="H35" s="262"/>
      <c r="I35" s="262"/>
      <c r="J35" s="263"/>
      <c r="K35" s="263"/>
      <c r="L35" s="263"/>
      <c r="M35" s="263"/>
      <c r="N35" s="264">
        <f>SUM(J35:M35)</f>
        <v>0</v>
      </c>
      <c r="O35" s="265"/>
      <c r="P35" s="265"/>
      <c r="Q35" s="265"/>
      <c r="R35" s="265"/>
      <c r="S35" s="266">
        <f>SUM(O35:R35)</f>
        <v>0</v>
      </c>
      <c r="T35" s="263"/>
      <c r="U35" s="263"/>
      <c r="V35" s="263"/>
      <c r="W35" s="263"/>
      <c r="X35" s="275"/>
      <c r="Y35" s="264">
        <f>SUM(T35:X35)</f>
        <v>0</v>
      </c>
      <c r="Z35" s="265"/>
      <c r="AA35" s="265"/>
      <c r="AB35" s="265"/>
      <c r="AC35" s="265"/>
      <c r="AD35" s="266">
        <f>SUM(Z35:AC35)</f>
        <v>0</v>
      </c>
      <c r="AE35" s="256"/>
    </row>
    <row r="36" spans="2:31" s="245" customFormat="1" ht="16.149999999999999" customHeight="1">
      <c r="B36" s="246"/>
      <c r="C36" s="247"/>
      <c r="D36" s="246"/>
      <c r="E36" s="248"/>
      <c r="F36" s="249"/>
      <c r="G36" s="262"/>
      <c r="H36" s="262"/>
      <c r="I36" s="262"/>
      <c r="J36" s="263"/>
      <c r="K36" s="263"/>
      <c r="L36" s="263"/>
      <c r="M36" s="263"/>
      <c r="N36" s="264">
        <f>SUM(J36:M36)</f>
        <v>0</v>
      </c>
      <c r="O36" s="265"/>
      <c r="P36" s="265"/>
      <c r="Q36" s="265"/>
      <c r="R36" s="265"/>
      <c r="S36" s="266">
        <f>SUM(O36:R36)</f>
        <v>0</v>
      </c>
      <c r="T36" s="263"/>
      <c r="U36" s="263"/>
      <c r="V36" s="263"/>
      <c r="W36" s="263"/>
      <c r="X36" s="275"/>
      <c r="Y36" s="264">
        <f>SUM(T36:X36)</f>
        <v>0</v>
      </c>
      <c r="Z36" s="265"/>
      <c r="AA36" s="265"/>
      <c r="AB36" s="265"/>
      <c r="AC36" s="265"/>
      <c r="AD36" s="266">
        <f>SUM(Z36:AC36)</f>
        <v>0</v>
      </c>
      <c r="AE36" s="256"/>
    </row>
    <row r="37" spans="2:31" s="245" customFormat="1" ht="3.75" customHeight="1">
      <c r="B37" s="252"/>
      <c r="C37" s="253"/>
      <c r="D37" s="252"/>
      <c r="E37" s="254"/>
      <c r="F37" s="249"/>
      <c r="G37" s="262"/>
      <c r="H37" s="262"/>
      <c r="I37" s="262"/>
      <c r="J37" s="263"/>
      <c r="K37" s="263"/>
      <c r="L37" s="263"/>
      <c r="M37" s="263"/>
      <c r="N37" s="264"/>
      <c r="O37" s="265"/>
      <c r="P37" s="265"/>
      <c r="Q37" s="265"/>
      <c r="R37" s="265"/>
      <c r="S37" s="266"/>
      <c r="T37" s="263"/>
      <c r="U37" s="263"/>
      <c r="V37" s="263"/>
      <c r="W37" s="263"/>
      <c r="X37" s="275"/>
      <c r="Y37" s="264"/>
      <c r="Z37" s="265"/>
      <c r="AA37" s="265"/>
      <c r="AB37" s="265"/>
      <c r="AC37" s="265"/>
      <c r="AD37" s="266"/>
      <c r="AE37" s="256"/>
    </row>
    <row r="38" spans="2:31" ht="18" customHeight="1">
      <c r="F38" s="236" t="s">
        <v>90</v>
      </c>
      <c r="G38" s="237">
        <f>SUM(G35:G37)</f>
        <v>0</v>
      </c>
      <c r="H38" s="238">
        <f t="shared" ref="H38:I38" si="14">SUM(H35:H37)</f>
        <v>0</v>
      </c>
      <c r="I38" s="239">
        <f t="shared" si="14"/>
        <v>0</v>
      </c>
      <c r="J38" s="190">
        <f>SUM(J35:J37)</f>
        <v>0</v>
      </c>
      <c r="K38" s="190">
        <f>SUM(K35:K37)</f>
        <v>0</v>
      </c>
      <c r="L38" s="190">
        <f>SUM(L35:L37)</f>
        <v>0</v>
      </c>
      <c r="M38" s="190">
        <f>SUM(M35:M37)</f>
        <v>0</v>
      </c>
      <c r="N38" s="191">
        <f>SUM(N35:N37)</f>
        <v>0</v>
      </c>
      <c r="O38" s="192">
        <f t="shared" ref="O38:AD38" si="15">SUM(O35:O37)</f>
        <v>0</v>
      </c>
      <c r="P38" s="192">
        <f t="shared" si="15"/>
        <v>0</v>
      </c>
      <c r="Q38" s="192">
        <f t="shared" si="15"/>
        <v>0</v>
      </c>
      <c r="R38" s="192">
        <f t="shared" si="15"/>
        <v>0</v>
      </c>
      <c r="S38" s="193">
        <f t="shared" si="15"/>
        <v>0</v>
      </c>
      <c r="T38" s="190">
        <f t="shared" si="15"/>
        <v>0</v>
      </c>
      <c r="U38" s="190">
        <f t="shared" si="15"/>
        <v>0</v>
      </c>
      <c r="V38" s="190">
        <f t="shared" si="15"/>
        <v>0</v>
      </c>
      <c r="W38" s="190">
        <f t="shared" si="15"/>
        <v>0</v>
      </c>
      <c r="X38" s="190">
        <f t="shared" si="15"/>
        <v>0</v>
      </c>
      <c r="Y38" s="191">
        <f t="shared" si="15"/>
        <v>0</v>
      </c>
      <c r="Z38" s="192">
        <f t="shared" si="15"/>
        <v>0</v>
      </c>
      <c r="AA38" s="192">
        <f t="shared" si="15"/>
        <v>0</v>
      </c>
      <c r="AB38" s="192">
        <f t="shared" si="15"/>
        <v>0</v>
      </c>
      <c r="AC38" s="192">
        <f t="shared" si="15"/>
        <v>0</v>
      </c>
      <c r="AD38" s="193">
        <f t="shared" si="15"/>
        <v>0</v>
      </c>
      <c r="AE38" s="242"/>
    </row>
    <row r="39" spans="2:31" ht="16.5" customHeight="1"/>
    <row r="40" spans="2:31" ht="16.5" customHeight="1">
      <c r="J40" s="218"/>
      <c r="K40" s="219"/>
      <c r="L40" s="219"/>
      <c r="M40" s="219"/>
    </row>
    <row r="41" spans="2:31" ht="16.5" customHeight="1">
      <c r="E41" s="218"/>
      <c r="F41" s="219"/>
      <c r="G41" s="219"/>
      <c r="H41" s="219"/>
      <c r="I41" s="219"/>
    </row>
  </sheetData>
  <mergeCells count="8">
    <mergeCell ref="AG5:AT5"/>
    <mergeCell ref="J3:S3"/>
    <mergeCell ref="T3:AC3"/>
    <mergeCell ref="G4:I4"/>
    <mergeCell ref="J4:N4"/>
    <mergeCell ref="O4:S4"/>
    <mergeCell ref="T4:Y4"/>
    <mergeCell ref="Z4:AD4"/>
  </mergeCells>
  <pageMargins left="0.7" right="0.7" top="0.75" bottom="0.75" header="0.3" footer="0.3"/>
  <pageSetup paperSize="9" orientation="portrait" r:id="rId1"/>
  <ignoredErrors>
    <ignoredError sqref="N6 N18:N23 N7:N10 N24:N30 N11:N13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S146"/>
  <sheetViews>
    <sheetView workbookViewId="0">
      <selection activeCell="E17" sqref="E17"/>
    </sheetView>
  </sheetViews>
  <sheetFormatPr baseColWidth="10" defaultColWidth="11.42578125" defaultRowHeight="12.75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5" customWidth="1"/>
    <col min="24" max="24" width="5.42578125" customWidth="1"/>
    <col min="25" max="25" width="5.5703125" bestFit="1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4.85546875" bestFit="1" customWidth="1"/>
    <col min="32" max="32" width="23.710937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3" width="9.5703125" bestFit="1" customWidth="1"/>
    <col min="44" max="44" width="9.28515625" bestFit="1" customWidth="1"/>
    <col min="45" max="45" width="11.5703125" bestFit="1" customWidth="1"/>
  </cols>
  <sheetData>
    <row r="1" spans="1:45">
      <c r="F1" s="102"/>
      <c r="G1" s="51"/>
      <c r="H1" s="51"/>
      <c r="I1" s="51"/>
      <c r="J1" s="102"/>
      <c r="K1" s="51"/>
      <c r="L1" s="51"/>
      <c r="M1" s="51"/>
    </row>
    <row r="2" spans="1:45">
      <c r="F2" s="102"/>
      <c r="G2" s="51"/>
      <c r="H2" s="51"/>
      <c r="I2" s="51"/>
      <c r="J2" s="102"/>
      <c r="K2" s="51"/>
      <c r="L2" s="51"/>
      <c r="M2" s="51"/>
      <c r="N2" s="51"/>
      <c r="O2" s="51"/>
    </row>
    <row r="3" spans="1:45">
      <c r="D3" s="1" t="s">
        <v>1010</v>
      </c>
      <c r="E3" s="2"/>
      <c r="J3" s="102"/>
      <c r="K3" s="51"/>
      <c r="L3" s="51"/>
      <c r="M3" s="51"/>
      <c r="N3" s="51"/>
      <c r="O3" s="51"/>
    </row>
    <row r="4" spans="1:45">
      <c r="D4" s="1"/>
      <c r="E4" s="2"/>
      <c r="F4" s="2"/>
      <c r="AF4" s="113" t="s">
        <v>1011</v>
      </c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2"/>
    </row>
    <row r="5" spans="1:45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22" t="s">
        <v>146</v>
      </c>
      <c r="AG5" s="142" t="s">
        <v>147</v>
      </c>
      <c r="AH5" s="122" t="s">
        <v>148</v>
      </c>
      <c r="AI5" s="122" t="s">
        <v>149</v>
      </c>
      <c r="AJ5" s="122" t="s">
        <v>150</v>
      </c>
      <c r="AK5" s="122" t="s">
        <v>151</v>
      </c>
      <c r="AL5" s="122" t="s">
        <v>152</v>
      </c>
      <c r="AM5" s="143" t="s">
        <v>153</v>
      </c>
      <c r="AN5" s="143" t="s">
        <v>154</v>
      </c>
      <c r="AO5" s="143" t="s">
        <v>155</v>
      </c>
      <c r="AP5" s="143" t="s">
        <v>156</v>
      </c>
      <c r="AQ5" s="143" t="s">
        <v>157</v>
      </c>
      <c r="AR5" s="145" t="s">
        <v>158</v>
      </c>
      <c r="AS5" s="143" t="s">
        <v>76</v>
      </c>
    </row>
    <row r="6" spans="1:45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46" t="s">
        <v>169</v>
      </c>
      <c r="AF6" s="147" t="s">
        <v>1012</v>
      </c>
      <c r="AL6">
        <v>2</v>
      </c>
      <c r="AM6">
        <v>2</v>
      </c>
      <c r="AN6">
        <v>2</v>
      </c>
      <c r="AO6">
        <v>4</v>
      </c>
      <c r="AQ6">
        <v>2</v>
      </c>
      <c r="AS6">
        <v>12</v>
      </c>
    </row>
    <row r="7" spans="1:45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47" t="s">
        <v>279</v>
      </c>
      <c r="AG7">
        <v>126</v>
      </c>
      <c r="AH7">
        <v>135</v>
      </c>
      <c r="AI7">
        <v>116</v>
      </c>
      <c r="AJ7">
        <v>66</v>
      </c>
      <c r="AM7">
        <v>97</v>
      </c>
      <c r="AR7">
        <v>42</v>
      </c>
      <c r="AS7">
        <v>582</v>
      </c>
    </row>
    <row r="8" spans="1:45">
      <c r="A8" t="s">
        <v>36</v>
      </c>
      <c r="B8" s="10">
        <v>1378</v>
      </c>
      <c r="C8" s="9" t="s">
        <v>173</v>
      </c>
      <c r="D8" s="10">
        <v>1</v>
      </c>
      <c r="E8" s="8" t="s">
        <v>1013</v>
      </c>
      <c r="F8" s="11">
        <v>42014</v>
      </c>
      <c r="G8" s="13">
        <v>2903</v>
      </c>
      <c r="H8" s="13">
        <v>64000</v>
      </c>
      <c r="I8" s="13">
        <v>5212</v>
      </c>
      <c r="J8" s="40">
        <v>5</v>
      </c>
      <c r="K8" s="40">
        <v>0</v>
      </c>
      <c r="L8" s="40">
        <v>0</v>
      </c>
      <c r="M8" s="40">
        <v>0</v>
      </c>
      <c r="N8" s="50">
        <f t="shared" ref="N8:N23" si="0">SUM(J8:M8)</f>
        <v>5</v>
      </c>
      <c r="O8" s="40">
        <v>0</v>
      </c>
      <c r="P8" s="40">
        <v>0</v>
      </c>
      <c r="Q8" s="40">
        <v>0</v>
      </c>
      <c r="R8" s="40">
        <v>0</v>
      </c>
      <c r="S8" s="50">
        <f t="shared" ref="S8:S37" si="1">SUM(O8:R8)</f>
        <v>0</v>
      </c>
      <c r="T8" s="21">
        <v>9</v>
      </c>
      <c r="U8" s="21">
        <v>0</v>
      </c>
      <c r="V8" s="21">
        <v>193</v>
      </c>
      <c r="W8" s="21">
        <v>5</v>
      </c>
      <c r="X8" s="21">
        <v>0</v>
      </c>
      <c r="Y8" s="50">
        <f t="shared" ref="Y8:Y37" si="2">SUM(T8:X8)</f>
        <v>207</v>
      </c>
      <c r="Z8" s="21">
        <v>0</v>
      </c>
      <c r="AA8" s="21">
        <v>0</v>
      </c>
      <c r="AB8" s="21">
        <v>0</v>
      </c>
      <c r="AC8" s="21">
        <v>0</v>
      </c>
      <c r="AD8" s="50">
        <f t="shared" ref="AD8:AD31" si="3">SUM(Z8:AC8)</f>
        <v>0</v>
      </c>
      <c r="AF8" s="147" t="s">
        <v>281</v>
      </c>
      <c r="AI8">
        <v>1</v>
      </c>
      <c r="AL8">
        <v>1</v>
      </c>
      <c r="AM8">
        <v>1</v>
      </c>
      <c r="AN8">
        <v>1</v>
      </c>
      <c r="AO8">
        <v>1</v>
      </c>
      <c r="AQ8">
        <v>2</v>
      </c>
      <c r="AS8">
        <v>7</v>
      </c>
    </row>
    <row r="9" spans="1:45">
      <c r="A9" t="s">
        <v>36</v>
      </c>
      <c r="B9" s="10">
        <v>1379</v>
      </c>
      <c r="C9" s="9" t="s">
        <v>173</v>
      </c>
      <c r="D9" s="10">
        <f>+D8+1</f>
        <v>2</v>
      </c>
      <c r="E9" s="8" t="s">
        <v>1014</v>
      </c>
      <c r="F9" s="11">
        <v>42022</v>
      </c>
      <c r="G9" s="13">
        <v>1825</v>
      </c>
      <c r="H9" s="13">
        <v>67397</v>
      </c>
      <c r="I9" s="13">
        <v>3806</v>
      </c>
      <c r="J9" s="40">
        <v>0</v>
      </c>
      <c r="K9" s="40">
        <v>0</v>
      </c>
      <c r="L9" s="40">
        <v>0</v>
      </c>
      <c r="M9" s="40">
        <v>0</v>
      </c>
      <c r="N9" s="50">
        <f t="shared" si="0"/>
        <v>0</v>
      </c>
      <c r="O9" s="40">
        <v>0</v>
      </c>
      <c r="P9" s="40">
        <v>0</v>
      </c>
      <c r="Q9" s="40">
        <v>100</v>
      </c>
      <c r="R9" s="40">
        <v>0</v>
      </c>
      <c r="S9" s="50">
        <f t="shared" si="1"/>
        <v>100</v>
      </c>
      <c r="T9" s="21">
        <v>20</v>
      </c>
      <c r="U9" s="21">
        <v>0</v>
      </c>
      <c r="V9" s="21">
        <v>126</v>
      </c>
      <c r="W9" s="21">
        <v>10</v>
      </c>
      <c r="X9" s="21">
        <v>0</v>
      </c>
      <c r="Y9" s="50">
        <f t="shared" si="2"/>
        <v>156</v>
      </c>
      <c r="Z9" s="21">
        <v>0</v>
      </c>
      <c r="AA9" s="21">
        <v>0</v>
      </c>
      <c r="AB9" s="21">
        <v>2</v>
      </c>
      <c r="AC9" s="21">
        <v>0</v>
      </c>
      <c r="AD9" s="50">
        <f t="shared" si="3"/>
        <v>2</v>
      </c>
      <c r="AF9" s="147" t="s">
        <v>483</v>
      </c>
      <c r="AQ9">
        <v>5</v>
      </c>
      <c r="AS9">
        <v>5</v>
      </c>
    </row>
    <row r="10" spans="1:45">
      <c r="A10" t="s">
        <v>42</v>
      </c>
      <c r="B10" s="10">
        <v>1382</v>
      </c>
      <c r="C10" s="9" t="s">
        <v>173</v>
      </c>
      <c r="D10" s="10">
        <f>+D9+1</f>
        <v>3</v>
      </c>
      <c r="E10" s="8" t="s">
        <v>1015</v>
      </c>
      <c r="F10" s="11">
        <v>42025</v>
      </c>
      <c r="G10" s="13">
        <v>0</v>
      </c>
      <c r="H10" s="13">
        <v>71</v>
      </c>
      <c r="I10" s="13">
        <v>228</v>
      </c>
      <c r="J10" s="40">
        <v>0</v>
      </c>
      <c r="K10" s="40">
        <v>0</v>
      </c>
      <c r="L10" s="40">
        <v>0</v>
      </c>
      <c r="M10" s="40">
        <v>0</v>
      </c>
      <c r="N10" s="50">
        <f t="shared" si="0"/>
        <v>0</v>
      </c>
      <c r="O10" s="40">
        <v>0</v>
      </c>
      <c r="P10" s="40">
        <v>0</v>
      </c>
      <c r="Q10" s="40">
        <v>0</v>
      </c>
      <c r="R10" s="40">
        <v>0</v>
      </c>
      <c r="S10" s="50">
        <f t="shared" si="1"/>
        <v>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50">
        <f t="shared" si="2"/>
        <v>0</v>
      </c>
      <c r="Z10" s="40">
        <v>0</v>
      </c>
      <c r="AA10" s="40">
        <v>0</v>
      </c>
      <c r="AB10" s="40">
        <v>0</v>
      </c>
      <c r="AC10" s="40">
        <v>0</v>
      </c>
      <c r="AD10" s="50">
        <f t="shared" si="3"/>
        <v>0</v>
      </c>
      <c r="AE10" s="99" t="s">
        <v>486</v>
      </c>
      <c r="AF10" s="147" t="s">
        <v>602</v>
      </c>
      <c r="AH10">
        <v>15</v>
      </c>
      <c r="AI10">
        <v>16</v>
      </c>
      <c r="AJ10">
        <v>22</v>
      </c>
      <c r="AS10">
        <v>53</v>
      </c>
    </row>
    <row r="11" spans="1:45">
      <c r="A11" t="s">
        <v>36</v>
      </c>
      <c r="B11" s="10">
        <v>1381</v>
      </c>
      <c r="C11" s="9" t="s">
        <v>173</v>
      </c>
      <c r="D11" s="10">
        <f>+D10+1</f>
        <v>4</v>
      </c>
      <c r="E11" s="8" t="s">
        <v>1016</v>
      </c>
      <c r="F11" s="11">
        <v>42029</v>
      </c>
      <c r="G11" s="13">
        <v>3794</v>
      </c>
      <c r="H11" s="13">
        <v>144042</v>
      </c>
      <c r="I11" s="13">
        <v>5492</v>
      </c>
      <c r="J11" s="40">
        <v>0</v>
      </c>
      <c r="K11" s="40">
        <v>0</v>
      </c>
      <c r="L11" s="40">
        <v>0</v>
      </c>
      <c r="M11" s="40">
        <v>0</v>
      </c>
      <c r="N11" s="50">
        <f t="shared" si="0"/>
        <v>0</v>
      </c>
      <c r="O11" s="40">
        <v>0</v>
      </c>
      <c r="P11" s="40">
        <v>0</v>
      </c>
      <c r="Q11" s="40">
        <v>344</v>
      </c>
      <c r="R11" s="40">
        <v>15</v>
      </c>
      <c r="S11" s="50">
        <f t="shared" si="1"/>
        <v>359</v>
      </c>
      <c r="T11" s="21">
        <v>23</v>
      </c>
      <c r="U11" s="21">
        <v>0</v>
      </c>
      <c r="V11" s="21">
        <v>168</v>
      </c>
      <c r="W11" s="21">
        <v>28</v>
      </c>
      <c r="X11" s="21">
        <v>0</v>
      </c>
      <c r="Y11" s="50">
        <f t="shared" si="2"/>
        <v>219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F11" s="147" t="s">
        <v>283</v>
      </c>
      <c r="AO11">
        <v>11</v>
      </c>
      <c r="AS11">
        <v>11</v>
      </c>
    </row>
    <row r="12" spans="1:45">
      <c r="A12" t="s">
        <v>36</v>
      </c>
      <c r="B12" s="10">
        <v>1380</v>
      </c>
      <c r="C12" s="9" t="s">
        <v>173</v>
      </c>
      <c r="D12" s="10">
        <f>+D11+1</f>
        <v>5</v>
      </c>
      <c r="E12" s="8" t="s">
        <v>1017</v>
      </c>
      <c r="F12" s="11">
        <v>42031</v>
      </c>
      <c r="G12" s="13">
        <v>468</v>
      </c>
      <c r="H12" s="13">
        <v>26190</v>
      </c>
      <c r="I12" s="13">
        <v>1660</v>
      </c>
      <c r="J12" s="40">
        <v>0</v>
      </c>
      <c r="K12" s="40">
        <v>0</v>
      </c>
      <c r="L12" s="40">
        <v>0</v>
      </c>
      <c r="M12" s="40">
        <v>0</v>
      </c>
      <c r="N12" s="50">
        <f t="shared" si="0"/>
        <v>0</v>
      </c>
      <c r="O12" s="40">
        <v>50</v>
      </c>
      <c r="P12" s="40">
        <v>0</v>
      </c>
      <c r="Q12" s="40">
        <v>43</v>
      </c>
      <c r="R12" s="40">
        <v>0</v>
      </c>
      <c r="S12" s="50">
        <f t="shared" si="1"/>
        <v>93</v>
      </c>
      <c r="T12" s="21">
        <v>0</v>
      </c>
      <c r="U12" s="21">
        <v>0</v>
      </c>
      <c r="V12" s="21">
        <v>68</v>
      </c>
      <c r="W12" s="21">
        <v>0</v>
      </c>
      <c r="X12" s="21">
        <v>0</v>
      </c>
      <c r="Y12" s="50">
        <f t="shared" si="2"/>
        <v>68</v>
      </c>
      <c r="Z12" s="40">
        <v>70</v>
      </c>
      <c r="AA12" s="40">
        <v>0</v>
      </c>
      <c r="AB12" s="40">
        <v>0</v>
      </c>
      <c r="AC12" s="40">
        <v>0</v>
      </c>
      <c r="AD12" s="50">
        <f t="shared" si="3"/>
        <v>70</v>
      </c>
      <c r="AF12" s="147" t="s">
        <v>740</v>
      </c>
      <c r="AJ12">
        <v>2</v>
      </c>
      <c r="AS12">
        <v>2</v>
      </c>
    </row>
    <row r="13" spans="1:45">
      <c r="A13" t="s">
        <v>36</v>
      </c>
      <c r="B13" s="10">
        <v>1383</v>
      </c>
      <c r="C13" s="9" t="s">
        <v>173</v>
      </c>
      <c r="D13" s="10">
        <f t="shared" ref="D13:D21" si="4">+D12+1</f>
        <v>6</v>
      </c>
      <c r="E13" s="8" t="s">
        <v>1018</v>
      </c>
      <c r="F13" s="11">
        <v>42037</v>
      </c>
      <c r="G13" s="13">
        <v>2992</v>
      </c>
      <c r="H13" s="13">
        <v>134271</v>
      </c>
      <c r="I13" s="13">
        <v>4048</v>
      </c>
      <c r="J13" s="40">
        <v>0</v>
      </c>
      <c r="K13" s="40">
        <v>0</v>
      </c>
      <c r="L13" s="40">
        <v>0</v>
      </c>
      <c r="M13" s="40">
        <v>0</v>
      </c>
      <c r="N13" s="50">
        <f t="shared" si="0"/>
        <v>0</v>
      </c>
      <c r="O13" s="40">
        <v>3</v>
      </c>
      <c r="P13" s="40">
        <v>0</v>
      </c>
      <c r="Q13" s="40">
        <v>100</v>
      </c>
      <c r="R13" s="40">
        <v>30</v>
      </c>
      <c r="S13" s="50">
        <f t="shared" si="1"/>
        <v>133</v>
      </c>
      <c r="T13" s="21">
        <v>5</v>
      </c>
      <c r="U13" s="21">
        <v>0</v>
      </c>
      <c r="V13" s="21">
        <v>116</v>
      </c>
      <c r="W13" s="21">
        <v>40</v>
      </c>
      <c r="X13" s="21">
        <v>0</v>
      </c>
      <c r="Y13" s="50">
        <f t="shared" si="2"/>
        <v>161</v>
      </c>
      <c r="Z13" s="40">
        <v>0</v>
      </c>
      <c r="AA13" s="40">
        <v>0</v>
      </c>
      <c r="AB13" s="40">
        <v>1</v>
      </c>
      <c r="AC13" s="40">
        <v>0</v>
      </c>
      <c r="AD13" s="50">
        <f t="shared" si="3"/>
        <v>1</v>
      </c>
      <c r="AF13" s="147" t="s">
        <v>742</v>
      </c>
      <c r="AG13">
        <v>8</v>
      </c>
      <c r="AH13">
        <v>3</v>
      </c>
      <c r="AI13">
        <v>3</v>
      </c>
      <c r="AJ13">
        <v>6</v>
      </c>
      <c r="AK13">
        <v>9</v>
      </c>
      <c r="AL13">
        <v>6</v>
      </c>
      <c r="AM13">
        <v>7</v>
      </c>
      <c r="AN13">
        <v>9</v>
      </c>
      <c r="AO13">
        <v>11</v>
      </c>
      <c r="AP13">
        <v>5</v>
      </c>
      <c r="AQ13">
        <v>13</v>
      </c>
      <c r="AR13">
        <v>6</v>
      </c>
      <c r="AS13">
        <v>86</v>
      </c>
    </row>
    <row r="14" spans="1:45">
      <c r="A14" t="s">
        <v>36</v>
      </c>
      <c r="B14" s="10">
        <v>1384</v>
      </c>
      <c r="C14" s="9" t="s">
        <v>173</v>
      </c>
      <c r="D14" s="10">
        <f t="shared" si="4"/>
        <v>7</v>
      </c>
      <c r="E14" s="8" t="s">
        <v>1019</v>
      </c>
      <c r="F14" s="11">
        <v>42043</v>
      </c>
      <c r="G14" s="13">
        <v>2074</v>
      </c>
      <c r="H14" s="13">
        <v>53364</v>
      </c>
      <c r="I14" s="13">
        <v>4474</v>
      </c>
      <c r="J14" s="40">
        <v>0</v>
      </c>
      <c r="K14" s="40">
        <v>0</v>
      </c>
      <c r="L14" s="40">
        <v>0</v>
      </c>
      <c r="M14" s="40">
        <v>0</v>
      </c>
      <c r="N14" s="50">
        <f t="shared" si="0"/>
        <v>0</v>
      </c>
      <c r="O14" s="40">
        <v>0</v>
      </c>
      <c r="P14" s="40">
        <v>0</v>
      </c>
      <c r="Q14" s="40">
        <v>200</v>
      </c>
      <c r="R14" s="40">
        <v>65</v>
      </c>
      <c r="S14" s="50">
        <f t="shared" si="1"/>
        <v>265</v>
      </c>
      <c r="T14" s="21">
        <v>30</v>
      </c>
      <c r="U14" s="21">
        <v>0</v>
      </c>
      <c r="V14" s="21">
        <v>151</v>
      </c>
      <c r="W14" s="21">
        <v>2</v>
      </c>
      <c r="X14" s="21">
        <v>0</v>
      </c>
      <c r="Y14" s="50">
        <f t="shared" si="2"/>
        <v>183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3"/>
        <v>0</v>
      </c>
      <c r="AF14" s="147" t="s">
        <v>1020</v>
      </c>
      <c r="AN14">
        <v>4</v>
      </c>
      <c r="AQ14">
        <v>5</v>
      </c>
      <c r="AS14">
        <v>9</v>
      </c>
    </row>
    <row r="15" spans="1:45">
      <c r="A15" t="s">
        <v>36</v>
      </c>
      <c r="B15" s="10">
        <v>1385</v>
      </c>
      <c r="C15" s="9" t="s">
        <v>173</v>
      </c>
      <c r="D15" s="10">
        <f t="shared" si="4"/>
        <v>8</v>
      </c>
      <c r="E15" s="8" t="s">
        <v>1021</v>
      </c>
      <c r="F15" s="11">
        <v>42051</v>
      </c>
      <c r="G15" s="13">
        <v>2974</v>
      </c>
      <c r="H15" s="13">
        <v>97697</v>
      </c>
      <c r="I15" s="13">
        <v>7285</v>
      </c>
      <c r="J15" s="40">
        <v>0</v>
      </c>
      <c r="K15" s="40">
        <v>0</v>
      </c>
      <c r="L15" s="40">
        <v>0</v>
      </c>
      <c r="M15" s="40">
        <v>0</v>
      </c>
      <c r="N15" s="50">
        <f t="shared" si="0"/>
        <v>0</v>
      </c>
      <c r="O15" s="40">
        <v>0</v>
      </c>
      <c r="P15" s="40">
        <v>0</v>
      </c>
      <c r="Q15" s="40">
        <v>200</v>
      </c>
      <c r="R15" s="40">
        <v>75</v>
      </c>
      <c r="S15" s="50">
        <f t="shared" si="1"/>
        <v>275</v>
      </c>
      <c r="T15" s="21">
        <v>61</v>
      </c>
      <c r="U15" s="21">
        <v>0</v>
      </c>
      <c r="V15" s="21">
        <v>209</v>
      </c>
      <c r="W15" s="21">
        <v>28</v>
      </c>
      <c r="X15" s="21">
        <v>0</v>
      </c>
      <c r="Y15" s="50">
        <f t="shared" si="2"/>
        <v>298</v>
      </c>
      <c r="Z15" s="40">
        <v>0</v>
      </c>
      <c r="AA15" s="40">
        <v>0</v>
      </c>
      <c r="AB15" s="40">
        <v>0</v>
      </c>
      <c r="AC15" s="40">
        <v>0</v>
      </c>
      <c r="AD15" s="50">
        <f t="shared" si="3"/>
        <v>0</v>
      </c>
      <c r="AF15" s="147" t="s">
        <v>286</v>
      </c>
      <c r="AG15">
        <v>43</v>
      </c>
      <c r="AH15">
        <v>81</v>
      </c>
      <c r="AI15">
        <v>34</v>
      </c>
      <c r="AJ15">
        <v>51</v>
      </c>
      <c r="AK15">
        <v>14</v>
      </c>
      <c r="AL15">
        <v>32</v>
      </c>
      <c r="AM15">
        <v>14</v>
      </c>
      <c r="AO15">
        <v>24</v>
      </c>
      <c r="AP15">
        <v>10</v>
      </c>
      <c r="AQ15">
        <v>38</v>
      </c>
      <c r="AS15">
        <v>341</v>
      </c>
    </row>
    <row r="16" spans="1:45">
      <c r="A16" t="s">
        <v>36</v>
      </c>
      <c r="B16" s="10">
        <v>1386</v>
      </c>
      <c r="C16" s="9" t="s">
        <v>173</v>
      </c>
      <c r="D16" s="10">
        <f t="shared" si="4"/>
        <v>9</v>
      </c>
      <c r="E16" s="8" t="s">
        <v>1022</v>
      </c>
      <c r="F16" s="11">
        <v>42057</v>
      </c>
      <c r="G16" s="13">
        <v>2093</v>
      </c>
      <c r="H16" s="13">
        <v>138838</v>
      </c>
      <c r="I16" s="13">
        <v>3081</v>
      </c>
      <c r="J16" s="40">
        <v>0</v>
      </c>
      <c r="K16" s="40">
        <v>0</v>
      </c>
      <c r="L16" s="40">
        <v>1</v>
      </c>
      <c r="M16" s="40">
        <v>0</v>
      </c>
      <c r="N16" s="50">
        <f t="shared" si="0"/>
        <v>1</v>
      </c>
      <c r="O16" s="40">
        <v>0</v>
      </c>
      <c r="P16" s="40">
        <v>0</v>
      </c>
      <c r="Q16" s="40">
        <v>160</v>
      </c>
      <c r="R16" s="40">
        <v>85</v>
      </c>
      <c r="S16" s="50">
        <f t="shared" si="1"/>
        <v>245</v>
      </c>
      <c r="T16" s="21">
        <v>27</v>
      </c>
      <c r="U16" s="21">
        <v>0</v>
      </c>
      <c r="V16" s="21">
        <v>37</v>
      </c>
      <c r="W16" s="21">
        <v>62</v>
      </c>
      <c r="X16" s="21">
        <v>0</v>
      </c>
      <c r="Y16" s="50">
        <f t="shared" si="2"/>
        <v>126</v>
      </c>
      <c r="Z16" s="40">
        <v>0</v>
      </c>
      <c r="AA16" s="40">
        <v>0</v>
      </c>
      <c r="AB16" s="40">
        <v>0</v>
      </c>
      <c r="AC16" s="40">
        <v>0</v>
      </c>
      <c r="AD16" s="50">
        <f t="shared" si="3"/>
        <v>0</v>
      </c>
      <c r="AF16" s="147" t="s">
        <v>753</v>
      </c>
      <c r="AI16">
        <v>1</v>
      </c>
      <c r="AL16">
        <v>1</v>
      </c>
      <c r="AO16">
        <v>1</v>
      </c>
      <c r="AS16">
        <v>3</v>
      </c>
    </row>
    <row r="17" spans="1:45">
      <c r="A17" t="s">
        <v>42</v>
      </c>
      <c r="B17" s="10">
        <v>1387</v>
      </c>
      <c r="C17" s="9" t="s">
        <v>173</v>
      </c>
      <c r="D17" s="10">
        <f t="shared" si="4"/>
        <v>10</v>
      </c>
      <c r="E17" s="8" t="s">
        <v>1023</v>
      </c>
      <c r="F17" s="11">
        <v>42058</v>
      </c>
      <c r="G17" s="13">
        <v>0</v>
      </c>
      <c r="H17" s="13">
        <v>6</v>
      </c>
      <c r="I17" s="13">
        <v>176</v>
      </c>
      <c r="J17" s="40">
        <v>0</v>
      </c>
      <c r="K17" s="40">
        <v>0</v>
      </c>
      <c r="L17" s="40">
        <v>0</v>
      </c>
      <c r="M17" s="40">
        <v>0</v>
      </c>
      <c r="N17" s="50">
        <f t="shared" si="0"/>
        <v>0</v>
      </c>
      <c r="O17" s="40">
        <v>0</v>
      </c>
      <c r="P17" s="40">
        <v>0</v>
      </c>
      <c r="Q17" s="40">
        <v>0</v>
      </c>
      <c r="R17" s="40">
        <v>0</v>
      </c>
      <c r="S17" s="50">
        <f t="shared" si="1"/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50">
        <f t="shared" si="2"/>
        <v>0</v>
      </c>
      <c r="Z17" s="40">
        <v>0</v>
      </c>
      <c r="AA17" s="40">
        <v>0</v>
      </c>
      <c r="AB17" s="40">
        <v>0</v>
      </c>
      <c r="AC17" s="40">
        <v>0</v>
      </c>
      <c r="AD17" s="50">
        <f t="shared" si="3"/>
        <v>0</v>
      </c>
      <c r="AE17" s="99" t="s">
        <v>486</v>
      </c>
      <c r="AF17" s="147" t="s">
        <v>755</v>
      </c>
      <c r="AQ17">
        <v>12</v>
      </c>
      <c r="AS17">
        <v>12</v>
      </c>
    </row>
    <row r="18" spans="1:45">
      <c r="A18" t="s">
        <v>42</v>
      </c>
      <c r="B18" s="10">
        <v>1390</v>
      </c>
      <c r="C18" s="9" t="s">
        <v>173</v>
      </c>
      <c r="D18" s="10">
        <f t="shared" si="4"/>
        <v>11</v>
      </c>
      <c r="E18" s="8" t="s">
        <v>1024</v>
      </c>
      <c r="F18" s="11">
        <v>42062</v>
      </c>
      <c r="G18" s="13">
        <v>0</v>
      </c>
      <c r="H18" s="13">
        <v>140</v>
      </c>
      <c r="I18" s="13">
        <v>550</v>
      </c>
      <c r="J18" s="40">
        <v>0</v>
      </c>
      <c r="K18" s="40">
        <v>0</v>
      </c>
      <c r="L18" s="40">
        <v>0</v>
      </c>
      <c r="M18" s="40">
        <v>0</v>
      </c>
      <c r="N18" s="50">
        <f t="shared" si="0"/>
        <v>0</v>
      </c>
      <c r="O18" s="40">
        <v>0</v>
      </c>
      <c r="P18" s="40">
        <v>0</v>
      </c>
      <c r="Q18" s="40">
        <v>0</v>
      </c>
      <c r="R18" s="40">
        <v>0</v>
      </c>
      <c r="S18" s="50">
        <f t="shared" si="1"/>
        <v>0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50">
        <f t="shared" si="2"/>
        <v>0</v>
      </c>
      <c r="Z18" s="40">
        <v>0</v>
      </c>
      <c r="AA18" s="40">
        <v>0</v>
      </c>
      <c r="AB18" s="40">
        <v>0</v>
      </c>
      <c r="AC18" s="40">
        <v>0</v>
      </c>
      <c r="AD18" s="50">
        <f t="shared" si="3"/>
        <v>0</v>
      </c>
      <c r="AE18" s="99" t="s">
        <v>486</v>
      </c>
      <c r="AF18" s="147" t="s">
        <v>172</v>
      </c>
      <c r="AH18">
        <v>21</v>
      </c>
      <c r="AI18">
        <v>25</v>
      </c>
      <c r="AJ18">
        <v>16</v>
      </c>
      <c r="AK18">
        <v>29</v>
      </c>
      <c r="AL18">
        <v>50</v>
      </c>
      <c r="AM18">
        <v>14</v>
      </c>
      <c r="AO18">
        <v>2</v>
      </c>
      <c r="AP18">
        <v>3</v>
      </c>
      <c r="AQ18">
        <v>2</v>
      </c>
      <c r="AR18">
        <v>2</v>
      </c>
      <c r="AS18">
        <v>164</v>
      </c>
    </row>
    <row r="19" spans="1:45">
      <c r="A19" t="s">
        <v>36</v>
      </c>
      <c r="B19" s="10">
        <v>1389</v>
      </c>
      <c r="C19" s="9" t="s">
        <v>173</v>
      </c>
      <c r="D19" s="10">
        <f t="shared" si="4"/>
        <v>12</v>
      </c>
      <c r="E19" s="8" t="s">
        <v>1025</v>
      </c>
      <c r="F19" s="11">
        <v>42068</v>
      </c>
      <c r="G19" s="13">
        <v>372</v>
      </c>
      <c r="H19" s="13">
        <v>24949</v>
      </c>
      <c r="I19" s="13">
        <v>2266</v>
      </c>
      <c r="J19" s="40">
        <v>0</v>
      </c>
      <c r="K19" s="40">
        <v>0</v>
      </c>
      <c r="L19" s="40">
        <v>0</v>
      </c>
      <c r="M19" s="40">
        <v>0</v>
      </c>
      <c r="N19" s="50">
        <f t="shared" si="0"/>
        <v>0</v>
      </c>
      <c r="O19" s="40">
        <v>0</v>
      </c>
      <c r="P19" s="40">
        <v>0</v>
      </c>
      <c r="Q19" s="40">
        <v>96</v>
      </c>
      <c r="R19" s="40">
        <v>0</v>
      </c>
      <c r="S19" s="50">
        <f t="shared" si="1"/>
        <v>96</v>
      </c>
      <c r="T19" s="21">
        <v>2</v>
      </c>
      <c r="U19" s="21">
        <v>0</v>
      </c>
      <c r="V19" s="21">
        <v>91</v>
      </c>
      <c r="W19" s="21">
        <v>0</v>
      </c>
      <c r="X19" s="21">
        <v>0</v>
      </c>
      <c r="Y19" s="50">
        <f t="shared" si="2"/>
        <v>93</v>
      </c>
      <c r="Z19" s="40">
        <v>20</v>
      </c>
      <c r="AA19" s="40">
        <v>0</v>
      </c>
      <c r="AB19" s="40">
        <v>0</v>
      </c>
      <c r="AC19" s="40">
        <v>0</v>
      </c>
      <c r="AD19" s="50">
        <f t="shared" si="3"/>
        <v>20</v>
      </c>
      <c r="AF19" s="147" t="s">
        <v>390</v>
      </c>
      <c r="AJ19">
        <v>4</v>
      </c>
      <c r="AK19">
        <v>2</v>
      </c>
      <c r="AL19">
        <v>5</v>
      </c>
      <c r="AM19">
        <v>3</v>
      </c>
      <c r="AS19">
        <v>14</v>
      </c>
    </row>
    <row r="20" spans="1:45">
      <c r="A20" t="s">
        <v>36</v>
      </c>
      <c r="B20" s="10">
        <v>1388</v>
      </c>
      <c r="C20" s="9" t="s">
        <v>173</v>
      </c>
      <c r="D20" s="10">
        <f t="shared" si="4"/>
        <v>13</v>
      </c>
      <c r="E20" s="8" t="s">
        <v>1026</v>
      </c>
      <c r="F20" s="11">
        <v>42075</v>
      </c>
      <c r="G20" s="13">
        <v>3410</v>
      </c>
      <c r="H20" s="13">
        <v>130663</v>
      </c>
      <c r="I20" s="13">
        <v>4761</v>
      </c>
      <c r="J20" s="40">
        <v>0</v>
      </c>
      <c r="K20" s="40">
        <v>0</v>
      </c>
      <c r="L20" s="40">
        <v>0</v>
      </c>
      <c r="M20" s="40">
        <v>1</v>
      </c>
      <c r="N20" s="50">
        <f t="shared" si="0"/>
        <v>1</v>
      </c>
      <c r="O20" s="40">
        <v>15</v>
      </c>
      <c r="P20" s="40">
        <v>0</v>
      </c>
      <c r="Q20" s="40">
        <v>40</v>
      </c>
      <c r="R20" s="40">
        <v>75</v>
      </c>
      <c r="S20" s="50">
        <f t="shared" si="1"/>
        <v>130</v>
      </c>
      <c r="T20" s="21">
        <v>8</v>
      </c>
      <c r="U20" s="21">
        <v>0</v>
      </c>
      <c r="V20" s="21">
        <v>135</v>
      </c>
      <c r="W20" s="21">
        <v>53</v>
      </c>
      <c r="X20" s="21">
        <v>0</v>
      </c>
      <c r="Y20" s="50">
        <f t="shared" si="2"/>
        <v>196</v>
      </c>
      <c r="Z20" s="40">
        <v>0</v>
      </c>
      <c r="AA20" s="40">
        <v>0</v>
      </c>
      <c r="AB20" s="40">
        <v>0</v>
      </c>
      <c r="AC20" s="40">
        <v>0</v>
      </c>
      <c r="AD20" s="50">
        <f t="shared" si="3"/>
        <v>0</v>
      </c>
      <c r="AF20" s="147" t="s">
        <v>300</v>
      </c>
      <c r="AI20">
        <v>1</v>
      </c>
      <c r="AM20">
        <v>1</v>
      </c>
      <c r="AS20">
        <v>2</v>
      </c>
    </row>
    <row r="21" spans="1:45">
      <c r="A21" t="s">
        <v>36</v>
      </c>
      <c r="B21" s="10">
        <v>1391</v>
      </c>
      <c r="C21" s="9" t="s">
        <v>173</v>
      </c>
      <c r="D21" s="10">
        <f t="shared" si="4"/>
        <v>14</v>
      </c>
      <c r="E21" s="8" t="s">
        <v>1027</v>
      </c>
      <c r="F21" s="11">
        <v>42078</v>
      </c>
      <c r="G21" s="13">
        <v>5753</v>
      </c>
      <c r="H21" s="13">
        <v>267168</v>
      </c>
      <c r="I21" s="13">
        <v>8999</v>
      </c>
      <c r="J21" s="40">
        <v>4</v>
      </c>
      <c r="K21" s="40">
        <v>0</v>
      </c>
      <c r="L21" s="40">
        <v>8</v>
      </c>
      <c r="M21" s="40">
        <v>0</v>
      </c>
      <c r="N21" s="50">
        <f t="shared" si="0"/>
        <v>12</v>
      </c>
      <c r="O21" s="40">
        <v>15</v>
      </c>
      <c r="P21" s="40">
        <v>0</v>
      </c>
      <c r="Q21" s="40">
        <v>119</v>
      </c>
      <c r="R21" s="40">
        <v>75</v>
      </c>
      <c r="S21" s="50">
        <f t="shared" si="1"/>
        <v>209</v>
      </c>
      <c r="T21" s="21">
        <v>30</v>
      </c>
      <c r="U21" s="21">
        <v>0</v>
      </c>
      <c r="V21" s="21">
        <v>245</v>
      </c>
      <c r="W21" s="21">
        <v>92</v>
      </c>
      <c r="X21" s="21">
        <v>0</v>
      </c>
      <c r="Y21" s="50">
        <f t="shared" si="2"/>
        <v>367</v>
      </c>
      <c r="Z21" s="40">
        <v>0</v>
      </c>
      <c r="AA21" s="40">
        <v>0</v>
      </c>
      <c r="AB21" s="40">
        <v>0</v>
      </c>
      <c r="AC21" s="40">
        <v>0</v>
      </c>
      <c r="AD21" s="50">
        <f t="shared" si="3"/>
        <v>0</v>
      </c>
      <c r="AF21" s="147" t="s">
        <v>177</v>
      </c>
      <c r="AG21">
        <v>38</v>
      </c>
      <c r="AH21">
        <v>111</v>
      </c>
      <c r="AI21">
        <v>120</v>
      </c>
      <c r="AJ21">
        <v>101</v>
      </c>
      <c r="AK21">
        <v>44</v>
      </c>
      <c r="AL21">
        <v>56</v>
      </c>
      <c r="AM21">
        <v>33</v>
      </c>
      <c r="AN21">
        <v>17</v>
      </c>
      <c r="AO21">
        <v>6</v>
      </c>
      <c r="AP21">
        <v>1</v>
      </c>
      <c r="AS21">
        <v>527</v>
      </c>
    </row>
    <row r="22" spans="1:45">
      <c r="A22" t="s">
        <v>36</v>
      </c>
      <c r="B22" s="10">
        <v>1393</v>
      </c>
      <c r="C22" s="9" t="s">
        <v>173</v>
      </c>
      <c r="D22" s="10">
        <v>15</v>
      </c>
      <c r="E22" s="8" t="s">
        <v>1028</v>
      </c>
      <c r="F22" s="11">
        <v>42079</v>
      </c>
      <c r="G22" s="13">
        <v>216</v>
      </c>
      <c r="H22" s="13">
        <v>10800</v>
      </c>
      <c r="I22" s="13">
        <v>270</v>
      </c>
      <c r="J22" s="40">
        <v>0</v>
      </c>
      <c r="K22" s="40">
        <v>0</v>
      </c>
      <c r="L22" s="40">
        <v>0</v>
      </c>
      <c r="M22" s="40">
        <v>0</v>
      </c>
      <c r="N22" s="50">
        <f t="shared" si="0"/>
        <v>0</v>
      </c>
      <c r="O22" s="40">
        <v>0</v>
      </c>
      <c r="P22" s="40">
        <v>0</v>
      </c>
      <c r="Q22" s="40">
        <v>87</v>
      </c>
      <c r="R22" s="40">
        <v>1</v>
      </c>
      <c r="S22" s="50">
        <f t="shared" si="1"/>
        <v>88</v>
      </c>
      <c r="T22" s="21">
        <v>0</v>
      </c>
      <c r="U22" s="21">
        <v>0</v>
      </c>
      <c r="V22" s="21">
        <v>12</v>
      </c>
      <c r="W22" s="21">
        <v>0</v>
      </c>
      <c r="X22" s="21">
        <v>0</v>
      </c>
      <c r="Y22" s="50">
        <f t="shared" si="2"/>
        <v>12</v>
      </c>
      <c r="Z22" s="40">
        <v>0</v>
      </c>
      <c r="AA22" s="40">
        <v>0</v>
      </c>
      <c r="AB22" s="40">
        <v>0</v>
      </c>
      <c r="AC22" s="40">
        <v>0</v>
      </c>
      <c r="AD22" s="50">
        <f t="shared" si="3"/>
        <v>0</v>
      </c>
      <c r="AF22" s="147" t="s">
        <v>179</v>
      </c>
      <c r="AG22">
        <v>5</v>
      </c>
      <c r="AK22">
        <v>1</v>
      </c>
      <c r="AL22">
        <v>1</v>
      </c>
      <c r="AM22">
        <v>1</v>
      </c>
      <c r="AN22">
        <v>1</v>
      </c>
      <c r="AO22">
        <v>1</v>
      </c>
      <c r="AP22">
        <v>1</v>
      </c>
      <c r="AS22">
        <v>11</v>
      </c>
    </row>
    <row r="23" spans="1:45">
      <c r="A23" t="s">
        <v>36</v>
      </c>
      <c r="B23" s="10">
        <v>1392</v>
      </c>
      <c r="C23" s="9" t="s">
        <v>173</v>
      </c>
      <c r="D23" s="10">
        <f t="shared" ref="D23:D30" si="5">+D22+1</f>
        <v>16</v>
      </c>
      <c r="E23" s="8" t="s">
        <v>1029</v>
      </c>
      <c r="F23" s="11">
        <v>42096</v>
      </c>
      <c r="G23" s="13">
        <v>3863</v>
      </c>
      <c r="H23" s="13">
        <v>215990</v>
      </c>
      <c r="I23" s="13">
        <v>6624</v>
      </c>
      <c r="J23" s="40">
        <v>3</v>
      </c>
      <c r="K23" s="40">
        <v>0</v>
      </c>
      <c r="L23" s="40">
        <v>0</v>
      </c>
      <c r="M23" s="40">
        <v>1</v>
      </c>
      <c r="N23" s="50">
        <f t="shared" si="0"/>
        <v>4</v>
      </c>
      <c r="O23" s="40">
        <v>0</v>
      </c>
      <c r="P23" s="40">
        <v>0</v>
      </c>
      <c r="Q23" s="40">
        <v>75</v>
      </c>
      <c r="R23" s="40">
        <v>26</v>
      </c>
      <c r="S23" s="50">
        <f t="shared" si="1"/>
        <v>101</v>
      </c>
      <c r="T23" s="21">
        <v>21</v>
      </c>
      <c r="U23" s="21">
        <v>0</v>
      </c>
      <c r="V23" s="21">
        <v>175</v>
      </c>
      <c r="W23" s="21">
        <v>69</v>
      </c>
      <c r="X23" s="21">
        <v>0</v>
      </c>
      <c r="Y23" s="50">
        <f t="shared" si="2"/>
        <v>265</v>
      </c>
      <c r="Z23" s="40">
        <v>0</v>
      </c>
      <c r="AA23" s="40">
        <v>0</v>
      </c>
      <c r="AB23" s="40">
        <v>0</v>
      </c>
      <c r="AC23" s="40">
        <v>1</v>
      </c>
      <c r="AD23" s="50">
        <f t="shared" si="3"/>
        <v>1</v>
      </c>
      <c r="AF23" s="147" t="s">
        <v>181</v>
      </c>
      <c r="AG23">
        <v>295</v>
      </c>
      <c r="AH23">
        <v>247</v>
      </c>
      <c r="AI23">
        <v>281</v>
      </c>
      <c r="AJ23">
        <v>428</v>
      </c>
      <c r="AK23">
        <v>261</v>
      </c>
      <c r="AL23">
        <v>273</v>
      </c>
      <c r="AM23">
        <v>195</v>
      </c>
      <c r="AN23">
        <v>41</v>
      </c>
      <c r="AO23">
        <v>142</v>
      </c>
      <c r="AP23">
        <v>188</v>
      </c>
      <c r="AQ23">
        <v>519</v>
      </c>
      <c r="AR23">
        <v>194</v>
      </c>
      <c r="AS23">
        <v>3064</v>
      </c>
    </row>
    <row r="24" spans="1:45">
      <c r="A24" t="s">
        <v>36</v>
      </c>
      <c r="B24" s="10">
        <v>1394</v>
      </c>
      <c r="C24" s="9" t="s">
        <v>173</v>
      </c>
      <c r="D24" s="10">
        <f t="shared" si="5"/>
        <v>17</v>
      </c>
      <c r="E24" s="8" t="s">
        <v>1030</v>
      </c>
      <c r="F24" s="11">
        <v>42100</v>
      </c>
      <c r="G24" s="13">
        <v>2375</v>
      </c>
      <c r="H24" s="13">
        <v>82484</v>
      </c>
      <c r="I24" s="13">
        <v>3071</v>
      </c>
      <c r="J24" s="40">
        <v>3</v>
      </c>
      <c r="K24" s="40">
        <v>0</v>
      </c>
      <c r="L24" s="40">
        <v>0</v>
      </c>
      <c r="M24" s="40">
        <v>0</v>
      </c>
      <c r="N24" s="50">
        <f t="shared" ref="N24:N32" si="6">SUM(J24:M24)</f>
        <v>3</v>
      </c>
      <c r="O24" s="40">
        <v>0</v>
      </c>
      <c r="P24" s="40">
        <v>0</v>
      </c>
      <c r="Q24" s="40">
        <v>90</v>
      </c>
      <c r="R24" s="40">
        <v>25</v>
      </c>
      <c r="S24" s="50">
        <f t="shared" si="1"/>
        <v>115</v>
      </c>
      <c r="T24" s="21">
        <v>9</v>
      </c>
      <c r="U24" s="21">
        <v>0</v>
      </c>
      <c r="V24" s="21">
        <v>95</v>
      </c>
      <c r="W24" s="21">
        <v>18</v>
      </c>
      <c r="X24" s="21">
        <v>0</v>
      </c>
      <c r="Y24" s="50">
        <f t="shared" si="2"/>
        <v>122</v>
      </c>
      <c r="Z24" s="40">
        <v>0</v>
      </c>
      <c r="AA24" s="40">
        <v>0</v>
      </c>
      <c r="AB24" s="40">
        <v>0</v>
      </c>
      <c r="AC24" s="40">
        <v>0</v>
      </c>
      <c r="AD24" s="50">
        <f t="shared" si="3"/>
        <v>0</v>
      </c>
      <c r="AF24" s="147" t="s">
        <v>183</v>
      </c>
      <c r="AG24">
        <v>134</v>
      </c>
      <c r="AH24">
        <v>130</v>
      </c>
      <c r="AI24">
        <v>68</v>
      </c>
      <c r="AJ24">
        <v>138</v>
      </c>
      <c r="AK24">
        <v>32</v>
      </c>
      <c r="AL24">
        <v>42</v>
      </c>
      <c r="AM24">
        <v>29</v>
      </c>
      <c r="AN24">
        <v>12</v>
      </c>
      <c r="AO24">
        <v>78</v>
      </c>
      <c r="AP24">
        <v>44</v>
      </c>
      <c r="AQ24">
        <v>159</v>
      </c>
      <c r="AR24">
        <v>25</v>
      </c>
      <c r="AS24">
        <v>891</v>
      </c>
    </row>
    <row r="25" spans="1:45">
      <c r="A25" t="s">
        <v>42</v>
      </c>
      <c r="B25" s="10">
        <v>1397</v>
      </c>
      <c r="C25" s="9" t="s">
        <v>173</v>
      </c>
      <c r="D25" s="10">
        <f t="shared" si="5"/>
        <v>18</v>
      </c>
      <c r="E25" s="8" t="s">
        <v>1031</v>
      </c>
      <c r="F25" s="11">
        <v>42104</v>
      </c>
      <c r="G25" s="13">
        <v>0</v>
      </c>
      <c r="H25" s="13">
        <v>0</v>
      </c>
      <c r="I25" s="13">
        <v>118</v>
      </c>
      <c r="J25" s="40">
        <v>0</v>
      </c>
      <c r="K25" s="40">
        <v>0</v>
      </c>
      <c r="L25" s="40">
        <v>0</v>
      </c>
      <c r="M25" s="40">
        <v>0</v>
      </c>
      <c r="N25" s="50">
        <f t="shared" si="6"/>
        <v>0</v>
      </c>
      <c r="O25" s="40">
        <v>0</v>
      </c>
      <c r="P25" s="40">
        <v>0</v>
      </c>
      <c r="Q25" s="40">
        <v>0</v>
      </c>
      <c r="R25" s="40">
        <v>0</v>
      </c>
      <c r="S25" s="50">
        <f t="shared" si="1"/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50">
        <f t="shared" si="2"/>
        <v>0</v>
      </c>
      <c r="Z25" s="40">
        <v>0</v>
      </c>
      <c r="AA25" s="40">
        <v>0</v>
      </c>
      <c r="AB25" s="40">
        <v>0</v>
      </c>
      <c r="AC25" s="40">
        <v>0</v>
      </c>
      <c r="AD25" s="50">
        <f t="shared" si="3"/>
        <v>0</v>
      </c>
      <c r="AE25" s="99" t="s">
        <v>486</v>
      </c>
      <c r="AF25" s="147" t="s">
        <v>507</v>
      </c>
      <c r="AI25">
        <v>1</v>
      </c>
      <c r="AK25">
        <v>11</v>
      </c>
      <c r="AL25">
        <v>6</v>
      </c>
      <c r="AM25">
        <v>10</v>
      </c>
      <c r="AS25">
        <v>28</v>
      </c>
    </row>
    <row r="26" spans="1:45">
      <c r="A26" t="s">
        <v>36</v>
      </c>
      <c r="B26" s="10">
        <v>1396</v>
      </c>
      <c r="C26" s="9" t="s">
        <v>173</v>
      </c>
      <c r="D26" s="10">
        <f t="shared" si="5"/>
        <v>19</v>
      </c>
      <c r="E26" s="8" t="s">
        <v>1032</v>
      </c>
      <c r="F26" s="11">
        <v>42106</v>
      </c>
      <c r="G26" s="13">
        <v>200</v>
      </c>
      <c r="H26" s="13">
        <v>10811</v>
      </c>
      <c r="I26" s="13">
        <v>762</v>
      </c>
      <c r="J26" s="40">
        <v>0</v>
      </c>
      <c r="K26" s="40">
        <v>0</v>
      </c>
      <c r="L26" s="40">
        <v>0</v>
      </c>
      <c r="M26" s="40">
        <v>0</v>
      </c>
      <c r="N26" s="50">
        <f t="shared" si="6"/>
        <v>0</v>
      </c>
      <c r="O26" s="40">
        <v>24</v>
      </c>
      <c r="P26" s="40">
        <v>0</v>
      </c>
      <c r="Q26" s="40">
        <v>68</v>
      </c>
      <c r="R26" s="40">
        <v>0</v>
      </c>
      <c r="S26" s="50">
        <f t="shared" si="1"/>
        <v>92</v>
      </c>
      <c r="T26" s="21">
        <v>0</v>
      </c>
      <c r="U26" s="21">
        <v>0</v>
      </c>
      <c r="V26" s="21">
        <v>32</v>
      </c>
      <c r="W26" s="21">
        <v>0</v>
      </c>
      <c r="X26" s="21">
        <v>0</v>
      </c>
      <c r="Y26" s="50">
        <f t="shared" si="2"/>
        <v>32</v>
      </c>
      <c r="Z26" s="40">
        <v>3</v>
      </c>
      <c r="AA26" s="40">
        <v>0</v>
      </c>
      <c r="AB26" s="40">
        <v>1</v>
      </c>
      <c r="AC26" s="40">
        <v>0</v>
      </c>
      <c r="AD26" s="50">
        <f t="shared" si="3"/>
        <v>4</v>
      </c>
      <c r="AF26" s="147" t="s">
        <v>189</v>
      </c>
      <c r="AG26">
        <v>1</v>
      </c>
      <c r="AH26">
        <v>13</v>
      </c>
      <c r="AJ26">
        <v>18</v>
      </c>
      <c r="AK26">
        <v>26</v>
      </c>
      <c r="AL26">
        <v>1</v>
      </c>
      <c r="AM26">
        <v>1</v>
      </c>
      <c r="AO26">
        <v>1</v>
      </c>
      <c r="AP26">
        <v>10</v>
      </c>
      <c r="AQ26">
        <v>10</v>
      </c>
      <c r="AR26">
        <v>1</v>
      </c>
      <c r="AS26">
        <v>82</v>
      </c>
    </row>
    <row r="27" spans="1:45">
      <c r="A27" t="s">
        <v>36</v>
      </c>
      <c r="B27" s="10">
        <v>1395</v>
      </c>
      <c r="C27" s="9" t="s">
        <v>173</v>
      </c>
      <c r="D27" s="10">
        <f t="shared" si="5"/>
        <v>20</v>
      </c>
      <c r="E27" s="8" t="s">
        <v>1033</v>
      </c>
      <c r="F27" s="11">
        <v>42107</v>
      </c>
      <c r="G27" s="13">
        <v>3717</v>
      </c>
      <c r="H27" s="13">
        <v>118444</v>
      </c>
      <c r="I27" s="13">
        <v>5480</v>
      </c>
      <c r="J27" s="40">
        <v>9</v>
      </c>
      <c r="K27" s="40">
        <v>0</v>
      </c>
      <c r="L27" s="40">
        <v>1</v>
      </c>
      <c r="M27" s="40">
        <v>0</v>
      </c>
      <c r="N27" s="50">
        <f t="shared" si="6"/>
        <v>10</v>
      </c>
      <c r="O27" s="40">
        <v>0</v>
      </c>
      <c r="P27" s="40">
        <v>0</v>
      </c>
      <c r="Q27" s="40">
        <v>166</v>
      </c>
      <c r="R27" s="40">
        <v>110</v>
      </c>
      <c r="S27" s="50">
        <f t="shared" si="1"/>
        <v>276</v>
      </c>
      <c r="T27" s="21">
        <v>39</v>
      </c>
      <c r="U27" s="21">
        <v>0</v>
      </c>
      <c r="V27" s="21">
        <v>166</v>
      </c>
      <c r="W27" s="21">
        <v>18</v>
      </c>
      <c r="X27" s="21">
        <v>0</v>
      </c>
      <c r="Y27" s="50">
        <f t="shared" si="2"/>
        <v>223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3"/>
        <v>0</v>
      </c>
      <c r="AF27" s="147" t="s">
        <v>1034</v>
      </c>
      <c r="AK27">
        <v>1</v>
      </c>
      <c r="AS27">
        <v>1</v>
      </c>
    </row>
    <row r="28" spans="1:45">
      <c r="A28" t="s">
        <v>36</v>
      </c>
      <c r="B28" s="10">
        <v>1398</v>
      </c>
      <c r="C28" s="9" t="s">
        <v>173</v>
      </c>
      <c r="D28" s="10">
        <f t="shared" si="5"/>
        <v>21</v>
      </c>
      <c r="E28" s="8" t="s">
        <v>1035</v>
      </c>
      <c r="F28" s="11">
        <v>42123</v>
      </c>
      <c r="G28" s="13">
        <v>3442</v>
      </c>
      <c r="H28" s="13">
        <v>122613</v>
      </c>
      <c r="I28" s="13">
        <v>5413</v>
      </c>
      <c r="J28" s="40">
        <v>0</v>
      </c>
      <c r="K28" s="40">
        <v>0</v>
      </c>
      <c r="L28" s="40">
        <v>1</v>
      </c>
      <c r="M28" s="40">
        <v>0</v>
      </c>
      <c r="N28" s="50">
        <f t="shared" si="6"/>
        <v>1</v>
      </c>
      <c r="O28" s="40">
        <v>0</v>
      </c>
      <c r="P28" s="40">
        <v>0</v>
      </c>
      <c r="Q28" s="40">
        <v>140</v>
      </c>
      <c r="R28" s="40">
        <v>21</v>
      </c>
      <c r="S28" s="50">
        <f t="shared" si="1"/>
        <v>161</v>
      </c>
      <c r="T28" s="21">
        <v>41</v>
      </c>
      <c r="U28" s="21">
        <v>0</v>
      </c>
      <c r="V28" s="21">
        <v>164</v>
      </c>
      <c r="W28" s="21">
        <v>14</v>
      </c>
      <c r="X28" s="21">
        <v>0</v>
      </c>
      <c r="Y28" s="50">
        <f t="shared" si="2"/>
        <v>219</v>
      </c>
      <c r="Z28" s="40">
        <v>0</v>
      </c>
      <c r="AA28" s="40">
        <v>0</v>
      </c>
      <c r="AB28" s="40">
        <v>0</v>
      </c>
      <c r="AC28" s="40">
        <v>0</v>
      </c>
      <c r="AD28" s="50">
        <f t="shared" si="3"/>
        <v>0</v>
      </c>
      <c r="AF28" s="147" t="s">
        <v>310</v>
      </c>
      <c r="AH28">
        <v>12</v>
      </c>
      <c r="AJ28">
        <v>9</v>
      </c>
      <c r="AK28">
        <v>29</v>
      </c>
      <c r="AL28">
        <v>26</v>
      </c>
      <c r="AN28">
        <v>21</v>
      </c>
      <c r="AO28">
        <v>31</v>
      </c>
      <c r="AQ28">
        <v>35</v>
      </c>
      <c r="AS28">
        <v>163</v>
      </c>
    </row>
    <row r="29" spans="1:45">
      <c r="A29" t="s">
        <v>36</v>
      </c>
      <c r="B29" s="10">
        <v>1399</v>
      </c>
      <c r="C29" s="9" t="s">
        <v>173</v>
      </c>
      <c r="D29" s="10">
        <f t="shared" si="5"/>
        <v>22</v>
      </c>
      <c r="E29" s="8" t="s">
        <v>1036</v>
      </c>
      <c r="F29" s="11">
        <v>42127</v>
      </c>
      <c r="G29" s="13">
        <v>3150</v>
      </c>
      <c r="H29" s="13">
        <v>102251</v>
      </c>
      <c r="I29" s="13">
        <v>4048</v>
      </c>
      <c r="J29" s="40">
        <v>0</v>
      </c>
      <c r="K29" s="40">
        <v>0</v>
      </c>
      <c r="L29" s="40">
        <v>1</v>
      </c>
      <c r="M29" s="40">
        <v>0</v>
      </c>
      <c r="N29" s="50">
        <f t="shared" si="6"/>
        <v>1</v>
      </c>
      <c r="O29" s="40">
        <v>0</v>
      </c>
      <c r="P29" s="40">
        <v>0</v>
      </c>
      <c r="Q29" s="40">
        <v>120</v>
      </c>
      <c r="R29" s="40">
        <v>0</v>
      </c>
      <c r="S29" s="50">
        <f t="shared" si="1"/>
        <v>120</v>
      </c>
      <c r="T29" s="21">
        <v>14</v>
      </c>
      <c r="U29" s="21">
        <v>0</v>
      </c>
      <c r="V29" s="21">
        <v>110</v>
      </c>
      <c r="W29" s="21">
        <v>39</v>
      </c>
      <c r="X29" s="21">
        <v>0</v>
      </c>
      <c r="Y29" s="50">
        <f t="shared" si="2"/>
        <v>163</v>
      </c>
      <c r="Z29" s="40">
        <v>0</v>
      </c>
      <c r="AA29" s="40">
        <v>0</v>
      </c>
      <c r="AB29" s="40">
        <v>0</v>
      </c>
      <c r="AC29" s="40">
        <v>40</v>
      </c>
      <c r="AD29" s="50">
        <f t="shared" si="3"/>
        <v>40</v>
      </c>
      <c r="AF29" s="147" t="s">
        <v>1037</v>
      </c>
      <c r="AI29">
        <v>1</v>
      </c>
      <c r="AK29">
        <v>2</v>
      </c>
      <c r="AM29">
        <v>2</v>
      </c>
      <c r="AQ29">
        <v>1</v>
      </c>
      <c r="AS29">
        <v>6</v>
      </c>
    </row>
    <row r="30" spans="1:45" ht="15">
      <c r="A30" t="s">
        <v>36</v>
      </c>
      <c r="B30" s="10">
        <v>1400</v>
      </c>
      <c r="C30" s="9" t="s">
        <v>173</v>
      </c>
      <c r="D30" s="10">
        <f t="shared" si="5"/>
        <v>23</v>
      </c>
      <c r="E30" s="8" t="s">
        <v>1038</v>
      </c>
      <c r="F30" s="11">
        <v>42136</v>
      </c>
      <c r="G30" s="13">
        <v>500</v>
      </c>
      <c r="H30" s="13">
        <v>41795</v>
      </c>
      <c r="I30" s="13">
        <v>1000</v>
      </c>
      <c r="J30" s="40">
        <v>0</v>
      </c>
      <c r="K30" s="40">
        <v>0</v>
      </c>
      <c r="L30" s="40">
        <v>0</v>
      </c>
      <c r="M30" s="40">
        <v>0</v>
      </c>
      <c r="N30" s="50">
        <f t="shared" si="6"/>
        <v>0</v>
      </c>
      <c r="O30" s="40">
        <v>120</v>
      </c>
      <c r="P30" s="40">
        <v>0</v>
      </c>
      <c r="Q30" s="40">
        <v>28</v>
      </c>
      <c r="R30" s="40">
        <v>0</v>
      </c>
      <c r="S30" s="50">
        <f t="shared" si="1"/>
        <v>148</v>
      </c>
      <c r="T30" s="21">
        <v>11</v>
      </c>
      <c r="U30" s="21">
        <v>0</v>
      </c>
      <c r="V30" s="21">
        <v>28</v>
      </c>
      <c r="W30" s="21">
        <v>0</v>
      </c>
      <c r="X30" s="21">
        <v>0</v>
      </c>
      <c r="Y30" s="50">
        <f t="shared" si="2"/>
        <v>39</v>
      </c>
      <c r="Z30" s="40">
        <v>0</v>
      </c>
      <c r="AA30" s="40">
        <v>0</v>
      </c>
      <c r="AB30" s="40">
        <v>0</v>
      </c>
      <c r="AC30" s="40">
        <v>0</v>
      </c>
      <c r="AD30" s="50">
        <f t="shared" si="3"/>
        <v>0</v>
      </c>
      <c r="AF30" s="148" t="s">
        <v>76</v>
      </c>
      <c r="AG30" s="149">
        <v>650</v>
      </c>
      <c r="AH30" s="149">
        <v>768</v>
      </c>
      <c r="AI30" s="149">
        <v>668</v>
      </c>
      <c r="AJ30" s="149">
        <v>861</v>
      </c>
      <c r="AK30" s="149">
        <v>461</v>
      </c>
      <c r="AL30" s="149">
        <v>502</v>
      </c>
      <c r="AM30" s="149">
        <v>410</v>
      </c>
      <c r="AN30" s="149">
        <v>108</v>
      </c>
      <c r="AO30" s="149">
        <v>313</v>
      </c>
      <c r="AP30" s="149">
        <v>262</v>
      </c>
      <c r="AQ30" s="149">
        <v>803</v>
      </c>
      <c r="AR30" s="149">
        <v>270</v>
      </c>
      <c r="AS30" s="149">
        <v>6076</v>
      </c>
    </row>
    <row r="31" spans="1:45">
      <c r="A31" t="s">
        <v>36</v>
      </c>
      <c r="B31" s="10">
        <v>1401</v>
      </c>
      <c r="C31" s="9" t="s">
        <v>173</v>
      </c>
      <c r="D31" s="10">
        <f t="shared" ref="D31:D62" si="7">+D30+1</f>
        <v>24</v>
      </c>
      <c r="E31" s="8" t="s">
        <v>1039</v>
      </c>
      <c r="F31" s="11">
        <v>42142</v>
      </c>
      <c r="G31" s="13">
        <v>2670</v>
      </c>
      <c r="H31" s="13">
        <v>68724</v>
      </c>
      <c r="I31" s="13">
        <v>4359</v>
      </c>
      <c r="J31" s="40">
        <v>1</v>
      </c>
      <c r="K31" s="40">
        <v>0</v>
      </c>
      <c r="L31" s="40">
        <v>0</v>
      </c>
      <c r="M31" s="40">
        <v>0</v>
      </c>
      <c r="N31" s="50">
        <f t="shared" si="6"/>
        <v>1</v>
      </c>
      <c r="O31" s="40">
        <v>0</v>
      </c>
      <c r="P31" s="40">
        <v>0</v>
      </c>
      <c r="Q31" s="40">
        <v>105</v>
      </c>
      <c r="R31" s="40">
        <v>0</v>
      </c>
      <c r="S31" s="50">
        <f t="shared" si="1"/>
        <v>105</v>
      </c>
      <c r="T31" s="21">
        <v>45</v>
      </c>
      <c r="U31" s="21">
        <v>0</v>
      </c>
      <c r="V31" s="21">
        <v>117</v>
      </c>
      <c r="W31" s="21">
        <v>15</v>
      </c>
      <c r="X31" s="21">
        <v>0</v>
      </c>
      <c r="Y31" s="50">
        <f t="shared" si="2"/>
        <v>177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3"/>
        <v>0</v>
      </c>
    </row>
    <row r="32" spans="1:45">
      <c r="A32" t="s">
        <v>36</v>
      </c>
      <c r="B32" s="10">
        <v>1402</v>
      </c>
      <c r="C32" s="9" t="s">
        <v>173</v>
      </c>
      <c r="D32" s="10">
        <f t="shared" si="7"/>
        <v>25</v>
      </c>
      <c r="E32" s="8" t="s">
        <v>1040</v>
      </c>
      <c r="F32" s="11">
        <v>42152</v>
      </c>
      <c r="G32" s="13">
        <v>1372</v>
      </c>
      <c r="H32" s="13">
        <v>31911</v>
      </c>
      <c r="I32" s="13">
        <v>1987</v>
      </c>
      <c r="J32" s="40">
        <v>1</v>
      </c>
      <c r="K32" s="40">
        <v>0</v>
      </c>
      <c r="L32" s="40">
        <v>0</v>
      </c>
      <c r="M32" s="40">
        <v>0</v>
      </c>
      <c r="N32" s="50">
        <f t="shared" si="6"/>
        <v>1</v>
      </c>
      <c r="O32" s="40">
        <v>0</v>
      </c>
      <c r="P32" s="40">
        <v>0</v>
      </c>
      <c r="Q32" s="40">
        <v>197</v>
      </c>
      <c r="R32" s="40">
        <v>0</v>
      </c>
      <c r="S32" s="50">
        <f t="shared" si="1"/>
        <v>197</v>
      </c>
      <c r="T32" s="21">
        <v>21</v>
      </c>
      <c r="U32" s="21">
        <v>0</v>
      </c>
      <c r="V32" s="21">
        <v>41</v>
      </c>
      <c r="W32" s="21">
        <v>20</v>
      </c>
      <c r="X32" s="21">
        <v>0</v>
      </c>
      <c r="Y32" s="50">
        <f t="shared" si="2"/>
        <v>82</v>
      </c>
      <c r="Z32" s="40">
        <v>0</v>
      </c>
      <c r="AA32" s="40">
        <v>0</v>
      </c>
      <c r="AB32" s="40">
        <v>0</v>
      </c>
      <c r="AC32" s="40">
        <v>0</v>
      </c>
      <c r="AD32" s="50">
        <f t="shared" ref="AD32:AD52" si="8">SUM(Z32:AC32)</f>
        <v>0</v>
      </c>
    </row>
    <row r="33" spans="1:31">
      <c r="A33" t="s">
        <v>36</v>
      </c>
      <c r="B33" s="10">
        <v>1403</v>
      </c>
      <c r="C33" s="9" t="s">
        <v>173</v>
      </c>
      <c r="D33" s="10">
        <f t="shared" si="7"/>
        <v>26</v>
      </c>
      <c r="E33" s="8" t="s">
        <v>1041</v>
      </c>
      <c r="F33" s="11">
        <v>42157</v>
      </c>
      <c r="G33" s="13">
        <v>320</v>
      </c>
      <c r="H33" s="13">
        <v>23180</v>
      </c>
      <c r="I33" s="13">
        <v>591</v>
      </c>
      <c r="J33" s="40">
        <v>0</v>
      </c>
      <c r="K33" s="40">
        <v>0</v>
      </c>
      <c r="L33" s="40">
        <v>0</v>
      </c>
      <c r="M33" s="40">
        <v>0</v>
      </c>
      <c r="N33" s="50">
        <f t="shared" ref="N33:N47" si="9">SUM(J33:M33)</f>
        <v>0</v>
      </c>
      <c r="O33" s="40">
        <v>108</v>
      </c>
      <c r="P33" s="40">
        <v>0</v>
      </c>
      <c r="Q33" s="40">
        <v>14</v>
      </c>
      <c r="R33" s="40">
        <v>0</v>
      </c>
      <c r="S33" s="50">
        <f t="shared" si="1"/>
        <v>122</v>
      </c>
      <c r="T33" s="21">
        <v>6</v>
      </c>
      <c r="U33" s="21">
        <v>0</v>
      </c>
      <c r="V33" s="21">
        <v>18</v>
      </c>
      <c r="W33" s="21">
        <v>0</v>
      </c>
      <c r="X33" s="21">
        <v>0</v>
      </c>
      <c r="Y33" s="50">
        <f t="shared" si="2"/>
        <v>24</v>
      </c>
      <c r="Z33" s="40">
        <v>0</v>
      </c>
      <c r="AA33" s="40">
        <v>0</v>
      </c>
      <c r="AB33" s="40">
        <v>0</v>
      </c>
      <c r="AC33" s="40">
        <v>0</v>
      </c>
      <c r="AD33" s="50">
        <f t="shared" si="8"/>
        <v>0</v>
      </c>
    </row>
    <row r="34" spans="1:31">
      <c r="A34" t="s">
        <v>36</v>
      </c>
      <c r="B34" s="10">
        <v>1404</v>
      </c>
      <c r="C34" s="9" t="s">
        <v>173</v>
      </c>
      <c r="D34" s="10">
        <f t="shared" si="7"/>
        <v>27</v>
      </c>
      <c r="E34" s="8" t="s">
        <v>1042</v>
      </c>
      <c r="F34" s="11">
        <v>42158</v>
      </c>
      <c r="G34" s="13">
        <v>2132</v>
      </c>
      <c r="H34" s="13">
        <v>35729</v>
      </c>
      <c r="I34" s="13">
        <v>2995</v>
      </c>
      <c r="J34" s="40">
        <v>0</v>
      </c>
      <c r="K34" s="40">
        <v>0</v>
      </c>
      <c r="L34" s="40">
        <v>0</v>
      </c>
      <c r="M34" s="40">
        <v>0</v>
      </c>
      <c r="N34" s="50">
        <f t="shared" si="9"/>
        <v>0</v>
      </c>
      <c r="O34" s="40">
        <v>0</v>
      </c>
      <c r="P34" s="40">
        <v>0</v>
      </c>
      <c r="Q34" s="40">
        <v>100</v>
      </c>
      <c r="R34" s="40">
        <v>0</v>
      </c>
      <c r="S34" s="50">
        <f t="shared" si="1"/>
        <v>100</v>
      </c>
      <c r="T34" s="21">
        <v>9</v>
      </c>
      <c r="U34" s="21">
        <v>0</v>
      </c>
      <c r="V34" s="21">
        <v>110</v>
      </c>
      <c r="W34" s="21">
        <v>0</v>
      </c>
      <c r="X34" s="21">
        <v>0</v>
      </c>
      <c r="Y34" s="50">
        <f t="shared" si="2"/>
        <v>119</v>
      </c>
      <c r="Z34" s="40">
        <v>0</v>
      </c>
      <c r="AA34" s="40">
        <v>0</v>
      </c>
      <c r="AB34" s="40">
        <v>0</v>
      </c>
      <c r="AC34" s="40">
        <v>0</v>
      </c>
      <c r="AD34" s="50">
        <f t="shared" si="8"/>
        <v>0</v>
      </c>
    </row>
    <row r="35" spans="1:31">
      <c r="A35" t="s">
        <v>36</v>
      </c>
      <c r="B35" s="10">
        <v>1405</v>
      </c>
      <c r="C35" s="9" t="s">
        <v>173</v>
      </c>
      <c r="D35" s="10">
        <f t="shared" si="7"/>
        <v>28</v>
      </c>
      <c r="E35" s="8" t="s">
        <v>1043</v>
      </c>
      <c r="F35" s="11">
        <v>42161</v>
      </c>
      <c r="G35" s="13">
        <v>1576</v>
      </c>
      <c r="H35" s="13">
        <v>21402</v>
      </c>
      <c r="I35" s="13">
        <v>2218</v>
      </c>
      <c r="J35" s="40">
        <v>0</v>
      </c>
      <c r="K35" s="40">
        <v>0</v>
      </c>
      <c r="L35" s="40">
        <v>2</v>
      </c>
      <c r="M35" s="40">
        <v>0</v>
      </c>
      <c r="N35" s="50">
        <f t="shared" si="9"/>
        <v>2</v>
      </c>
      <c r="O35" s="40">
        <v>0</v>
      </c>
      <c r="P35" s="40">
        <v>0</v>
      </c>
      <c r="Q35" s="40">
        <v>35</v>
      </c>
      <c r="R35" s="40">
        <v>0</v>
      </c>
      <c r="S35" s="50">
        <f t="shared" si="1"/>
        <v>35</v>
      </c>
      <c r="T35" s="21">
        <v>8</v>
      </c>
      <c r="U35" s="21">
        <v>0</v>
      </c>
      <c r="V35" s="21">
        <v>77</v>
      </c>
      <c r="W35" s="21">
        <v>3</v>
      </c>
      <c r="X35" s="21">
        <v>0</v>
      </c>
      <c r="Y35" s="50">
        <f t="shared" si="2"/>
        <v>88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8"/>
        <v>0</v>
      </c>
    </row>
    <row r="36" spans="1:31">
      <c r="A36" t="s">
        <v>36</v>
      </c>
      <c r="B36" s="10">
        <v>1406</v>
      </c>
      <c r="C36" s="9" t="s">
        <v>173</v>
      </c>
      <c r="D36" s="10">
        <f t="shared" si="7"/>
        <v>29</v>
      </c>
      <c r="E36" s="8" t="s">
        <v>1044</v>
      </c>
      <c r="F36" s="11">
        <v>42169</v>
      </c>
      <c r="G36" s="13">
        <v>2459</v>
      </c>
      <c r="H36" s="13">
        <v>115230</v>
      </c>
      <c r="I36" s="13">
        <v>4012</v>
      </c>
      <c r="J36" s="40">
        <v>0</v>
      </c>
      <c r="K36" s="40">
        <v>0</v>
      </c>
      <c r="L36" s="40">
        <v>0</v>
      </c>
      <c r="M36" s="40">
        <v>0</v>
      </c>
      <c r="N36" s="50">
        <f t="shared" si="9"/>
        <v>0</v>
      </c>
      <c r="O36" s="40">
        <v>0</v>
      </c>
      <c r="P36" s="40">
        <v>0</v>
      </c>
      <c r="Q36" s="40">
        <v>0</v>
      </c>
      <c r="R36" s="40">
        <v>0</v>
      </c>
      <c r="S36" s="50">
        <f t="shared" si="1"/>
        <v>0</v>
      </c>
      <c r="T36" s="21">
        <v>37</v>
      </c>
      <c r="U36" s="21">
        <v>0</v>
      </c>
      <c r="V36" s="21">
        <v>89</v>
      </c>
      <c r="W36" s="21">
        <v>36</v>
      </c>
      <c r="X36" s="21">
        <v>0</v>
      </c>
      <c r="Y36" s="50">
        <f t="shared" si="2"/>
        <v>162</v>
      </c>
      <c r="Z36" s="40">
        <v>0</v>
      </c>
      <c r="AA36" s="40">
        <v>0</v>
      </c>
      <c r="AB36" s="40">
        <v>0</v>
      </c>
      <c r="AC36" s="40">
        <v>0</v>
      </c>
      <c r="AD36" s="50">
        <f t="shared" si="8"/>
        <v>0</v>
      </c>
    </row>
    <row r="37" spans="1:31">
      <c r="A37" t="s">
        <v>36</v>
      </c>
      <c r="B37" s="10">
        <v>1407</v>
      </c>
      <c r="C37" s="9" t="s">
        <v>173</v>
      </c>
      <c r="D37" s="10">
        <f t="shared" si="7"/>
        <v>30</v>
      </c>
      <c r="E37" s="8" t="s">
        <v>1045</v>
      </c>
      <c r="F37" s="11">
        <v>42178</v>
      </c>
      <c r="G37" s="13">
        <v>1837</v>
      </c>
      <c r="H37" s="13">
        <v>122290</v>
      </c>
      <c r="I37" s="13">
        <v>2586</v>
      </c>
      <c r="J37" s="40">
        <v>1</v>
      </c>
      <c r="K37" s="40">
        <v>0</v>
      </c>
      <c r="L37" s="40">
        <v>0</v>
      </c>
      <c r="M37" s="40">
        <v>0</v>
      </c>
      <c r="N37" s="50">
        <f t="shared" si="9"/>
        <v>1</v>
      </c>
      <c r="O37" s="40">
        <v>0</v>
      </c>
      <c r="P37" s="40">
        <v>0</v>
      </c>
      <c r="Q37" s="40">
        <v>0</v>
      </c>
      <c r="R37" s="40">
        <v>25</v>
      </c>
      <c r="S37" s="50">
        <f t="shared" si="1"/>
        <v>25</v>
      </c>
      <c r="T37" s="21">
        <v>17</v>
      </c>
      <c r="U37" s="21">
        <v>0</v>
      </c>
      <c r="V37" s="21">
        <v>22</v>
      </c>
      <c r="W37" s="21">
        <v>68</v>
      </c>
      <c r="X37" s="21">
        <v>2</v>
      </c>
      <c r="Y37" s="50">
        <f t="shared" si="2"/>
        <v>109</v>
      </c>
      <c r="Z37" s="40">
        <v>0</v>
      </c>
      <c r="AA37" s="40">
        <v>0</v>
      </c>
      <c r="AB37" s="40">
        <v>0</v>
      </c>
      <c r="AC37" s="40">
        <v>0</v>
      </c>
      <c r="AD37" s="50">
        <f t="shared" si="8"/>
        <v>0</v>
      </c>
    </row>
    <row r="38" spans="1:31">
      <c r="A38" t="s">
        <v>42</v>
      </c>
      <c r="B38" s="10">
        <v>1410</v>
      </c>
      <c r="C38" s="9" t="s">
        <v>173</v>
      </c>
      <c r="D38" s="10">
        <f t="shared" si="7"/>
        <v>31</v>
      </c>
      <c r="E38" s="8" t="s">
        <v>1046</v>
      </c>
      <c r="F38" s="11">
        <v>42185</v>
      </c>
      <c r="G38" s="13">
        <v>0</v>
      </c>
      <c r="H38" s="13">
        <v>5</v>
      </c>
      <c r="I38" s="13">
        <v>222</v>
      </c>
      <c r="J38" s="40">
        <v>0</v>
      </c>
      <c r="K38" s="40">
        <v>0</v>
      </c>
      <c r="L38" s="40">
        <v>0</v>
      </c>
      <c r="M38" s="40">
        <v>0</v>
      </c>
      <c r="N38" s="50">
        <f t="shared" si="9"/>
        <v>0</v>
      </c>
      <c r="O38" s="40">
        <v>0</v>
      </c>
      <c r="P38" s="40">
        <v>0</v>
      </c>
      <c r="Q38" s="40">
        <v>0</v>
      </c>
      <c r="R38" s="40">
        <v>0</v>
      </c>
      <c r="S38" s="50">
        <f t="shared" ref="S38:S62" si="10">SUM(O38:R38)</f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50">
        <f t="shared" ref="Y38:Y62" si="11">SUM(T38:X38)</f>
        <v>0</v>
      </c>
      <c r="Z38" s="40">
        <v>0</v>
      </c>
      <c r="AA38" s="40">
        <v>0</v>
      </c>
      <c r="AB38" s="40">
        <v>0</v>
      </c>
      <c r="AC38" s="40">
        <v>0</v>
      </c>
      <c r="AD38" s="50">
        <f t="shared" si="8"/>
        <v>0</v>
      </c>
      <c r="AE38" s="99" t="s">
        <v>486</v>
      </c>
    </row>
    <row r="39" spans="1:31">
      <c r="A39" t="s">
        <v>36</v>
      </c>
      <c r="B39" s="10">
        <v>1409</v>
      </c>
      <c r="C39" s="9" t="s">
        <v>173</v>
      </c>
      <c r="D39" s="10">
        <f t="shared" si="7"/>
        <v>32</v>
      </c>
      <c r="E39" s="8" t="s">
        <v>1047</v>
      </c>
      <c r="F39" s="11">
        <v>42194</v>
      </c>
      <c r="G39" s="13">
        <v>815</v>
      </c>
      <c r="H39" s="13">
        <v>57758</v>
      </c>
      <c r="I39" s="13">
        <v>1230</v>
      </c>
      <c r="J39" s="40">
        <v>3</v>
      </c>
      <c r="K39" s="40">
        <v>0</v>
      </c>
      <c r="L39" s="40">
        <v>0</v>
      </c>
      <c r="M39" s="40">
        <v>0</v>
      </c>
      <c r="N39" s="50">
        <f t="shared" si="9"/>
        <v>3</v>
      </c>
      <c r="O39" s="40">
        <v>0</v>
      </c>
      <c r="P39" s="40">
        <v>0</v>
      </c>
      <c r="Q39" s="40">
        <v>50</v>
      </c>
      <c r="R39" s="40">
        <v>40</v>
      </c>
      <c r="S39" s="50">
        <f t="shared" si="10"/>
        <v>90</v>
      </c>
      <c r="T39" s="21">
        <v>11</v>
      </c>
      <c r="U39" s="21">
        <v>0</v>
      </c>
      <c r="V39" s="21">
        <v>15</v>
      </c>
      <c r="W39" s="21">
        <v>26</v>
      </c>
      <c r="X39" s="21">
        <v>0</v>
      </c>
      <c r="Y39" s="50">
        <f t="shared" si="11"/>
        <v>52</v>
      </c>
      <c r="Z39" s="40">
        <v>0</v>
      </c>
      <c r="AA39" s="40">
        <v>0</v>
      </c>
      <c r="AB39" s="40">
        <v>52</v>
      </c>
      <c r="AC39" s="40">
        <v>0</v>
      </c>
      <c r="AD39" s="50">
        <f t="shared" si="8"/>
        <v>52</v>
      </c>
    </row>
    <row r="40" spans="1:31">
      <c r="A40" t="s">
        <v>36</v>
      </c>
      <c r="B40" s="10">
        <v>1408</v>
      </c>
      <c r="C40" s="9" t="s">
        <v>173</v>
      </c>
      <c r="D40" s="10">
        <f t="shared" si="7"/>
        <v>33</v>
      </c>
      <c r="E40" s="8" t="s">
        <v>1048</v>
      </c>
      <c r="F40" s="11">
        <v>42202</v>
      </c>
      <c r="G40" s="13">
        <v>345</v>
      </c>
      <c r="H40" s="13">
        <v>32546</v>
      </c>
      <c r="I40" s="13">
        <v>1978</v>
      </c>
      <c r="J40" s="40">
        <v>0</v>
      </c>
      <c r="K40" s="40">
        <v>0</v>
      </c>
      <c r="L40" s="40">
        <v>0</v>
      </c>
      <c r="M40" s="40">
        <v>0</v>
      </c>
      <c r="N40" s="50">
        <f t="shared" si="9"/>
        <v>0</v>
      </c>
      <c r="O40" s="40">
        <v>20</v>
      </c>
      <c r="P40" s="40">
        <v>0</v>
      </c>
      <c r="Q40" s="40">
        <v>43</v>
      </c>
      <c r="R40" s="40">
        <v>0</v>
      </c>
      <c r="S40" s="50">
        <f t="shared" si="10"/>
        <v>63</v>
      </c>
      <c r="T40" s="21">
        <v>10</v>
      </c>
      <c r="U40" s="21">
        <v>0</v>
      </c>
      <c r="V40" s="21">
        <v>72</v>
      </c>
      <c r="W40" s="21">
        <v>0</v>
      </c>
      <c r="X40" s="21">
        <v>0</v>
      </c>
      <c r="Y40" s="50">
        <f t="shared" si="11"/>
        <v>82</v>
      </c>
      <c r="Z40" s="40">
        <v>0</v>
      </c>
      <c r="AA40" s="40">
        <v>0</v>
      </c>
      <c r="AB40" s="40">
        <v>0</v>
      </c>
      <c r="AC40" s="40">
        <v>0</v>
      </c>
      <c r="AD40" s="50">
        <f t="shared" si="8"/>
        <v>0</v>
      </c>
    </row>
    <row r="41" spans="1:31">
      <c r="A41" t="s">
        <v>36</v>
      </c>
      <c r="B41" s="10">
        <v>1411</v>
      </c>
      <c r="C41" s="9" t="s">
        <v>173</v>
      </c>
      <c r="D41" s="10">
        <f t="shared" si="7"/>
        <v>34</v>
      </c>
      <c r="E41" s="8" t="s">
        <v>1049</v>
      </c>
      <c r="F41" s="11">
        <v>42203</v>
      </c>
      <c r="G41" s="13">
        <v>1037</v>
      </c>
      <c r="H41" s="13">
        <v>32035</v>
      </c>
      <c r="I41" s="13">
        <v>1368</v>
      </c>
      <c r="J41" s="40">
        <v>0</v>
      </c>
      <c r="K41" s="40">
        <v>0</v>
      </c>
      <c r="L41" s="40">
        <v>0</v>
      </c>
      <c r="M41" s="40">
        <v>0</v>
      </c>
      <c r="N41" s="50">
        <f t="shared" si="9"/>
        <v>0</v>
      </c>
      <c r="O41" s="40">
        <v>0</v>
      </c>
      <c r="P41" s="40">
        <v>0</v>
      </c>
      <c r="Q41" s="40">
        <v>0</v>
      </c>
      <c r="R41" s="40">
        <v>0</v>
      </c>
      <c r="S41" s="50">
        <f t="shared" si="10"/>
        <v>0</v>
      </c>
      <c r="T41" s="21">
        <v>1</v>
      </c>
      <c r="U41" s="21">
        <v>0</v>
      </c>
      <c r="V41" s="21">
        <v>43</v>
      </c>
      <c r="W41" s="21">
        <v>10</v>
      </c>
      <c r="X41" s="21">
        <v>2</v>
      </c>
      <c r="Y41" s="50">
        <f t="shared" si="11"/>
        <v>56</v>
      </c>
      <c r="Z41" s="40">
        <v>0</v>
      </c>
      <c r="AA41" s="40">
        <v>0</v>
      </c>
      <c r="AB41" s="40">
        <v>60</v>
      </c>
      <c r="AC41" s="40">
        <v>0</v>
      </c>
      <c r="AD41" s="50">
        <f t="shared" si="8"/>
        <v>60</v>
      </c>
    </row>
    <row r="42" spans="1:31">
      <c r="A42" t="s">
        <v>36</v>
      </c>
      <c r="B42" s="10">
        <v>1412</v>
      </c>
      <c r="C42" s="9" t="s">
        <v>173</v>
      </c>
      <c r="D42" s="10">
        <f t="shared" si="7"/>
        <v>35</v>
      </c>
      <c r="E42" s="8" t="s">
        <v>1050</v>
      </c>
      <c r="F42" s="11">
        <v>42207</v>
      </c>
      <c r="G42" s="13">
        <v>1553</v>
      </c>
      <c r="H42" s="13">
        <v>23141</v>
      </c>
      <c r="I42" s="13">
        <v>2233</v>
      </c>
      <c r="J42" s="40">
        <v>4</v>
      </c>
      <c r="K42" s="40">
        <v>0</v>
      </c>
      <c r="L42" s="40">
        <v>0</v>
      </c>
      <c r="M42" s="40">
        <v>0</v>
      </c>
      <c r="N42" s="50">
        <f t="shared" si="9"/>
        <v>4</v>
      </c>
      <c r="O42" s="40">
        <v>0</v>
      </c>
      <c r="P42" s="40">
        <v>0</v>
      </c>
      <c r="Q42" s="40">
        <v>54</v>
      </c>
      <c r="R42" s="40">
        <v>15</v>
      </c>
      <c r="S42" s="50">
        <f t="shared" si="10"/>
        <v>69</v>
      </c>
      <c r="T42" s="21">
        <v>9</v>
      </c>
      <c r="U42" s="21">
        <v>0</v>
      </c>
      <c r="V42" s="21">
        <v>77</v>
      </c>
      <c r="W42" s="21">
        <v>2</v>
      </c>
      <c r="X42" s="21">
        <v>0</v>
      </c>
      <c r="Y42" s="50">
        <f t="shared" si="11"/>
        <v>88</v>
      </c>
      <c r="Z42" s="40">
        <v>0</v>
      </c>
      <c r="AA42" s="40">
        <v>0</v>
      </c>
      <c r="AB42" s="40">
        <v>0</v>
      </c>
      <c r="AC42" s="40">
        <v>1</v>
      </c>
      <c r="AD42" s="50">
        <f t="shared" si="8"/>
        <v>1</v>
      </c>
    </row>
    <row r="43" spans="1:31">
      <c r="A43" t="s">
        <v>36</v>
      </c>
      <c r="B43" s="10">
        <v>1413</v>
      </c>
      <c r="C43" s="9" t="s">
        <v>173</v>
      </c>
      <c r="D43" s="10">
        <f t="shared" si="7"/>
        <v>36</v>
      </c>
      <c r="E43" s="8" t="s">
        <v>1051</v>
      </c>
      <c r="F43" s="11">
        <v>42210</v>
      </c>
      <c r="G43" s="13">
        <v>1120</v>
      </c>
      <c r="H43" s="13">
        <v>69315</v>
      </c>
      <c r="I43" s="13">
        <v>1652</v>
      </c>
      <c r="J43" s="40">
        <v>0</v>
      </c>
      <c r="K43" s="40">
        <v>0</v>
      </c>
      <c r="L43" s="40">
        <v>0</v>
      </c>
      <c r="M43" s="40">
        <v>0</v>
      </c>
      <c r="N43" s="50">
        <f t="shared" si="9"/>
        <v>0</v>
      </c>
      <c r="O43" s="40">
        <v>0</v>
      </c>
      <c r="P43" s="40">
        <v>0</v>
      </c>
      <c r="Q43" s="40">
        <v>0</v>
      </c>
      <c r="R43" s="40">
        <v>0</v>
      </c>
      <c r="S43" s="50">
        <f t="shared" si="10"/>
        <v>0</v>
      </c>
      <c r="T43" s="21">
        <v>4</v>
      </c>
      <c r="U43" s="21">
        <v>0</v>
      </c>
      <c r="V43" s="21">
        <v>49</v>
      </c>
      <c r="W43" s="21">
        <v>10</v>
      </c>
      <c r="X43" s="21">
        <v>0</v>
      </c>
      <c r="Y43" s="50">
        <f t="shared" si="11"/>
        <v>63</v>
      </c>
      <c r="Z43" s="40">
        <v>0</v>
      </c>
      <c r="AA43" s="40">
        <v>0</v>
      </c>
      <c r="AB43" s="40">
        <v>0</v>
      </c>
      <c r="AC43" s="40">
        <v>0</v>
      </c>
      <c r="AD43" s="50">
        <f t="shared" si="8"/>
        <v>0</v>
      </c>
    </row>
    <row r="44" spans="1:31">
      <c r="A44" t="s">
        <v>36</v>
      </c>
      <c r="B44" s="10">
        <v>1414</v>
      </c>
      <c r="C44" s="9" t="s">
        <v>173</v>
      </c>
      <c r="D44" s="10">
        <f t="shared" si="7"/>
        <v>37</v>
      </c>
      <c r="E44" s="8" t="s">
        <v>1052</v>
      </c>
      <c r="F44" s="11">
        <v>42216</v>
      </c>
      <c r="G44" s="13">
        <v>435</v>
      </c>
      <c r="H44" s="13">
        <v>26065</v>
      </c>
      <c r="I44" s="13">
        <v>1640</v>
      </c>
      <c r="J44" s="40">
        <v>0</v>
      </c>
      <c r="K44" s="40">
        <v>0</v>
      </c>
      <c r="L44" s="40">
        <v>0</v>
      </c>
      <c r="M44" s="40">
        <v>0</v>
      </c>
      <c r="N44" s="50">
        <f t="shared" si="9"/>
        <v>0</v>
      </c>
      <c r="O44" s="40">
        <v>0</v>
      </c>
      <c r="P44" s="40">
        <v>0</v>
      </c>
      <c r="Q44" s="40">
        <v>11</v>
      </c>
      <c r="R44" s="40">
        <v>0</v>
      </c>
      <c r="S44" s="50">
        <f t="shared" si="10"/>
        <v>11</v>
      </c>
      <c r="T44" s="21">
        <v>0</v>
      </c>
      <c r="U44" s="21">
        <v>0</v>
      </c>
      <c r="V44" s="21">
        <v>69</v>
      </c>
      <c r="W44" s="21">
        <v>0</v>
      </c>
      <c r="X44" s="21">
        <v>0</v>
      </c>
      <c r="Y44" s="50">
        <f t="shared" si="11"/>
        <v>69</v>
      </c>
      <c r="Z44" s="40">
        <v>0</v>
      </c>
      <c r="AA44" s="40">
        <v>0</v>
      </c>
      <c r="AB44" s="40">
        <v>13</v>
      </c>
      <c r="AC44" s="40">
        <v>0</v>
      </c>
      <c r="AD44" s="50">
        <f t="shared" si="8"/>
        <v>13</v>
      </c>
    </row>
    <row r="45" spans="1:31">
      <c r="A45" t="s">
        <v>36</v>
      </c>
      <c r="B45" s="10">
        <v>1415</v>
      </c>
      <c r="C45" s="9" t="s">
        <v>173</v>
      </c>
      <c r="D45" s="10">
        <f t="shared" si="7"/>
        <v>38</v>
      </c>
      <c r="E45" s="8" t="s">
        <v>1053</v>
      </c>
      <c r="F45" s="11">
        <v>42221</v>
      </c>
      <c r="G45" s="13">
        <v>183</v>
      </c>
      <c r="H45" s="13">
        <v>18806</v>
      </c>
      <c r="I45" s="13">
        <v>1047</v>
      </c>
      <c r="J45" s="40">
        <v>0</v>
      </c>
      <c r="K45" s="40">
        <v>0</v>
      </c>
      <c r="L45" s="40">
        <v>0</v>
      </c>
      <c r="M45" s="40">
        <v>0</v>
      </c>
      <c r="N45" s="50">
        <f t="shared" si="9"/>
        <v>0</v>
      </c>
      <c r="O45" s="40">
        <v>0</v>
      </c>
      <c r="P45" s="40">
        <v>0</v>
      </c>
      <c r="Q45" s="40">
        <v>0</v>
      </c>
      <c r="R45" s="40">
        <v>0</v>
      </c>
      <c r="S45" s="50">
        <f t="shared" si="10"/>
        <v>0</v>
      </c>
      <c r="T45" s="21">
        <v>26</v>
      </c>
      <c r="U45" s="21">
        <v>0</v>
      </c>
      <c r="V45" s="21">
        <v>8</v>
      </c>
      <c r="W45" s="21">
        <v>10</v>
      </c>
      <c r="X45" s="21">
        <v>2</v>
      </c>
      <c r="Y45" s="50">
        <f t="shared" si="11"/>
        <v>46</v>
      </c>
      <c r="Z45" s="40">
        <v>0</v>
      </c>
      <c r="AA45" s="40">
        <v>0</v>
      </c>
      <c r="AB45" s="40">
        <v>0</v>
      </c>
      <c r="AC45" s="40">
        <v>0</v>
      </c>
      <c r="AD45" s="50">
        <f t="shared" si="8"/>
        <v>0</v>
      </c>
    </row>
    <row r="46" spans="1:31">
      <c r="A46" t="s">
        <v>36</v>
      </c>
      <c r="B46" s="10">
        <v>1416</v>
      </c>
      <c r="C46" s="9" t="s">
        <v>173</v>
      </c>
      <c r="D46" s="10">
        <f t="shared" si="7"/>
        <v>39</v>
      </c>
      <c r="E46" s="8" t="s">
        <v>1054</v>
      </c>
      <c r="F46" s="11">
        <v>42225</v>
      </c>
      <c r="G46" s="13">
        <v>758</v>
      </c>
      <c r="H46" s="13">
        <v>42565</v>
      </c>
      <c r="I46" s="13">
        <v>1009</v>
      </c>
      <c r="J46" s="40">
        <v>0</v>
      </c>
      <c r="K46" s="40">
        <v>0</v>
      </c>
      <c r="L46" s="40">
        <v>0</v>
      </c>
      <c r="M46" s="40">
        <v>0</v>
      </c>
      <c r="N46" s="50">
        <f t="shared" si="9"/>
        <v>0</v>
      </c>
      <c r="O46" s="40">
        <v>0</v>
      </c>
      <c r="P46" s="40">
        <v>0</v>
      </c>
      <c r="Q46" s="40">
        <v>100</v>
      </c>
      <c r="R46" s="40">
        <v>0</v>
      </c>
      <c r="S46" s="50">
        <f t="shared" si="10"/>
        <v>100</v>
      </c>
      <c r="T46" s="21">
        <v>1</v>
      </c>
      <c r="U46" s="21">
        <v>0</v>
      </c>
      <c r="V46" s="21">
        <v>31</v>
      </c>
      <c r="W46" s="21">
        <v>8</v>
      </c>
      <c r="X46" s="21">
        <v>0</v>
      </c>
      <c r="Y46" s="50">
        <f t="shared" si="11"/>
        <v>40</v>
      </c>
      <c r="Z46" s="40">
        <v>0</v>
      </c>
      <c r="AA46" s="40">
        <v>0</v>
      </c>
      <c r="AB46" s="40">
        <v>0</v>
      </c>
      <c r="AC46" s="40">
        <v>0</v>
      </c>
      <c r="AD46" s="50">
        <f t="shared" si="8"/>
        <v>0</v>
      </c>
    </row>
    <row r="47" spans="1:31">
      <c r="A47" t="s">
        <v>36</v>
      </c>
      <c r="B47" s="10">
        <v>1418</v>
      </c>
      <c r="C47" s="9" t="s">
        <v>173</v>
      </c>
      <c r="D47" s="10">
        <f t="shared" si="7"/>
        <v>40</v>
      </c>
      <c r="E47" s="8" t="s">
        <v>1055</v>
      </c>
      <c r="F47" s="11">
        <v>42246</v>
      </c>
      <c r="G47" s="13">
        <v>396</v>
      </c>
      <c r="H47" s="13">
        <v>19800</v>
      </c>
      <c r="I47" s="13">
        <v>509</v>
      </c>
      <c r="J47" s="40">
        <v>0</v>
      </c>
      <c r="K47" s="40">
        <v>0</v>
      </c>
      <c r="L47" s="40">
        <v>0</v>
      </c>
      <c r="M47" s="40">
        <v>0</v>
      </c>
      <c r="N47" s="50">
        <f t="shared" si="9"/>
        <v>0</v>
      </c>
      <c r="O47" s="40">
        <v>0</v>
      </c>
      <c r="P47" s="40">
        <v>0</v>
      </c>
      <c r="Q47" s="40">
        <v>32</v>
      </c>
      <c r="R47" s="40">
        <v>0</v>
      </c>
      <c r="S47" s="50">
        <f t="shared" si="10"/>
        <v>32</v>
      </c>
      <c r="T47" s="21">
        <v>22</v>
      </c>
      <c r="U47" s="21">
        <v>0</v>
      </c>
      <c r="V47" s="21">
        <v>0</v>
      </c>
      <c r="W47" s="21">
        <v>0</v>
      </c>
      <c r="X47" s="21">
        <v>0</v>
      </c>
      <c r="Y47" s="50">
        <f t="shared" si="11"/>
        <v>22</v>
      </c>
      <c r="Z47" s="40">
        <v>0</v>
      </c>
      <c r="AA47" s="40">
        <v>0</v>
      </c>
      <c r="AB47" s="40">
        <v>0</v>
      </c>
      <c r="AC47" s="40">
        <v>0</v>
      </c>
      <c r="AD47" s="50">
        <f t="shared" si="8"/>
        <v>0</v>
      </c>
    </row>
    <row r="48" spans="1:31">
      <c r="A48" t="s">
        <v>36</v>
      </c>
      <c r="B48" s="10">
        <v>1417</v>
      </c>
      <c r="C48" s="9" t="s">
        <v>173</v>
      </c>
      <c r="D48" s="10">
        <f t="shared" si="7"/>
        <v>41</v>
      </c>
      <c r="E48" s="8" t="s">
        <v>1056</v>
      </c>
      <c r="F48" s="11">
        <v>42256</v>
      </c>
      <c r="G48" s="13">
        <v>1328</v>
      </c>
      <c r="H48" s="13">
        <v>54579</v>
      </c>
      <c r="I48" s="13">
        <v>2840</v>
      </c>
      <c r="J48" s="40">
        <v>0</v>
      </c>
      <c r="K48" s="40">
        <v>0</v>
      </c>
      <c r="L48" s="40">
        <v>0</v>
      </c>
      <c r="M48" s="40">
        <v>0</v>
      </c>
      <c r="N48" s="50">
        <f>SUM(J48:M48)</f>
        <v>0</v>
      </c>
      <c r="O48" s="40">
        <v>0</v>
      </c>
      <c r="P48" s="40">
        <v>0</v>
      </c>
      <c r="Q48" s="40">
        <v>150</v>
      </c>
      <c r="R48" s="40">
        <v>5</v>
      </c>
      <c r="S48" s="50">
        <f t="shared" si="10"/>
        <v>155</v>
      </c>
      <c r="T48" s="21">
        <v>52</v>
      </c>
      <c r="U48" s="21">
        <v>0</v>
      </c>
      <c r="V48" s="21">
        <v>62</v>
      </c>
      <c r="W48" s="21">
        <v>4</v>
      </c>
      <c r="X48" s="21">
        <v>0</v>
      </c>
      <c r="Y48" s="50">
        <f t="shared" si="11"/>
        <v>118</v>
      </c>
      <c r="Z48" s="40">
        <v>0</v>
      </c>
      <c r="AA48" s="40">
        <v>0</v>
      </c>
      <c r="AB48" s="40">
        <v>0</v>
      </c>
      <c r="AC48" s="40">
        <v>12</v>
      </c>
      <c r="AD48" s="50">
        <f t="shared" si="8"/>
        <v>12</v>
      </c>
    </row>
    <row r="49" spans="1:31">
      <c r="A49" t="s">
        <v>36</v>
      </c>
      <c r="B49" s="10">
        <v>1419</v>
      </c>
      <c r="C49" s="9" t="s">
        <v>173</v>
      </c>
      <c r="D49" s="10">
        <f t="shared" si="7"/>
        <v>42</v>
      </c>
      <c r="E49" s="8" t="s">
        <v>1057</v>
      </c>
      <c r="F49" s="11">
        <v>42272</v>
      </c>
      <c r="G49" s="13">
        <v>3073</v>
      </c>
      <c r="H49" s="13">
        <v>75572</v>
      </c>
      <c r="I49" s="13">
        <v>4450</v>
      </c>
      <c r="J49" s="40">
        <v>0</v>
      </c>
      <c r="K49" s="40">
        <v>0</v>
      </c>
      <c r="L49" s="40">
        <v>0</v>
      </c>
      <c r="M49" s="40">
        <v>0</v>
      </c>
      <c r="N49" s="50">
        <f>SUM(J49:M49)</f>
        <v>0</v>
      </c>
      <c r="O49" s="40">
        <v>0</v>
      </c>
      <c r="P49" s="40">
        <v>0</v>
      </c>
      <c r="Q49" s="40">
        <v>50</v>
      </c>
      <c r="R49" s="40">
        <v>9</v>
      </c>
      <c r="S49" s="50">
        <f t="shared" si="10"/>
        <v>59</v>
      </c>
      <c r="T49" s="21">
        <v>14</v>
      </c>
      <c r="U49" s="21">
        <v>0</v>
      </c>
      <c r="V49" s="21">
        <v>158</v>
      </c>
      <c r="W49" s="21">
        <v>2</v>
      </c>
      <c r="X49" s="21">
        <v>2</v>
      </c>
      <c r="Y49" s="50">
        <f t="shared" si="11"/>
        <v>176</v>
      </c>
      <c r="Z49" s="40">
        <v>0</v>
      </c>
      <c r="AA49" s="40">
        <v>0</v>
      </c>
      <c r="AB49" s="40">
        <v>0</v>
      </c>
      <c r="AC49" s="40">
        <v>0</v>
      </c>
      <c r="AD49" s="50">
        <f t="shared" si="8"/>
        <v>0</v>
      </c>
    </row>
    <row r="50" spans="1:31">
      <c r="A50" t="s">
        <v>36</v>
      </c>
      <c r="B50" s="10">
        <v>1420</v>
      </c>
      <c r="C50" s="9" t="s">
        <v>173</v>
      </c>
      <c r="D50" s="10">
        <f t="shared" si="7"/>
        <v>43</v>
      </c>
      <c r="E50" s="8" t="s">
        <v>1058</v>
      </c>
      <c r="F50" s="11">
        <v>42273</v>
      </c>
      <c r="G50" s="13">
        <v>63</v>
      </c>
      <c r="H50" s="13">
        <v>13019</v>
      </c>
      <c r="I50" s="13">
        <v>488</v>
      </c>
      <c r="J50" s="40">
        <v>0</v>
      </c>
      <c r="K50" s="40">
        <v>0</v>
      </c>
      <c r="L50" s="40">
        <v>0</v>
      </c>
      <c r="M50" s="40">
        <v>0</v>
      </c>
      <c r="N50" s="50">
        <f>SUM(J50:M50)</f>
        <v>0</v>
      </c>
      <c r="O50" s="40">
        <v>12</v>
      </c>
      <c r="P50" s="40">
        <v>0</v>
      </c>
      <c r="Q50" s="40">
        <v>50</v>
      </c>
      <c r="R50" s="40">
        <v>0</v>
      </c>
      <c r="S50" s="50">
        <f t="shared" si="10"/>
        <v>62</v>
      </c>
      <c r="T50" s="21">
        <v>3</v>
      </c>
      <c r="U50" s="21">
        <v>0</v>
      </c>
      <c r="V50" s="21">
        <v>11</v>
      </c>
      <c r="W50" s="21">
        <v>3</v>
      </c>
      <c r="X50" s="21">
        <v>2</v>
      </c>
      <c r="Y50" s="50">
        <f t="shared" si="11"/>
        <v>19</v>
      </c>
      <c r="Z50" s="40">
        <v>0</v>
      </c>
      <c r="AA50" s="40">
        <v>0</v>
      </c>
      <c r="AB50" s="40">
        <v>0</v>
      </c>
      <c r="AC50" s="40">
        <v>0</v>
      </c>
      <c r="AD50" s="50">
        <f t="shared" si="8"/>
        <v>0</v>
      </c>
    </row>
    <row r="51" spans="1:31">
      <c r="A51" t="s">
        <v>36</v>
      </c>
      <c r="B51" s="10">
        <v>1421</v>
      </c>
      <c r="C51" s="9" t="s">
        <v>173</v>
      </c>
      <c r="D51" s="10">
        <f t="shared" si="7"/>
        <v>44</v>
      </c>
      <c r="E51" s="8" t="s">
        <v>1059</v>
      </c>
      <c r="F51" s="11">
        <v>42284</v>
      </c>
      <c r="G51" s="13">
        <v>1603</v>
      </c>
      <c r="H51" s="13">
        <v>48260</v>
      </c>
      <c r="I51" s="13">
        <v>2255</v>
      </c>
      <c r="J51" s="40">
        <v>0</v>
      </c>
      <c r="K51" s="40">
        <v>0</v>
      </c>
      <c r="L51" s="40">
        <v>0</v>
      </c>
      <c r="M51" s="40">
        <v>0</v>
      </c>
      <c r="N51" s="50">
        <f>SUM(J51:M51)</f>
        <v>0</v>
      </c>
      <c r="O51" s="40">
        <v>0</v>
      </c>
      <c r="P51" s="40">
        <v>0</v>
      </c>
      <c r="Q51" s="40">
        <v>129</v>
      </c>
      <c r="R51" s="40">
        <v>0</v>
      </c>
      <c r="S51" s="50">
        <f t="shared" si="10"/>
        <v>129</v>
      </c>
      <c r="T51" s="21">
        <v>12</v>
      </c>
      <c r="U51" s="21">
        <v>0</v>
      </c>
      <c r="V51" s="21">
        <v>72</v>
      </c>
      <c r="W51" s="21">
        <v>4</v>
      </c>
      <c r="X51" s="21">
        <v>0</v>
      </c>
      <c r="Y51" s="50">
        <f t="shared" si="11"/>
        <v>88</v>
      </c>
      <c r="Z51" s="40">
        <v>17</v>
      </c>
      <c r="AA51" s="40">
        <v>0</v>
      </c>
      <c r="AB51" s="40">
        <v>0</v>
      </c>
      <c r="AC51" s="40">
        <v>0</v>
      </c>
      <c r="AD51" s="50">
        <f t="shared" si="8"/>
        <v>17</v>
      </c>
    </row>
    <row r="52" spans="1:31">
      <c r="A52" t="s">
        <v>36</v>
      </c>
      <c r="B52" s="10">
        <v>1425</v>
      </c>
      <c r="C52" s="9" t="s">
        <v>173</v>
      </c>
      <c r="D52" s="10">
        <f t="shared" si="7"/>
        <v>45</v>
      </c>
      <c r="E52" s="8" t="s">
        <v>1060</v>
      </c>
      <c r="F52" s="11">
        <v>42305</v>
      </c>
      <c r="G52" s="13">
        <v>3129</v>
      </c>
      <c r="H52" s="13">
        <v>69831</v>
      </c>
      <c r="I52" s="13">
        <v>4360</v>
      </c>
      <c r="J52" s="40">
        <v>0</v>
      </c>
      <c r="K52" s="40">
        <v>0</v>
      </c>
      <c r="L52" s="40">
        <v>0</v>
      </c>
      <c r="M52" s="40">
        <v>0</v>
      </c>
      <c r="N52" s="50">
        <f>SUM(J52:M52)</f>
        <v>0</v>
      </c>
      <c r="O52" s="40">
        <v>0</v>
      </c>
      <c r="P52" s="40">
        <v>0</v>
      </c>
      <c r="Q52" s="40">
        <v>0</v>
      </c>
      <c r="R52" s="40">
        <v>0</v>
      </c>
      <c r="S52" s="50">
        <f t="shared" si="10"/>
        <v>0</v>
      </c>
      <c r="T52" s="21">
        <v>12</v>
      </c>
      <c r="U52" s="21">
        <v>0</v>
      </c>
      <c r="V52" s="21">
        <v>161</v>
      </c>
      <c r="W52" s="21">
        <v>1</v>
      </c>
      <c r="X52" s="21">
        <v>0</v>
      </c>
      <c r="Y52" s="50">
        <f t="shared" si="11"/>
        <v>174</v>
      </c>
      <c r="Z52" s="40">
        <v>0</v>
      </c>
      <c r="AA52" s="40">
        <v>0</v>
      </c>
      <c r="AB52" s="40">
        <v>0</v>
      </c>
      <c r="AC52" s="40">
        <v>0</v>
      </c>
      <c r="AD52" s="50">
        <f t="shared" si="8"/>
        <v>0</v>
      </c>
    </row>
    <row r="53" spans="1:31">
      <c r="A53" t="s">
        <v>36</v>
      </c>
      <c r="B53" s="10">
        <v>1422</v>
      </c>
      <c r="C53" s="9" t="s">
        <v>173</v>
      </c>
      <c r="D53" s="10">
        <f t="shared" si="7"/>
        <v>46</v>
      </c>
      <c r="E53" s="8" t="s">
        <v>1061</v>
      </c>
      <c r="F53" s="11">
        <v>42311</v>
      </c>
      <c r="G53" s="13">
        <v>2082</v>
      </c>
      <c r="H53" s="13">
        <v>45688</v>
      </c>
      <c r="I53" s="13">
        <v>3553</v>
      </c>
      <c r="J53" s="40">
        <v>4</v>
      </c>
      <c r="K53" s="40">
        <v>0</v>
      </c>
      <c r="L53" s="40">
        <v>0</v>
      </c>
      <c r="M53" s="40">
        <v>0</v>
      </c>
      <c r="N53" s="50">
        <f t="shared" ref="N53:N59" si="12">SUM(J53:M53)</f>
        <v>4</v>
      </c>
      <c r="O53" s="40">
        <v>20</v>
      </c>
      <c r="P53" s="40">
        <v>0</v>
      </c>
      <c r="Q53" s="40">
        <v>100</v>
      </c>
      <c r="R53" s="40">
        <v>15</v>
      </c>
      <c r="S53" s="50">
        <f t="shared" si="10"/>
        <v>135</v>
      </c>
      <c r="T53" s="21">
        <v>35</v>
      </c>
      <c r="U53" s="21">
        <v>0</v>
      </c>
      <c r="V53" s="21">
        <v>107</v>
      </c>
      <c r="W53" s="21">
        <v>0</v>
      </c>
      <c r="X53" s="21">
        <v>0</v>
      </c>
      <c r="Y53" s="50">
        <f t="shared" si="11"/>
        <v>142</v>
      </c>
      <c r="Z53" s="40">
        <v>0</v>
      </c>
      <c r="AA53" s="40">
        <v>0</v>
      </c>
      <c r="AB53" s="40">
        <v>0</v>
      </c>
      <c r="AC53" s="40">
        <v>0</v>
      </c>
      <c r="AD53" s="50">
        <f t="shared" ref="AD53:AD58" si="13">SUM(Z53:AC53)</f>
        <v>0</v>
      </c>
    </row>
    <row r="54" spans="1:31">
      <c r="A54" t="s">
        <v>36</v>
      </c>
      <c r="B54" s="10">
        <v>1424</v>
      </c>
      <c r="C54" s="9" t="s">
        <v>173</v>
      </c>
      <c r="D54" s="10">
        <f t="shared" si="7"/>
        <v>47</v>
      </c>
      <c r="E54" s="8" t="s">
        <v>1062</v>
      </c>
      <c r="F54" s="11">
        <v>42312</v>
      </c>
      <c r="G54" s="13">
        <v>725</v>
      </c>
      <c r="H54" s="13">
        <v>31469</v>
      </c>
      <c r="I54" s="13">
        <v>1035</v>
      </c>
      <c r="J54" s="40">
        <v>0</v>
      </c>
      <c r="K54" s="40">
        <v>0</v>
      </c>
      <c r="L54" s="40">
        <v>0</v>
      </c>
      <c r="M54" s="40">
        <v>0</v>
      </c>
      <c r="N54" s="50">
        <f t="shared" si="12"/>
        <v>0</v>
      </c>
      <c r="O54" s="40">
        <v>50</v>
      </c>
      <c r="P54" s="40">
        <v>0</v>
      </c>
      <c r="Q54" s="40">
        <v>43</v>
      </c>
      <c r="R54" s="40">
        <v>0</v>
      </c>
      <c r="S54" s="50">
        <f t="shared" si="10"/>
        <v>93</v>
      </c>
      <c r="T54" s="21">
        <v>0</v>
      </c>
      <c r="U54" s="21">
        <v>0</v>
      </c>
      <c r="V54" s="21">
        <v>38</v>
      </c>
      <c r="W54" s="21">
        <v>1</v>
      </c>
      <c r="X54" s="21">
        <v>0</v>
      </c>
      <c r="Y54" s="50">
        <f t="shared" si="11"/>
        <v>39</v>
      </c>
      <c r="Z54" s="40">
        <v>0</v>
      </c>
      <c r="AA54" s="40">
        <v>0</v>
      </c>
      <c r="AB54" s="40">
        <v>0</v>
      </c>
      <c r="AC54" s="40">
        <v>0</v>
      </c>
      <c r="AD54" s="50">
        <f t="shared" si="13"/>
        <v>0</v>
      </c>
    </row>
    <row r="55" spans="1:31">
      <c r="A55" t="s">
        <v>36</v>
      </c>
      <c r="B55" s="10">
        <v>1423</v>
      </c>
      <c r="C55" s="9" t="s">
        <v>173</v>
      </c>
      <c r="D55" s="10">
        <f t="shared" si="7"/>
        <v>48</v>
      </c>
      <c r="E55" s="8" t="s">
        <v>1063</v>
      </c>
      <c r="F55" s="11">
        <v>42322</v>
      </c>
      <c r="G55" s="13">
        <v>3843</v>
      </c>
      <c r="H55" s="13">
        <v>124323</v>
      </c>
      <c r="I55" s="13">
        <v>10883</v>
      </c>
      <c r="J55" s="40">
        <v>0</v>
      </c>
      <c r="K55" s="40">
        <v>0</v>
      </c>
      <c r="L55" s="40">
        <v>1</v>
      </c>
      <c r="M55" s="40">
        <v>0</v>
      </c>
      <c r="N55" s="50">
        <f t="shared" si="12"/>
        <v>1</v>
      </c>
      <c r="O55" s="40">
        <v>0</v>
      </c>
      <c r="P55" s="40">
        <v>0</v>
      </c>
      <c r="Q55" s="40">
        <v>167</v>
      </c>
      <c r="R55" s="40">
        <v>17</v>
      </c>
      <c r="S55" s="50">
        <f t="shared" si="10"/>
        <v>184</v>
      </c>
      <c r="T55" s="21">
        <v>32</v>
      </c>
      <c r="U55" s="21">
        <v>0</v>
      </c>
      <c r="V55" s="21">
        <v>195</v>
      </c>
      <c r="W55" s="21">
        <v>0</v>
      </c>
      <c r="X55" s="21">
        <v>0</v>
      </c>
      <c r="Y55" s="50">
        <f t="shared" si="11"/>
        <v>227</v>
      </c>
      <c r="Z55" s="40">
        <v>0</v>
      </c>
      <c r="AA55" s="40">
        <v>0</v>
      </c>
      <c r="AB55" s="40">
        <v>0</v>
      </c>
      <c r="AC55" s="40">
        <v>0</v>
      </c>
      <c r="AD55" s="50">
        <f t="shared" si="13"/>
        <v>0</v>
      </c>
    </row>
    <row r="56" spans="1:31">
      <c r="A56" t="s">
        <v>36</v>
      </c>
      <c r="B56" s="10">
        <v>1426</v>
      </c>
      <c r="C56" s="9" t="s">
        <v>173</v>
      </c>
      <c r="D56" s="10">
        <f t="shared" si="7"/>
        <v>49</v>
      </c>
      <c r="E56" s="8" t="s">
        <v>1064</v>
      </c>
      <c r="F56" s="11">
        <v>42324</v>
      </c>
      <c r="G56" s="13">
        <v>2023</v>
      </c>
      <c r="H56" s="13">
        <v>15352</v>
      </c>
      <c r="I56" s="13">
        <v>2746</v>
      </c>
      <c r="J56" s="40">
        <v>1</v>
      </c>
      <c r="K56" s="40">
        <v>0</v>
      </c>
      <c r="L56" s="40">
        <v>0</v>
      </c>
      <c r="M56" s="40">
        <v>0</v>
      </c>
      <c r="N56" s="50">
        <f t="shared" si="12"/>
        <v>1</v>
      </c>
      <c r="O56" s="40">
        <v>10</v>
      </c>
      <c r="P56" s="40">
        <v>0</v>
      </c>
      <c r="Q56" s="40">
        <v>269</v>
      </c>
      <c r="R56" s="40">
        <v>10</v>
      </c>
      <c r="S56" s="50">
        <f t="shared" si="10"/>
        <v>289</v>
      </c>
      <c r="T56" s="21">
        <v>6</v>
      </c>
      <c r="U56" s="21">
        <v>0</v>
      </c>
      <c r="V56" s="21">
        <v>101</v>
      </c>
      <c r="W56" s="21">
        <v>1</v>
      </c>
      <c r="X56" s="21">
        <v>0</v>
      </c>
      <c r="Y56" s="50">
        <f t="shared" si="11"/>
        <v>108</v>
      </c>
      <c r="Z56" s="40">
        <v>0</v>
      </c>
      <c r="AA56" s="40">
        <v>0</v>
      </c>
      <c r="AB56" s="40">
        <v>0</v>
      </c>
      <c r="AC56" s="40">
        <v>0</v>
      </c>
      <c r="AD56" s="50">
        <f t="shared" si="13"/>
        <v>0</v>
      </c>
    </row>
    <row r="57" spans="1:31">
      <c r="A57" t="s">
        <v>36</v>
      </c>
      <c r="B57" s="10">
        <v>1427</v>
      </c>
      <c r="C57" s="9" t="s">
        <v>173</v>
      </c>
      <c r="D57" s="10">
        <f t="shared" si="7"/>
        <v>50</v>
      </c>
      <c r="E57" s="8" t="s">
        <v>1065</v>
      </c>
      <c r="F57" s="11">
        <v>42327</v>
      </c>
      <c r="G57" s="13">
        <v>1548</v>
      </c>
      <c r="H57" s="13">
        <v>27545</v>
      </c>
      <c r="I57" s="13">
        <v>2374</v>
      </c>
      <c r="J57" s="40">
        <v>1</v>
      </c>
      <c r="K57" s="40">
        <v>0</v>
      </c>
      <c r="L57" s="40">
        <v>0</v>
      </c>
      <c r="M57" s="40">
        <v>0</v>
      </c>
      <c r="N57" s="50">
        <f t="shared" si="12"/>
        <v>1</v>
      </c>
      <c r="O57" s="40">
        <v>20</v>
      </c>
      <c r="P57" s="40">
        <v>0</v>
      </c>
      <c r="Q57" s="40">
        <v>100</v>
      </c>
      <c r="R57" s="40">
        <v>90</v>
      </c>
      <c r="S57" s="50">
        <f t="shared" si="10"/>
        <v>210</v>
      </c>
      <c r="T57" s="21">
        <v>14</v>
      </c>
      <c r="U57" s="21">
        <v>0</v>
      </c>
      <c r="V57" s="21">
        <v>78</v>
      </c>
      <c r="W57" s="21">
        <v>0</v>
      </c>
      <c r="X57" s="21">
        <v>2</v>
      </c>
      <c r="Y57" s="50">
        <f t="shared" si="11"/>
        <v>94</v>
      </c>
      <c r="Z57" s="40">
        <v>0</v>
      </c>
      <c r="AA57" s="40">
        <v>0</v>
      </c>
      <c r="AB57" s="40">
        <v>0</v>
      </c>
      <c r="AC57" s="40">
        <v>0</v>
      </c>
      <c r="AD57" s="50">
        <f t="shared" si="13"/>
        <v>0</v>
      </c>
    </row>
    <row r="58" spans="1:31">
      <c r="A58" t="s">
        <v>36</v>
      </c>
      <c r="B58" s="10">
        <v>1428</v>
      </c>
      <c r="C58" s="9" t="s">
        <v>173</v>
      </c>
      <c r="D58" s="10">
        <f t="shared" si="7"/>
        <v>51</v>
      </c>
      <c r="E58" s="8" t="s">
        <v>1066</v>
      </c>
      <c r="F58" s="11">
        <v>42331</v>
      </c>
      <c r="G58" s="13">
        <v>254</v>
      </c>
      <c r="H58" s="13">
        <v>14280</v>
      </c>
      <c r="I58" s="13">
        <v>330</v>
      </c>
      <c r="J58" s="40">
        <v>0</v>
      </c>
      <c r="K58" s="40">
        <v>0</v>
      </c>
      <c r="L58" s="40">
        <v>0</v>
      </c>
      <c r="M58" s="40">
        <v>0</v>
      </c>
      <c r="N58" s="50">
        <f t="shared" si="12"/>
        <v>0</v>
      </c>
      <c r="O58" s="40">
        <v>244</v>
      </c>
      <c r="P58" s="40">
        <v>0</v>
      </c>
      <c r="Q58" s="40">
        <v>52</v>
      </c>
      <c r="R58" s="40">
        <v>0</v>
      </c>
      <c r="S58" s="50">
        <f t="shared" si="10"/>
        <v>296</v>
      </c>
      <c r="T58" s="21">
        <v>0</v>
      </c>
      <c r="U58" s="21">
        <v>0</v>
      </c>
      <c r="V58" s="21">
        <v>14</v>
      </c>
      <c r="W58" s="21">
        <v>0</v>
      </c>
      <c r="X58" s="21">
        <v>0</v>
      </c>
      <c r="Y58" s="50">
        <f t="shared" si="11"/>
        <v>14</v>
      </c>
      <c r="Z58" s="40">
        <v>10</v>
      </c>
      <c r="AA58" s="40">
        <v>0</v>
      </c>
      <c r="AB58" s="40">
        <v>70</v>
      </c>
      <c r="AC58" s="40">
        <v>0</v>
      </c>
      <c r="AD58" s="50">
        <f t="shared" si="13"/>
        <v>80</v>
      </c>
    </row>
    <row r="59" spans="1:31">
      <c r="A59" t="s">
        <v>36</v>
      </c>
      <c r="B59" s="10">
        <v>1429</v>
      </c>
      <c r="C59" s="9" t="s">
        <v>173</v>
      </c>
      <c r="D59" s="10">
        <f t="shared" si="7"/>
        <v>52</v>
      </c>
      <c r="E59" s="8" t="s">
        <v>1067</v>
      </c>
      <c r="F59" s="11">
        <v>42335</v>
      </c>
      <c r="G59" s="13">
        <v>2968</v>
      </c>
      <c r="H59" s="13">
        <v>132450</v>
      </c>
      <c r="I59" s="13">
        <v>4580</v>
      </c>
      <c r="J59" s="40">
        <v>0</v>
      </c>
      <c r="K59" s="40">
        <v>0</v>
      </c>
      <c r="L59" s="40">
        <v>0</v>
      </c>
      <c r="M59" s="40">
        <v>0</v>
      </c>
      <c r="N59" s="50">
        <f t="shared" si="12"/>
        <v>0</v>
      </c>
      <c r="O59" s="40">
        <v>0</v>
      </c>
      <c r="P59" s="40">
        <v>0</v>
      </c>
      <c r="Q59" s="40">
        <v>70</v>
      </c>
      <c r="R59" s="40">
        <v>0</v>
      </c>
      <c r="S59" s="50">
        <f t="shared" si="10"/>
        <v>70</v>
      </c>
      <c r="T59" s="21">
        <v>33</v>
      </c>
      <c r="U59" s="21">
        <v>0</v>
      </c>
      <c r="V59" s="21">
        <v>146</v>
      </c>
      <c r="W59" s="21">
        <v>0</v>
      </c>
      <c r="X59" s="21">
        <v>0</v>
      </c>
      <c r="Y59" s="50">
        <f t="shared" si="11"/>
        <v>179</v>
      </c>
      <c r="Z59" s="40">
        <v>0</v>
      </c>
      <c r="AA59" s="40">
        <v>0</v>
      </c>
      <c r="AB59" s="40">
        <v>0</v>
      </c>
      <c r="AC59" s="40">
        <v>0</v>
      </c>
      <c r="AD59" s="50">
        <f>SUM(Z59:AC59)</f>
        <v>0</v>
      </c>
    </row>
    <row r="60" spans="1:31">
      <c r="A60" s="165" t="s">
        <v>36</v>
      </c>
      <c r="B60" s="10">
        <v>1430</v>
      </c>
      <c r="C60" s="9" t="s">
        <v>173</v>
      </c>
      <c r="D60" s="10">
        <f t="shared" si="7"/>
        <v>53</v>
      </c>
      <c r="E60" s="8" t="s">
        <v>1068</v>
      </c>
      <c r="F60" s="11">
        <v>42350</v>
      </c>
      <c r="G60" s="13">
        <v>1755</v>
      </c>
      <c r="H60" s="13">
        <v>31512</v>
      </c>
      <c r="I60" s="13">
        <v>2364</v>
      </c>
      <c r="J60" s="40">
        <v>0</v>
      </c>
      <c r="K60" s="40">
        <v>0</v>
      </c>
      <c r="L60" s="40">
        <v>0</v>
      </c>
      <c r="M60" s="40">
        <v>0</v>
      </c>
      <c r="N60" s="50">
        <f>SUM(J60:M60)</f>
        <v>0</v>
      </c>
      <c r="O60" s="40">
        <v>0</v>
      </c>
      <c r="P60" s="40">
        <v>0</v>
      </c>
      <c r="Q60" s="40">
        <v>399</v>
      </c>
      <c r="R60" s="40">
        <v>0</v>
      </c>
      <c r="S60" s="50">
        <f t="shared" si="10"/>
        <v>399</v>
      </c>
      <c r="T60" s="21">
        <v>3</v>
      </c>
      <c r="U60" s="21">
        <v>0</v>
      </c>
      <c r="V60" s="21">
        <v>89</v>
      </c>
      <c r="W60" s="21">
        <v>1</v>
      </c>
      <c r="X60" s="21">
        <v>0</v>
      </c>
      <c r="Y60" s="50">
        <f t="shared" si="11"/>
        <v>93</v>
      </c>
      <c r="Z60" s="40">
        <v>1</v>
      </c>
      <c r="AA60" s="40">
        <v>0</v>
      </c>
      <c r="AB60" s="40">
        <v>0</v>
      </c>
      <c r="AC60" s="40">
        <v>0</v>
      </c>
      <c r="AD60" s="50">
        <f>SUM(Z60:AC60)</f>
        <v>1</v>
      </c>
    </row>
    <row r="61" spans="1:31">
      <c r="A61" s="165" t="s">
        <v>42</v>
      </c>
      <c r="B61" s="10">
        <v>1431</v>
      </c>
      <c r="C61" s="9" t="s">
        <v>173</v>
      </c>
      <c r="D61" s="10">
        <f t="shared" si="7"/>
        <v>54</v>
      </c>
      <c r="E61" s="8" t="s">
        <v>1069</v>
      </c>
      <c r="F61" s="11">
        <v>42359</v>
      </c>
      <c r="G61" s="13">
        <v>0</v>
      </c>
      <c r="H61" s="13">
        <v>7</v>
      </c>
      <c r="I61" s="13">
        <v>214</v>
      </c>
      <c r="J61" s="40">
        <v>0</v>
      </c>
      <c r="K61" s="40">
        <v>0</v>
      </c>
      <c r="L61" s="40">
        <v>0</v>
      </c>
      <c r="M61" s="40">
        <v>0</v>
      </c>
      <c r="N61" s="50">
        <f>SUM(J61:M61)</f>
        <v>0</v>
      </c>
      <c r="O61" s="40">
        <v>0</v>
      </c>
      <c r="P61" s="40">
        <v>0</v>
      </c>
      <c r="Q61" s="40">
        <v>0</v>
      </c>
      <c r="R61" s="40">
        <v>0</v>
      </c>
      <c r="S61" s="50">
        <f t="shared" si="10"/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50">
        <f t="shared" si="11"/>
        <v>0</v>
      </c>
      <c r="Z61" s="40">
        <v>0</v>
      </c>
      <c r="AA61" s="40">
        <v>0</v>
      </c>
      <c r="AB61" s="40">
        <v>0</v>
      </c>
      <c r="AC61" s="40">
        <v>0</v>
      </c>
      <c r="AD61" s="50">
        <f>SUM(Z61:AC61)</f>
        <v>0</v>
      </c>
      <c r="AE61" s="99" t="s">
        <v>486</v>
      </c>
    </row>
    <row r="62" spans="1:31">
      <c r="A62" s="165" t="s">
        <v>36</v>
      </c>
      <c r="B62" s="10">
        <v>1432</v>
      </c>
      <c r="C62" s="9" t="s">
        <v>173</v>
      </c>
      <c r="D62" s="10">
        <f t="shared" si="7"/>
        <v>55</v>
      </c>
      <c r="E62" s="8" t="s">
        <v>1070</v>
      </c>
      <c r="F62" s="11">
        <v>42357</v>
      </c>
      <c r="G62" s="13">
        <v>3838</v>
      </c>
      <c r="H62" s="13">
        <v>43153</v>
      </c>
      <c r="I62" s="13">
        <v>4517</v>
      </c>
      <c r="J62" s="40">
        <v>0</v>
      </c>
      <c r="K62" s="40">
        <v>0</v>
      </c>
      <c r="L62" s="40">
        <v>15</v>
      </c>
      <c r="M62" s="40">
        <v>0</v>
      </c>
      <c r="N62" s="50">
        <f>SUM(J62:M62)</f>
        <v>15</v>
      </c>
      <c r="O62" s="40">
        <v>0</v>
      </c>
      <c r="P62" s="40">
        <v>0</v>
      </c>
      <c r="Q62" s="40">
        <v>110</v>
      </c>
      <c r="R62" s="40">
        <v>0</v>
      </c>
      <c r="S62" s="50">
        <f t="shared" si="10"/>
        <v>110</v>
      </c>
      <c r="T62" s="21">
        <v>3</v>
      </c>
      <c r="U62" s="21">
        <v>0</v>
      </c>
      <c r="V62" s="21">
        <v>173</v>
      </c>
      <c r="W62" s="21">
        <v>1</v>
      </c>
      <c r="X62" s="21">
        <v>0</v>
      </c>
      <c r="Y62" s="50">
        <f t="shared" si="11"/>
        <v>177</v>
      </c>
      <c r="Z62" s="40">
        <v>0</v>
      </c>
      <c r="AA62" s="40">
        <v>0</v>
      </c>
      <c r="AB62" s="40">
        <v>0</v>
      </c>
      <c r="AC62" s="40">
        <v>0</v>
      </c>
      <c r="AD62" s="50">
        <f>SUM(Z62:AC62)</f>
        <v>0</v>
      </c>
    </row>
    <row r="63" spans="1:31">
      <c r="B63" s="8"/>
      <c r="C63" s="9"/>
      <c r="D63" s="8"/>
      <c r="E63" s="8"/>
      <c r="F63" s="11"/>
      <c r="G63" s="13"/>
      <c r="H63" s="13"/>
      <c r="I63" s="13"/>
      <c r="J63" s="13"/>
      <c r="K63" s="42"/>
      <c r="L63" s="42"/>
      <c r="M63" s="42"/>
      <c r="N63" s="44"/>
      <c r="O63" s="12"/>
      <c r="P63" s="12"/>
      <c r="Q63" s="12"/>
      <c r="R63" s="12"/>
      <c r="S63" s="44"/>
      <c r="T63" s="12"/>
      <c r="U63" s="12"/>
      <c r="V63" s="12"/>
      <c r="W63" s="12"/>
      <c r="X63" s="21"/>
      <c r="Y63" s="44"/>
      <c r="Z63" s="12"/>
      <c r="AA63" s="12"/>
      <c r="AB63" s="12"/>
      <c r="AC63" s="12"/>
      <c r="AD63" s="44"/>
    </row>
    <row r="64" spans="1:31">
      <c r="F64" s="3" t="s">
        <v>228</v>
      </c>
      <c r="G64" s="7">
        <f t="shared" ref="G64:AD64" si="14">SUM(G8:G63)</f>
        <v>93361</v>
      </c>
      <c r="H64" s="7">
        <f t="shared" si="14"/>
        <v>3321526</v>
      </c>
      <c r="I64" s="7">
        <f t="shared" si="14"/>
        <v>157449</v>
      </c>
      <c r="J64" s="45">
        <f t="shared" si="14"/>
        <v>40</v>
      </c>
      <c r="K64" s="45">
        <f t="shared" si="14"/>
        <v>0</v>
      </c>
      <c r="L64" s="45">
        <f t="shared" si="14"/>
        <v>30</v>
      </c>
      <c r="M64" s="45">
        <f t="shared" si="14"/>
        <v>2</v>
      </c>
      <c r="N64" s="45">
        <f t="shared" si="14"/>
        <v>72</v>
      </c>
      <c r="O64" s="45">
        <f t="shared" si="14"/>
        <v>711</v>
      </c>
      <c r="P64" s="45">
        <f t="shared" si="14"/>
        <v>0</v>
      </c>
      <c r="Q64" s="45">
        <f t="shared" si="14"/>
        <v>4606</v>
      </c>
      <c r="R64" s="45">
        <f t="shared" si="14"/>
        <v>829</v>
      </c>
      <c r="S64" s="45">
        <f t="shared" si="14"/>
        <v>6146</v>
      </c>
      <c r="T64" s="45">
        <f t="shared" si="14"/>
        <v>796</v>
      </c>
      <c r="U64" s="45">
        <f t="shared" si="14"/>
        <v>0</v>
      </c>
      <c r="V64" s="45">
        <f t="shared" si="14"/>
        <v>4564</v>
      </c>
      <c r="W64" s="45">
        <f t="shared" si="14"/>
        <v>704</v>
      </c>
      <c r="X64" s="45">
        <f t="shared" si="14"/>
        <v>12</v>
      </c>
      <c r="Y64" s="45">
        <f t="shared" si="14"/>
        <v>6076</v>
      </c>
      <c r="Z64" s="45">
        <f t="shared" si="14"/>
        <v>121</v>
      </c>
      <c r="AA64" s="45">
        <f t="shared" si="14"/>
        <v>0</v>
      </c>
      <c r="AB64" s="45">
        <f t="shared" si="14"/>
        <v>199</v>
      </c>
      <c r="AC64" s="45">
        <f t="shared" si="14"/>
        <v>54</v>
      </c>
      <c r="AD64" s="45">
        <f t="shared" si="14"/>
        <v>374</v>
      </c>
    </row>
    <row r="66" spans="1:30">
      <c r="Y66" s="51"/>
      <c r="AB66" s="51"/>
    </row>
    <row r="67" spans="1:30">
      <c r="D67" s="51"/>
      <c r="F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</row>
    <row r="68" spans="1:30">
      <c r="D68" s="3"/>
      <c r="E68" s="4"/>
      <c r="F68" s="3"/>
      <c r="G68" s="18" t="s">
        <v>163</v>
      </c>
      <c r="H68" s="19"/>
      <c r="I68" s="20"/>
      <c r="J68" s="18" t="s">
        <v>164</v>
      </c>
      <c r="K68" s="48"/>
      <c r="L68" s="19"/>
      <c r="M68" s="19"/>
      <c r="N68" s="20"/>
      <c r="O68" s="15" t="s">
        <v>165</v>
      </c>
      <c r="P68" s="49"/>
      <c r="Q68" s="16"/>
      <c r="R68" s="16"/>
      <c r="S68" s="17"/>
      <c r="T68" s="18" t="s">
        <v>166</v>
      </c>
      <c r="U68" s="48"/>
      <c r="V68" s="19"/>
      <c r="W68" s="19"/>
      <c r="X68" s="19"/>
      <c r="Y68" s="20"/>
      <c r="Z68" s="15" t="s">
        <v>167</v>
      </c>
      <c r="AA68" s="49"/>
      <c r="AB68" s="16"/>
      <c r="AC68" s="16"/>
      <c r="AD68" s="17"/>
    </row>
    <row r="69" spans="1:30">
      <c r="A69" t="s">
        <v>171</v>
      </c>
      <c r="B69" t="s">
        <v>7</v>
      </c>
      <c r="D69" s="3" t="s">
        <v>9</v>
      </c>
      <c r="E69" s="4" t="s">
        <v>10</v>
      </c>
      <c r="F69" s="3" t="s">
        <v>11</v>
      </c>
      <c r="G69" s="36" t="s">
        <v>12</v>
      </c>
      <c r="H69" s="37" t="s">
        <v>13</v>
      </c>
      <c r="I69" s="38" t="s">
        <v>14</v>
      </c>
      <c r="J69" s="24" t="s">
        <v>15</v>
      </c>
      <c r="K69" s="24" t="s">
        <v>16</v>
      </c>
      <c r="L69" s="25" t="s">
        <v>17</v>
      </c>
      <c r="M69" s="24" t="s">
        <v>18</v>
      </c>
      <c r="N69" s="43" t="s">
        <v>19</v>
      </c>
      <c r="O69" s="22" t="s">
        <v>15</v>
      </c>
      <c r="P69" s="23" t="s">
        <v>16</v>
      </c>
      <c r="Q69" s="23" t="s">
        <v>17</v>
      </c>
      <c r="R69" s="23" t="s">
        <v>18</v>
      </c>
      <c r="S69" s="46" t="s">
        <v>19</v>
      </c>
      <c r="T69" s="24" t="s">
        <v>15</v>
      </c>
      <c r="U69" s="24" t="s">
        <v>16</v>
      </c>
      <c r="V69" s="25" t="s">
        <v>17</v>
      </c>
      <c r="W69" s="24" t="s">
        <v>18</v>
      </c>
      <c r="X69" s="24" t="s">
        <v>20</v>
      </c>
      <c r="Y69" s="43" t="s">
        <v>19</v>
      </c>
      <c r="Z69" s="22" t="s">
        <v>15</v>
      </c>
      <c r="AA69" s="23" t="s">
        <v>16</v>
      </c>
      <c r="AB69" s="23" t="s">
        <v>17</v>
      </c>
      <c r="AC69" s="23" t="s">
        <v>18</v>
      </c>
      <c r="AD69" s="46" t="s">
        <v>19</v>
      </c>
    </row>
    <row r="70" spans="1:30">
      <c r="A70" t="s">
        <v>42</v>
      </c>
      <c r="B70" s="8">
        <v>1</v>
      </c>
      <c r="C70" s="9" t="s">
        <v>91</v>
      </c>
      <c r="D70" s="8">
        <v>1</v>
      </c>
      <c r="E70" s="8" t="s">
        <v>726</v>
      </c>
      <c r="F70" s="11">
        <v>42041</v>
      </c>
      <c r="G70" s="13">
        <v>4979</v>
      </c>
      <c r="H70" s="13">
        <v>345672</v>
      </c>
      <c r="I70" s="13">
        <v>5991</v>
      </c>
      <c r="J70" s="40">
        <v>0</v>
      </c>
      <c r="K70" s="40">
        <v>0</v>
      </c>
      <c r="L70" s="40">
        <v>0</v>
      </c>
      <c r="M70" s="40">
        <v>0</v>
      </c>
      <c r="N70" s="50">
        <f t="shared" ref="N70:N81" si="15">SUM(J70:M70)</f>
        <v>0</v>
      </c>
      <c r="O70" s="40">
        <v>0</v>
      </c>
      <c r="P70" s="40">
        <v>0</v>
      </c>
      <c r="Q70" s="40">
        <v>0</v>
      </c>
      <c r="R70" s="21">
        <f>18+11+7</f>
        <v>36</v>
      </c>
      <c r="S70" s="50">
        <f t="shared" ref="S70:S81" si="16">SUM(O70:R70)</f>
        <v>36</v>
      </c>
      <c r="T70" s="40">
        <v>0</v>
      </c>
      <c r="U70" s="40">
        <v>0</v>
      </c>
      <c r="V70" s="40">
        <v>0</v>
      </c>
      <c r="W70" s="40">
        <v>36</v>
      </c>
      <c r="X70" s="40">
        <v>0</v>
      </c>
      <c r="Y70" s="50">
        <f t="shared" ref="Y70:Y99" si="17">SUM(T70:X70)</f>
        <v>36</v>
      </c>
      <c r="Z70" s="40">
        <v>0</v>
      </c>
      <c r="AA70" s="40">
        <v>0</v>
      </c>
      <c r="AB70" s="40">
        <v>0</v>
      </c>
      <c r="AC70" s="40">
        <v>0</v>
      </c>
      <c r="AD70" s="50">
        <f t="shared" ref="AD70:AD81" si="18">SUM(Z70:AC70)</f>
        <v>0</v>
      </c>
    </row>
    <row r="71" spans="1:30">
      <c r="A71" t="s">
        <v>42</v>
      </c>
      <c r="B71" s="10">
        <v>2</v>
      </c>
      <c r="C71" s="9" t="s">
        <v>91</v>
      </c>
      <c r="D71" s="10">
        <f>+D70+1</f>
        <v>2</v>
      </c>
      <c r="E71" s="8" t="s">
        <v>1071</v>
      </c>
      <c r="F71" s="11">
        <v>42043</v>
      </c>
      <c r="G71" s="13">
        <v>3667</v>
      </c>
      <c r="H71" s="13">
        <v>236410</v>
      </c>
      <c r="I71" s="13">
        <v>4356</v>
      </c>
      <c r="J71" s="40">
        <v>0</v>
      </c>
      <c r="K71" s="40">
        <v>0</v>
      </c>
      <c r="L71" s="40">
        <v>0</v>
      </c>
      <c r="M71" s="40">
        <v>0</v>
      </c>
      <c r="N71" s="50">
        <f t="shared" si="15"/>
        <v>0</v>
      </c>
      <c r="O71" s="40">
        <v>0</v>
      </c>
      <c r="P71" s="40">
        <v>0</v>
      </c>
      <c r="Q71" s="40">
        <v>0</v>
      </c>
      <c r="R71" s="40">
        <v>0</v>
      </c>
      <c r="S71" s="50">
        <f t="shared" si="16"/>
        <v>0</v>
      </c>
      <c r="T71" s="40">
        <v>0</v>
      </c>
      <c r="U71" s="40">
        <v>0</v>
      </c>
      <c r="V71" s="40">
        <v>0</v>
      </c>
      <c r="W71" s="21">
        <v>0</v>
      </c>
      <c r="X71" s="40">
        <v>0</v>
      </c>
      <c r="Y71" s="50">
        <f t="shared" si="17"/>
        <v>0</v>
      </c>
      <c r="Z71" s="40">
        <v>0</v>
      </c>
      <c r="AA71" s="40">
        <v>0</v>
      </c>
      <c r="AB71" s="40">
        <v>0</v>
      </c>
      <c r="AC71" s="40">
        <v>0</v>
      </c>
      <c r="AD71" s="50">
        <f t="shared" si="18"/>
        <v>0</v>
      </c>
    </row>
    <row r="72" spans="1:30">
      <c r="A72" t="s">
        <v>36</v>
      </c>
      <c r="B72" s="10">
        <v>3</v>
      </c>
      <c r="C72" s="9" t="s">
        <v>91</v>
      </c>
      <c r="D72" s="10">
        <f t="shared" ref="D72:D99" si="19">+D71+1</f>
        <v>3</v>
      </c>
      <c r="E72" s="8" t="s">
        <v>1072</v>
      </c>
      <c r="F72" s="11">
        <v>42043</v>
      </c>
      <c r="G72" s="13">
        <v>2065</v>
      </c>
      <c r="H72" s="13">
        <v>176429</v>
      </c>
      <c r="I72" s="13">
        <v>2577</v>
      </c>
      <c r="J72" s="40">
        <v>0</v>
      </c>
      <c r="K72" s="40">
        <v>0</v>
      </c>
      <c r="L72" s="40">
        <v>0</v>
      </c>
      <c r="M72" s="40">
        <v>0</v>
      </c>
      <c r="N72" s="50">
        <f t="shared" si="15"/>
        <v>0</v>
      </c>
      <c r="O72" s="40">
        <v>0</v>
      </c>
      <c r="P72" s="40">
        <v>0</v>
      </c>
      <c r="Q72" s="40">
        <v>0</v>
      </c>
      <c r="R72" s="40">
        <v>641</v>
      </c>
      <c r="S72" s="50">
        <f t="shared" si="16"/>
        <v>641</v>
      </c>
      <c r="T72" s="40">
        <v>0</v>
      </c>
      <c r="U72" s="40">
        <v>0</v>
      </c>
      <c r="V72" s="40">
        <v>0</v>
      </c>
      <c r="W72" s="21">
        <v>102</v>
      </c>
      <c r="X72" s="40">
        <v>0</v>
      </c>
      <c r="Y72" s="50">
        <f t="shared" si="17"/>
        <v>102</v>
      </c>
      <c r="Z72" s="40">
        <v>0</v>
      </c>
      <c r="AA72" s="40">
        <v>0</v>
      </c>
      <c r="AB72" s="40">
        <v>0</v>
      </c>
      <c r="AC72" s="40">
        <v>0</v>
      </c>
      <c r="AD72" s="50">
        <f t="shared" si="18"/>
        <v>0</v>
      </c>
    </row>
    <row r="73" spans="1:30">
      <c r="A73" t="s">
        <v>36</v>
      </c>
      <c r="B73" s="10">
        <v>4</v>
      </c>
      <c r="C73" s="9" t="s">
        <v>91</v>
      </c>
      <c r="D73" s="10">
        <f t="shared" si="19"/>
        <v>4</v>
      </c>
      <c r="E73" s="8" t="s">
        <v>1073</v>
      </c>
      <c r="F73" s="11">
        <v>42043</v>
      </c>
      <c r="G73" s="13">
        <v>307</v>
      </c>
      <c r="H73" s="13">
        <v>32605</v>
      </c>
      <c r="I73" s="13">
        <v>352</v>
      </c>
      <c r="J73" s="40">
        <v>0</v>
      </c>
      <c r="K73" s="40">
        <v>0</v>
      </c>
      <c r="L73" s="40">
        <v>0</v>
      </c>
      <c r="M73" s="40">
        <v>0</v>
      </c>
      <c r="N73" s="50">
        <f t="shared" si="15"/>
        <v>0</v>
      </c>
      <c r="O73" s="40">
        <v>0</v>
      </c>
      <c r="P73" s="40">
        <v>0</v>
      </c>
      <c r="Q73" s="40">
        <v>0</v>
      </c>
      <c r="R73" s="40">
        <v>77</v>
      </c>
      <c r="S73" s="50">
        <f t="shared" si="16"/>
        <v>77</v>
      </c>
      <c r="T73" s="40">
        <v>0</v>
      </c>
      <c r="U73" s="40">
        <v>0</v>
      </c>
      <c r="V73" s="40">
        <v>0</v>
      </c>
      <c r="W73" s="21">
        <v>15</v>
      </c>
      <c r="X73" s="40">
        <v>0</v>
      </c>
      <c r="Y73" s="50">
        <f t="shared" si="17"/>
        <v>15</v>
      </c>
      <c r="Z73" s="40">
        <v>0</v>
      </c>
      <c r="AA73" s="40">
        <v>0</v>
      </c>
      <c r="AB73" s="40">
        <v>0</v>
      </c>
      <c r="AC73" s="40">
        <v>0</v>
      </c>
      <c r="AD73" s="50">
        <f t="shared" si="18"/>
        <v>0</v>
      </c>
    </row>
    <row r="74" spans="1:30">
      <c r="A74" t="s">
        <v>42</v>
      </c>
      <c r="B74" s="10">
        <v>6</v>
      </c>
      <c r="C74" s="9" t="s">
        <v>91</v>
      </c>
      <c r="D74" s="10">
        <f t="shared" si="19"/>
        <v>5</v>
      </c>
      <c r="E74" s="8" t="s">
        <v>891</v>
      </c>
      <c r="F74" s="11">
        <v>42051</v>
      </c>
      <c r="G74" s="13">
        <v>4656</v>
      </c>
      <c r="H74" s="13">
        <v>271355</v>
      </c>
      <c r="I74" s="13">
        <v>4383</v>
      </c>
      <c r="J74" s="40">
        <v>0</v>
      </c>
      <c r="K74" s="40">
        <v>0</v>
      </c>
      <c r="L74" s="40">
        <v>0</v>
      </c>
      <c r="M74" s="40">
        <v>0</v>
      </c>
      <c r="N74" s="50">
        <f t="shared" si="15"/>
        <v>0</v>
      </c>
      <c r="O74" s="40">
        <v>0</v>
      </c>
      <c r="P74" s="40">
        <v>0</v>
      </c>
      <c r="Q74" s="40">
        <v>0</v>
      </c>
      <c r="R74" s="40">
        <v>0</v>
      </c>
      <c r="S74" s="50">
        <f t="shared" si="16"/>
        <v>0</v>
      </c>
      <c r="T74" s="40">
        <v>0</v>
      </c>
      <c r="U74" s="40">
        <v>0</v>
      </c>
      <c r="V74" s="40">
        <v>0</v>
      </c>
      <c r="W74" s="21">
        <v>0</v>
      </c>
      <c r="X74" s="40">
        <v>0</v>
      </c>
      <c r="Y74" s="50">
        <f t="shared" si="17"/>
        <v>0</v>
      </c>
      <c r="Z74" s="40">
        <v>0</v>
      </c>
      <c r="AA74" s="40">
        <v>0</v>
      </c>
      <c r="AB74" s="40">
        <v>0</v>
      </c>
      <c r="AC74" s="40">
        <v>0</v>
      </c>
      <c r="AD74" s="50">
        <f t="shared" si="18"/>
        <v>0</v>
      </c>
    </row>
    <row r="75" spans="1:30">
      <c r="A75" t="s">
        <v>42</v>
      </c>
      <c r="B75" s="10">
        <v>5</v>
      </c>
      <c r="C75" s="9" t="s">
        <v>91</v>
      </c>
      <c r="D75" s="10">
        <f t="shared" si="19"/>
        <v>6</v>
      </c>
      <c r="E75" s="8" t="s">
        <v>554</v>
      </c>
      <c r="F75" s="11">
        <v>42053</v>
      </c>
      <c r="G75" s="13">
        <v>4417</v>
      </c>
      <c r="H75" s="13">
        <v>284147</v>
      </c>
      <c r="I75" s="13">
        <v>5290</v>
      </c>
      <c r="J75" s="40">
        <v>0</v>
      </c>
      <c r="K75" s="40">
        <v>0</v>
      </c>
      <c r="L75" s="40">
        <v>0</v>
      </c>
      <c r="M75" s="40">
        <v>0</v>
      </c>
      <c r="N75" s="50">
        <f t="shared" si="15"/>
        <v>0</v>
      </c>
      <c r="O75" s="40">
        <v>0</v>
      </c>
      <c r="P75" s="40">
        <v>0</v>
      </c>
      <c r="Q75" s="40">
        <v>0</v>
      </c>
      <c r="R75" s="40">
        <v>0</v>
      </c>
      <c r="S75" s="50">
        <f t="shared" si="16"/>
        <v>0</v>
      </c>
      <c r="T75" s="40">
        <v>0</v>
      </c>
      <c r="U75" s="40">
        <v>0</v>
      </c>
      <c r="V75" s="40">
        <v>0</v>
      </c>
      <c r="W75" s="21">
        <v>0</v>
      </c>
      <c r="X75" s="40">
        <v>0</v>
      </c>
      <c r="Y75" s="50">
        <f t="shared" si="17"/>
        <v>0</v>
      </c>
      <c r="Z75" s="40">
        <v>0</v>
      </c>
      <c r="AA75" s="40">
        <v>0</v>
      </c>
      <c r="AB75" s="40">
        <v>0</v>
      </c>
      <c r="AC75" s="40">
        <v>0</v>
      </c>
      <c r="AD75" s="50">
        <f t="shared" si="18"/>
        <v>0</v>
      </c>
    </row>
    <row r="76" spans="1:30">
      <c r="A76" t="s">
        <v>36</v>
      </c>
      <c r="B76" s="10">
        <v>7</v>
      </c>
      <c r="C76" s="9" t="s">
        <v>91</v>
      </c>
      <c r="D76" s="10">
        <f t="shared" si="19"/>
        <v>7</v>
      </c>
      <c r="E76" s="8" t="s">
        <v>1074</v>
      </c>
      <c r="F76" s="11">
        <v>42055</v>
      </c>
      <c r="G76" s="13">
        <v>3780</v>
      </c>
      <c r="H76" s="13">
        <v>295363</v>
      </c>
      <c r="I76" s="13">
        <v>4746</v>
      </c>
      <c r="J76" s="40">
        <v>0</v>
      </c>
      <c r="K76" s="40">
        <v>0</v>
      </c>
      <c r="L76" s="40">
        <v>0</v>
      </c>
      <c r="M76" s="40">
        <v>0</v>
      </c>
      <c r="N76" s="50">
        <f t="shared" si="15"/>
        <v>0</v>
      </c>
      <c r="O76" s="40">
        <v>0</v>
      </c>
      <c r="P76" s="40">
        <v>0</v>
      </c>
      <c r="Q76" s="40">
        <v>0</v>
      </c>
      <c r="R76" s="40">
        <v>244</v>
      </c>
      <c r="S76" s="50">
        <f t="shared" si="16"/>
        <v>244</v>
      </c>
      <c r="T76" s="40">
        <v>0</v>
      </c>
      <c r="U76" s="40">
        <v>0</v>
      </c>
      <c r="V76" s="40">
        <v>0</v>
      </c>
      <c r="W76" s="21">
        <v>187</v>
      </c>
      <c r="X76" s="40">
        <v>0</v>
      </c>
      <c r="Y76" s="50">
        <f t="shared" si="17"/>
        <v>187</v>
      </c>
      <c r="Z76" s="40">
        <v>0</v>
      </c>
      <c r="AA76" s="40">
        <v>0</v>
      </c>
      <c r="AB76" s="40">
        <v>0</v>
      </c>
      <c r="AC76" s="40">
        <v>3</v>
      </c>
      <c r="AD76" s="50">
        <f t="shared" si="18"/>
        <v>3</v>
      </c>
    </row>
    <row r="77" spans="1:30">
      <c r="A77" t="s">
        <v>36</v>
      </c>
      <c r="B77" s="10">
        <v>8</v>
      </c>
      <c r="C77" s="9" t="s">
        <v>91</v>
      </c>
      <c r="D77" s="10">
        <f t="shared" si="19"/>
        <v>8</v>
      </c>
      <c r="E77" s="8" t="s">
        <v>1075</v>
      </c>
      <c r="F77" s="11">
        <v>42055</v>
      </c>
      <c r="G77" s="13">
        <v>2062</v>
      </c>
      <c r="H77" s="13">
        <v>163558</v>
      </c>
      <c r="I77" s="13">
        <v>2479</v>
      </c>
      <c r="J77" s="40">
        <v>0</v>
      </c>
      <c r="K77" s="40">
        <v>0</v>
      </c>
      <c r="L77" s="40">
        <v>0</v>
      </c>
      <c r="M77" s="40">
        <v>0</v>
      </c>
      <c r="N77" s="50">
        <f t="shared" si="15"/>
        <v>0</v>
      </c>
      <c r="O77" s="40">
        <v>0</v>
      </c>
      <c r="P77" s="40">
        <v>0</v>
      </c>
      <c r="Q77" s="40">
        <v>0</v>
      </c>
      <c r="R77" s="40">
        <v>478</v>
      </c>
      <c r="S77" s="50">
        <f t="shared" si="16"/>
        <v>478</v>
      </c>
      <c r="T77" s="40">
        <v>0</v>
      </c>
      <c r="U77" s="40">
        <v>0</v>
      </c>
      <c r="V77" s="40">
        <v>0</v>
      </c>
      <c r="W77" s="21">
        <v>101</v>
      </c>
      <c r="X77" s="40">
        <v>0</v>
      </c>
      <c r="Y77" s="50">
        <f t="shared" si="17"/>
        <v>101</v>
      </c>
      <c r="Z77" s="40">
        <v>0</v>
      </c>
      <c r="AA77" s="40">
        <v>0</v>
      </c>
      <c r="AB77" s="40">
        <v>0</v>
      </c>
      <c r="AC77" s="40">
        <v>0</v>
      </c>
      <c r="AD77" s="50">
        <f t="shared" si="18"/>
        <v>0</v>
      </c>
    </row>
    <row r="78" spans="1:30">
      <c r="A78" t="s">
        <v>42</v>
      </c>
      <c r="B78" s="10">
        <v>10</v>
      </c>
      <c r="C78" s="9" t="s">
        <v>91</v>
      </c>
      <c r="D78" s="10">
        <f t="shared" si="19"/>
        <v>9</v>
      </c>
      <c r="E78" s="8" t="s">
        <v>1076</v>
      </c>
      <c r="F78" s="11">
        <v>42056</v>
      </c>
      <c r="G78" s="13">
        <v>4990</v>
      </c>
      <c r="H78" s="13">
        <v>378611</v>
      </c>
      <c r="I78" s="13">
        <v>5777</v>
      </c>
      <c r="J78" s="40">
        <v>0</v>
      </c>
      <c r="K78" s="40">
        <v>0</v>
      </c>
      <c r="L78" s="40">
        <v>0</v>
      </c>
      <c r="M78" s="40">
        <v>0</v>
      </c>
      <c r="N78" s="50">
        <f t="shared" si="15"/>
        <v>0</v>
      </c>
      <c r="O78" s="40">
        <v>0</v>
      </c>
      <c r="P78" s="40">
        <v>0</v>
      </c>
      <c r="Q78" s="40">
        <v>0</v>
      </c>
      <c r="R78" s="40">
        <v>17</v>
      </c>
      <c r="S78" s="50">
        <f t="shared" si="16"/>
        <v>17</v>
      </c>
      <c r="T78" s="40">
        <v>0</v>
      </c>
      <c r="U78" s="40">
        <v>0</v>
      </c>
      <c r="V78" s="40">
        <v>0</v>
      </c>
      <c r="W78" s="21">
        <v>17</v>
      </c>
      <c r="X78" s="40">
        <v>0</v>
      </c>
      <c r="Y78" s="50">
        <f t="shared" si="17"/>
        <v>17</v>
      </c>
      <c r="Z78" s="40">
        <v>0</v>
      </c>
      <c r="AA78" s="40">
        <v>0</v>
      </c>
      <c r="AB78" s="40">
        <v>0</v>
      </c>
      <c r="AC78" s="40">
        <v>0</v>
      </c>
      <c r="AD78" s="50">
        <f t="shared" si="18"/>
        <v>0</v>
      </c>
    </row>
    <row r="79" spans="1:30">
      <c r="A79" t="s">
        <v>42</v>
      </c>
      <c r="B79" s="10">
        <v>9</v>
      </c>
      <c r="C79" s="9" t="s">
        <v>91</v>
      </c>
      <c r="D79" s="10">
        <f t="shared" si="19"/>
        <v>10</v>
      </c>
      <c r="E79" s="8" t="s">
        <v>825</v>
      </c>
      <c r="F79" s="11">
        <v>42058</v>
      </c>
      <c r="G79" s="13">
        <v>5283</v>
      </c>
      <c r="H79" s="13">
        <v>341859</v>
      </c>
      <c r="I79" s="13">
        <v>6129</v>
      </c>
      <c r="J79" s="40">
        <v>0</v>
      </c>
      <c r="K79" s="40">
        <v>0</v>
      </c>
      <c r="L79" s="40">
        <v>0</v>
      </c>
      <c r="M79" s="40">
        <v>0</v>
      </c>
      <c r="N79" s="50">
        <f t="shared" si="15"/>
        <v>0</v>
      </c>
      <c r="O79" s="40">
        <v>0</v>
      </c>
      <c r="P79" s="40">
        <v>0</v>
      </c>
      <c r="Q79" s="40">
        <v>0</v>
      </c>
      <c r="R79" s="40">
        <v>43</v>
      </c>
      <c r="S79" s="50">
        <f t="shared" si="16"/>
        <v>43</v>
      </c>
      <c r="T79" s="40">
        <v>0</v>
      </c>
      <c r="U79" s="40">
        <v>0</v>
      </c>
      <c r="V79" s="40">
        <v>0</v>
      </c>
      <c r="W79" s="21">
        <v>43</v>
      </c>
      <c r="X79" s="40">
        <v>0</v>
      </c>
      <c r="Y79" s="50">
        <f t="shared" si="17"/>
        <v>43</v>
      </c>
      <c r="Z79" s="40">
        <v>0</v>
      </c>
      <c r="AA79" s="40">
        <v>0</v>
      </c>
      <c r="AB79" s="40">
        <v>0</v>
      </c>
      <c r="AC79" s="40">
        <v>0</v>
      </c>
      <c r="AD79" s="50">
        <f t="shared" si="18"/>
        <v>0</v>
      </c>
    </row>
    <row r="80" spans="1:30">
      <c r="A80" t="s">
        <v>36</v>
      </c>
      <c r="B80" s="10">
        <v>13</v>
      </c>
      <c r="C80" s="9" t="s">
        <v>91</v>
      </c>
      <c r="D80" s="10">
        <f t="shared" si="19"/>
        <v>11</v>
      </c>
      <c r="E80" s="8" t="s">
        <v>1077</v>
      </c>
      <c r="F80" s="11">
        <v>42062</v>
      </c>
      <c r="G80" s="13">
        <v>1905</v>
      </c>
      <c r="H80" s="13">
        <v>128012</v>
      </c>
      <c r="I80" s="13">
        <v>2256</v>
      </c>
      <c r="J80" s="40">
        <v>0</v>
      </c>
      <c r="K80" s="40">
        <v>0</v>
      </c>
      <c r="L80" s="40">
        <v>0</v>
      </c>
      <c r="M80" s="40">
        <v>0</v>
      </c>
      <c r="N80" s="50">
        <f t="shared" si="15"/>
        <v>0</v>
      </c>
      <c r="O80" s="40">
        <v>0</v>
      </c>
      <c r="P80" s="40">
        <v>0</v>
      </c>
      <c r="Q80" s="40">
        <v>0</v>
      </c>
      <c r="R80" s="40">
        <v>0</v>
      </c>
      <c r="S80" s="50">
        <f t="shared" si="16"/>
        <v>0</v>
      </c>
      <c r="T80" s="40">
        <v>0</v>
      </c>
      <c r="U80" s="40">
        <v>0</v>
      </c>
      <c r="V80" s="40">
        <v>0</v>
      </c>
      <c r="W80" s="21">
        <v>94</v>
      </c>
      <c r="X80" s="40">
        <v>0</v>
      </c>
      <c r="Y80" s="50">
        <f t="shared" si="17"/>
        <v>94</v>
      </c>
      <c r="Z80" s="40">
        <v>0</v>
      </c>
      <c r="AA80" s="40">
        <v>0</v>
      </c>
      <c r="AB80" s="40">
        <v>0</v>
      </c>
      <c r="AC80" s="40">
        <v>0</v>
      </c>
      <c r="AD80" s="50">
        <f t="shared" si="18"/>
        <v>0</v>
      </c>
    </row>
    <row r="81" spans="1:30">
      <c r="A81" t="s">
        <v>36</v>
      </c>
      <c r="B81" s="10">
        <v>14</v>
      </c>
      <c r="C81" s="9" t="s">
        <v>91</v>
      </c>
      <c r="D81" s="10">
        <f t="shared" si="19"/>
        <v>12</v>
      </c>
      <c r="E81" s="8" t="s">
        <v>1078</v>
      </c>
      <c r="F81" s="11">
        <v>42062</v>
      </c>
      <c r="G81" s="13">
        <v>2286</v>
      </c>
      <c r="H81" s="13">
        <v>191446</v>
      </c>
      <c r="I81" s="13">
        <v>2576</v>
      </c>
      <c r="J81" s="40">
        <v>0</v>
      </c>
      <c r="K81" s="40">
        <v>0</v>
      </c>
      <c r="L81" s="40">
        <v>0</v>
      </c>
      <c r="M81" s="40">
        <v>0</v>
      </c>
      <c r="N81" s="50">
        <f t="shared" si="15"/>
        <v>0</v>
      </c>
      <c r="O81" s="40">
        <v>0</v>
      </c>
      <c r="P81" s="40">
        <v>0</v>
      </c>
      <c r="Q81" s="40">
        <v>0</v>
      </c>
      <c r="R81" s="40">
        <v>138</v>
      </c>
      <c r="S81" s="50">
        <f t="shared" si="16"/>
        <v>138</v>
      </c>
      <c r="T81" s="40">
        <v>0</v>
      </c>
      <c r="U81" s="40">
        <v>0</v>
      </c>
      <c r="V81" s="40">
        <v>0</v>
      </c>
      <c r="W81" s="21">
        <v>111</v>
      </c>
      <c r="X81" s="40">
        <v>0</v>
      </c>
      <c r="Y81" s="50">
        <f t="shared" si="17"/>
        <v>111</v>
      </c>
      <c r="Z81" s="40">
        <v>0</v>
      </c>
      <c r="AA81" s="40">
        <v>0</v>
      </c>
      <c r="AB81" s="40">
        <v>0</v>
      </c>
      <c r="AC81" s="40">
        <v>0</v>
      </c>
      <c r="AD81" s="50">
        <f t="shared" si="18"/>
        <v>0</v>
      </c>
    </row>
    <row r="82" spans="1:30">
      <c r="A82" t="s">
        <v>36</v>
      </c>
      <c r="B82" s="10">
        <v>11</v>
      </c>
      <c r="C82" s="9" t="s">
        <v>91</v>
      </c>
      <c r="D82" s="10">
        <f t="shared" si="19"/>
        <v>13</v>
      </c>
      <c r="E82" s="8" t="s">
        <v>1079</v>
      </c>
      <c r="F82" s="11">
        <v>42067</v>
      </c>
      <c r="G82" s="13">
        <v>4285</v>
      </c>
      <c r="H82" s="13">
        <v>350231</v>
      </c>
      <c r="I82" s="13">
        <v>5111</v>
      </c>
      <c r="J82" s="40">
        <v>0</v>
      </c>
      <c r="K82" s="40">
        <v>0</v>
      </c>
      <c r="L82" s="40">
        <v>0</v>
      </c>
      <c r="M82" s="40">
        <v>0</v>
      </c>
      <c r="N82" s="50">
        <f t="shared" ref="N82:N99" si="20">SUM(J82:M82)</f>
        <v>0</v>
      </c>
      <c r="O82" s="40">
        <v>0</v>
      </c>
      <c r="P82" s="40">
        <v>0</v>
      </c>
      <c r="Q82" s="40">
        <v>0</v>
      </c>
      <c r="R82" s="40">
        <v>216</v>
      </c>
      <c r="S82" s="50">
        <f t="shared" ref="S82:S99" si="21">SUM(O82:R82)</f>
        <v>216</v>
      </c>
      <c r="T82" s="40">
        <v>0</v>
      </c>
      <c r="U82" s="40">
        <v>0</v>
      </c>
      <c r="V82" s="40">
        <v>0</v>
      </c>
      <c r="W82" s="21">
        <v>210</v>
      </c>
      <c r="X82" s="40">
        <v>0</v>
      </c>
      <c r="Y82" s="50">
        <f t="shared" si="17"/>
        <v>210</v>
      </c>
      <c r="Z82" s="40">
        <v>0</v>
      </c>
      <c r="AA82" s="40">
        <v>0</v>
      </c>
      <c r="AB82" s="40">
        <v>0</v>
      </c>
      <c r="AC82" s="40">
        <v>0</v>
      </c>
      <c r="AD82" s="50">
        <f t="shared" ref="AD82:AD99" si="22">SUM(Z82:AC82)</f>
        <v>0</v>
      </c>
    </row>
    <row r="83" spans="1:30">
      <c r="A83" t="s">
        <v>36</v>
      </c>
      <c r="B83" s="10">
        <v>12</v>
      </c>
      <c r="C83" s="9" t="s">
        <v>91</v>
      </c>
      <c r="D83" s="10">
        <f t="shared" si="19"/>
        <v>14</v>
      </c>
      <c r="E83" s="8" t="s">
        <v>1080</v>
      </c>
      <c r="F83" s="11">
        <v>42067</v>
      </c>
      <c r="G83" s="13">
        <v>3194</v>
      </c>
      <c r="H83" s="13">
        <v>279373</v>
      </c>
      <c r="I83" s="13">
        <v>3702</v>
      </c>
      <c r="J83" s="40">
        <v>0</v>
      </c>
      <c r="K83" s="40">
        <v>0</v>
      </c>
      <c r="L83" s="40">
        <v>0</v>
      </c>
      <c r="M83" s="40">
        <v>0</v>
      </c>
      <c r="N83" s="50">
        <f t="shared" si="20"/>
        <v>0</v>
      </c>
      <c r="O83" s="40">
        <v>0</v>
      </c>
      <c r="P83" s="40">
        <v>0</v>
      </c>
      <c r="Q83" s="40">
        <v>0</v>
      </c>
      <c r="R83" s="40">
        <v>447</v>
      </c>
      <c r="S83" s="50">
        <f t="shared" si="21"/>
        <v>447</v>
      </c>
      <c r="T83" s="40">
        <v>0</v>
      </c>
      <c r="U83" s="40">
        <v>0</v>
      </c>
      <c r="V83" s="40">
        <v>0</v>
      </c>
      <c r="W83" s="21">
        <v>156</v>
      </c>
      <c r="X83" s="40">
        <v>0</v>
      </c>
      <c r="Y83" s="50">
        <f t="shared" si="17"/>
        <v>156</v>
      </c>
      <c r="Z83" s="40">
        <v>0</v>
      </c>
      <c r="AA83" s="40">
        <v>0</v>
      </c>
      <c r="AB83" s="40">
        <v>0</v>
      </c>
      <c r="AC83" s="40">
        <v>0</v>
      </c>
      <c r="AD83" s="50">
        <f t="shared" si="22"/>
        <v>0</v>
      </c>
    </row>
    <row r="84" spans="1:30">
      <c r="A84" t="s">
        <v>36</v>
      </c>
      <c r="B84" s="10">
        <v>16</v>
      </c>
      <c r="C84" s="9" t="s">
        <v>91</v>
      </c>
      <c r="D84" s="10">
        <f t="shared" si="19"/>
        <v>15</v>
      </c>
      <c r="E84" s="8" t="s">
        <v>1081</v>
      </c>
      <c r="F84" s="11">
        <v>42073</v>
      </c>
      <c r="G84" s="13">
        <v>1732</v>
      </c>
      <c r="H84" s="13">
        <v>125837</v>
      </c>
      <c r="I84" s="13">
        <v>1990</v>
      </c>
      <c r="J84" s="40">
        <v>0</v>
      </c>
      <c r="K84" s="40">
        <v>0</v>
      </c>
      <c r="L84" s="40">
        <v>0</v>
      </c>
      <c r="M84" s="40">
        <v>0</v>
      </c>
      <c r="N84" s="50">
        <f t="shared" si="20"/>
        <v>0</v>
      </c>
      <c r="O84" s="40">
        <v>0</v>
      </c>
      <c r="P84" s="40">
        <v>0</v>
      </c>
      <c r="Q84" s="40">
        <v>0</v>
      </c>
      <c r="R84" s="40">
        <v>45</v>
      </c>
      <c r="S84" s="50">
        <f t="shared" si="21"/>
        <v>45</v>
      </c>
      <c r="T84" s="40">
        <v>0</v>
      </c>
      <c r="U84" s="40">
        <v>0</v>
      </c>
      <c r="V84" s="40">
        <v>0</v>
      </c>
      <c r="W84" s="21">
        <v>85</v>
      </c>
      <c r="X84" s="40">
        <v>0</v>
      </c>
      <c r="Y84" s="50">
        <f t="shared" si="17"/>
        <v>85</v>
      </c>
      <c r="Z84" s="40">
        <v>0</v>
      </c>
      <c r="AA84" s="40">
        <v>0</v>
      </c>
      <c r="AB84" s="40">
        <v>0</v>
      </c>
      <c r="AC84" s="40">
        <v>0</v>
      </c>
      <c r="AD84" s="50">
        <f t="shared" si="22"/>
        <v>0</v>
      </c>
    </row>
    <row r="85" spans="1:30">
      <c r="A85" t="s">
        <v>36</v>
      </c>
      <c r="B85" s="10">
        <v>17</v>
      </c>
      <c r="C85" s="9" t="s">
        <v>91</v>
      </c>
      <c r="D85" s="10">
        <f t="shared" si="19"/>
        <v>16</v>
      </c>
      <c r="E85" s="8" t="s">
        <v>1082</v>
      </c>
      <c r="F85" s="11">
        <v>42073</v>
      </c>
      <c r="G85" s="13">
        <v>2226</v>
      </c>
      <c r="H85" s="13">
        <v>177979</v>
      </c>
      <c r="I85" s="13">
        <v>2606</v>
      </c>
      <c r="J85" s="40">
        <v>0</v>
      </c>
      <c r="K85" s="40">
        <v>0</v>
      </c>
      <c r="L85" s="40">
        <v>0</v>
      </c>
      <c r="M85" s="40">
        <v>0</v>
      </c>
      <c r="N85" s="50">
        <f t="shared" si="20"/>
        <v>0</v>
      </c>
      <c r="O85" s="40">
        <v>0</v>
      </c>
      <c r="P85" s="40">
        <v>0</v>
      </c>
      <c r="Q85" s="40">
        <v>0</v>
      </c>
      <c r="R85" s="40">
        <v>119</v>
      </c>
      <c r="S85" s="50">
        <f t="shared" si="21"/>
        <v>119</v>
      </c>
      <c r="T85" s="40">
        <v>0</v>
      </c>
      <c r="U85" s="40">
        <v>0</v>
      </c>
      <c r="V85" s="40">
        <v>0</v>
      </c>
      <c r="W85" s="21">
        <v>109</v>
      </c>
      <c r="X85" s="40">
        <v>0</v>
      </c>
      <c r="Y85" s="50">
        <f t="shared" si="17"/>
        <v>109</v>
      </c>
      <c r="Z85" s="40">
        <v>0</v>
      </c>
      <c r="AA85" s="40">
        <v>0</v>
      </c>
      <c r="AB85" s="40">
        <v>0</v>
      </c>
      <c r="AC85" s="40">
        <v>0</v>
      </c>
      <c r="AD85" s="50">
        <f t="shared" si="22"/>
        <v>0</v>
      </c>
    </row>
    <row r="86" spans="1:30">
      <c r="A86" t="s">
        <v>42</v>
      </c>
      <c r="B86" s="10">
        <v>15</v>
      </c>
      <c r="C86" s="9" t="s">
        <v>91</v>
      </c>
      <c r="D86" s="10">
        <f t="shared" si="19"/>
        <v>17</v>
      </c>
      <c r="E86" s="8" t="s">
        <v>982</v>
      </c>
      <c r="F86" s="11">
        <v>42075</v>
      </c>
      <c r="G86" s="13">
        <v>4351</v>
      </c>
      <c r="H86" s="13">
        <v>304188</v>
      </c>
      <c r="I86" s="13">
        <v>4962</v>
      </c>
      <c r="J86" s="40">
        <v>0</v>
      </c>
      <c r="K86" s="40">
        <v>0</v>
      </c>
      <c r="L86" s="40">
        <v>0</v>
      </c>
      <c r="M86" s="40">
        <v>0</v>
      </c>
      <c r="N86" s="50">
        <f t="shared" si="20"/>
        <v>0</v>
      </c>
      <c r="O86" s="40">
        <v>0</v>
      </c>
      <c r="P86" s="40">
        <v>0</v>
      </c>
      <c r="Q86" s="40">
        <v>0</v>
      </c>
      <c r="R86" s="40">
        <v>12</v>
      </c>
      <c r="S86" s="50">
        <f t="shared" si="21"/>
        <v>12</v>
      </c>
      <c r="T86" s="40">
        <v>0</v>
      </c>
      <c r="U86" s="40">
        <v>0</v>
      </c>
      <c r="V86" s="40">
        <v>0</v>
      </c>
      <c r="W86" s="21">
        <v>12</v>
      </c>
      <c r="X86" s="40">
        <v>0</v>
      </c>
      <c r="Y86" s="50">
        <f t="shared" si="17"/>
        <v>12</v>
      </c>
      <c r="Z86" s="40">
        <v>0</v>
      </c>
      <c r="AA86" s="40">
        <v>0</v>
      </c>
      <c r="AB86" s="40">
        <v>0</v>
      </c>
      <c r="AC86" s="40">
        <v>0</v>
      </c>
      <c r="AD86" s="50">
        <f t="shared" si="22"/>
        <v>0</v>
      </c>
    </row>
    <row r="87" spans="1:30">
      <c r="A87" t="s">
        <v>36</v>
      </c>
      <c r="B87" s="10">
        <v>18</v>
      </c>
      <c r="C87" s="9" t="s">
        <v>91</v>
      </c>
      <c r="D87" s="10">
        <f t="shared" si="19"/>
        <v>18</v>
      </c>
      <c r="E87" s="8" t="s">
        <v>1083</v>
      </c>
      <c r="F87" s="11">
        <v>42077</v>
      </c>
      <c r="G87" s="13">
        <v>2415</v>
      </c>
      <c r="H87" s="13">
        <v>200709</v>
      </c>
      <c r="I87" s="13">
        <v>2825</v>
      </c>
      <c r="J87" s="40">
        <v>0</v>
      </c>
      <c r="K87" s="40">
        <v>0</v>
      </c>
      <c r="L87" s="40">
        <v>0</v>
      </c>
      <c r="M87" s="40">
        <v>0</v>
      </c>
      <c r="N87" s="50">
        <f t="shared" si="20"/>
        <v>0</v>
      </c>
      <c r="O87" s="40">
        <v>0</v>
      </c>
      <c r="P87" s="40">
        <v>0</v>
      </c>
      <c r="Q87" s="40">
        <v>0</v>
      </c>
      <c r="R87" s="40">
        <v>346</v>
      </c>
      <c r="S87" s="50">
        <f t="shared" si="21"/>
        <v>346</v>
      </c>
      <c r="T87" s="40">
        <v>0</v>
      </c>
      <c r="U87" s="40">
        <v>0</v>
      </c>
      <c r="V87" s="40">
        <v>0</v>
      </c>
      <c r="W87" s="21">
        <v>118</v>
      </c>
      <c r="X87" s="40">
        <v>0</v>
      </c>
      <c r="Y87" s="50">
        <f t="shared" si="17"/>
        <v>118</v>
      </c>
      <c r="Z87" s="40">
        <v>0</v>
      </c>
      <c r="AA87" s="40">
        <v>0</v>
      </c>
      <c r="AB87" s="40">
        <v>0</v>
      </c>
      <c r="AC87" s="40">
        <v>0</v>
      </c>
      <c r="AD87" s="50">
        <f t="shared" si="22"/>
        <v>0</v>
      </c>
    </row>
    <row r="88" spans="1:30">
      <c r="A88" t="s">
        <v>36</v>
      </c>
      <c r="B88" s="10">
        <v>19</v>
      </c>
      <c r="C88" s="9" t="s">
        <v>91</v>
      </c>
      <c r="D88" s="10">
        <f t="shared" si="19"/>
        <v>19</v>
      </c>
      <c r="E88" s="8" t="s">
        <v>1084</v>
      </c>
      <c r="F88" s="11">
        <v>42077</v>
      </c>
      <c r="G88" s="13">
        <v>2892</v>
      </c>
      <c r="H88" s="13">
        <v>249487</v>
      </c>
      <c r="I88" s="13">
        <v>3469</v>
      </c>
      <c r="J88" s="40">
        <v>0</v>
      </c>
      <c r="K88" s="40">
        <v>0</v>
      </c>
      <c r="L88" s="40">
        <v>0</v>
      </c>
      <c r="M88" s="40">
        <v>0</v>
      </c>
      <c r="N88" s="50">
        <f t="shared" si="20"/>
        <v>0</v>
      </c>
      <c r="O88" s="40">
        <v>0</v>
      </c>
      <c r="P88" s="40">
        <v>0</v>
      </c>
      <c r="Q88" s="40">
        <v>0</v>
      </c>
      <c r="R88" s="40">
        <v>314</v>
      </c>
      <c r="S88" s="50">
        <f t="shared" si="21"/>
        <v>314</v>
      </c>
      <c r="T88" s="40">
        <v>0</v>
      </c>
      <c r="U88" s="40">
        <v>0</v>
      </c>
      <c r="V88" s="40">
        <v>0</v>
      </c>
      <c r="W88" s="21">
        <v>142</v>
      </c>
      <c r="X88" s="40">
        <v>0</v>
      </c>
      <c r="Y88" s="50">
        <f t="shared" si="17"/>
        <v>142</v>
      </c>
      <c r="Z88" s="40">
        <v>0</v>
      </c>
      <c r="AA88" s="40">
        <v>0</v>
      </c>
      <c r="AB88" s="40">
        <v>0</v>
      </c>
      <c r="AC88" s="40">
        <v>0</v>
      </c>
      <c r="AD88" s="50">
        <f t="shared" si="22"/>
        <v>0</v>
      </c>
    </row>
    <row r="89" spans="1:30">
      <c r="A89" t="s">
        <v>42</v>
      </c>
      <c r="B89" s="10">
        <v>20</v>
      </c>
      <c r="C89" s="9" t="s">
        <v>91</v>
      </c>
      <c r="D89" s="10">
        <f t="shared" si="19"/>
        <v>20</v>
      </c>
      <c r="E89" s="8" t="s">
        <v>559</v>
      </c>
      <c r="F89" s="11">
        <v>42078</v>
      </c>
      <c r="G89" s="13">
        <v>4821</v>
      </c>
      <c r="H89" s="13">
        <v>317516</v>
      </c>
      <c r="I89" s="13">
        <v>5566</v>
      </c>
      <c r="J89" s="40">
        <v>0</v>
      </c>
      <c r="K89" s="40">
        <v>0</v>
      </c>
      <c r="L89" s="40">
        <v>0</v>
      </c>
      <c r="M89" s="40">
        <v>0</v>
      </c>
      <c r="N89" s="50">
        <f t="shared" si="20"/>
        <v>0</v>
      </c>
      <c r="O89" s="40">
        <v>0</v>
      </c>
      <c r="P89" s="40">
        <v>0</v>
      </c>
      <c r="Q89" s="40">
        <v>0</v>
      </c>
      <c r="R89" s="40">
        <v>0</v>
      </c>
      <c r="S89" s="50">
        <f t="shared" si="21"/>
        <v>0</v>
      </c>
      <c r="T89" s="40">
        <v>0</v>
      </c>
      <c r="U89" s="40">
        <v>0</v>
      </c>
      <c r="V89" s="40">
        <v>0</v>
      </c>
      <c r="W89" s="21">
        <v>0</v>
      </c>
      <c r="X89" s="40">
        <v>0</v>
      </c>
      <c r="Y89" s="50">
        <f t="shared" si="17"/>
        <v>0</v>
      </c>
      <c r="Z89" s="40">
        <v>0</v>
      </c>
      <c r="AA89" s="40">
        <v>0</v>
      </c>
      <c r="AB89" s="40">
        <v>0</v>
      </c>
      <c r="AC89" s="40">
        <v>0</v>
      </c>
      <c r="AD89" s="50">
        <f t="shared" si="22"/>
        <v>0</v>
      </c>
    </row>
    <row r="90" spans="1:30">
      <c r="A90" t="s">
        <v>42</v>
      </c>
      <c r="B90" s="10">
        <v>21</v>
      </c>
      <c r="C90" s="9" t="s">
        <v>91</v>
      </c>
      <c r="D90" s="10">
        <f t="shared" si="19"/>
        <v>21</v>
      </c>
      <c r="E90" s="8" t="s">
        <v>1085</v>
      </c>
      <c r="F90" s="11">
        <v>42081</v>
      </c>
      <c r="G90" s="13">
        <v>4136</v>
      </c>
      <c r="H90" s="13">
        <v>291491</v>
      </c>
      <c r="I90" s="13">
        <v>3827</v>
      </c>
      <c r="J90" s="40">
        <v>0</v>
      </c>
      <c r="K90" s="40">
        <v>0</v>
      </c>
      <c r="L90" s="40">
        <v>0</v>
      </c>
      <c r="M90" s="40">
        <v>0</v>
      </c>
      <c r="N90" s="50">
        <f t="shared" si="20"/>
        <v>0</v>
      </c>
      <c r="O90" s="40">
        <v>0</v>
      </c>
      <c r="P90" s="40">
        <v>0</v>
      </c>
      <c r="Q90" s="40">
        <v>0</v>
      </c>
      <c r="R90" s="40">
        <v>0</v>
      </c>
      <c r="S90" s="50">
        <f t="shared" si="21"/>
        <v>0</v>
      </c>
      <c r="T90" s="40">
        <v>0</v>
      </c>
      <c r="U90" s="40">
        <v>0</v>
      </c>
      <c r="V90" s="40">
        <v>0</v>
      </c>
      <c r="W90" s="21">
        <v>0</v>
      </c>
      <c r="X90" s="40">
        <v>0</v>
      </c>
      <c r="Y90" s="50">
        <f t="shared" si="17"/>
        <v>0</v>
      </c>
      <c r="Z90" s="40">
        <v>0</v>
      </c>
      <c r="AA90" s="40">
        <v>0</v>
      </c>
      <c r="AB90" s="40">
        <v>0</v>
      </c>
      <c r="AC90" s="40">
        <v>0</v>
      </c>
      <c r="AD90" s="50">
        <f t="shared" si="22"/>
        <v>0</v>
      </c>
    </row>
    <row r="91" spans="1:30">
      <c r="A91" t="s">
        <v>36</v>
      </c>
      <c r="B91" s="10">
        <v>22</v>
      </c>
      <c r="C91" s="9" t="s">
        <v>91</v>
      </c>
      <c r="D91" s="10">
        <f t="shared" si="19"/>
        <v>22</v>
      </c>
      <c r="E91" s="8" t="s">
        <v>1086</v>
      </c>
      <c r="F91" s="11">
        <v>42083</v>
      </c>
      <c r="G91" s="13">
        <v>1432</v>
      </c>
      <c r="H91" s="13">
        <v>122501</v>
      </c>
      <c r="I91" s="13">
        <v>1689</v>
      </c>
      <c r="J91" s="40">
        <v>0</v>
      </c>
      <c r="K91" s="40">
        <v>0</v>
      </c>
      <c r="L91" s="40">
        <v>0</v>
      </c>
      <c r="M91" s="40">
        <v>0</v>
      </c>
      <c r="N91" s="50">
        <f t="shared" si="20"/>
        <v>0</v>
      </c>
      <c r="O91" s="40">
        <v>0</v>
      </c>
      <c r="P91" s="40">
        <v>0</v>
      </c>
      <c r="Q91" s="40">
        <v>0</v>
      </c>
      <c r="R91" s="40">
        <v>0</v>
      </c>
      <c r="S91" s="50">
        <f t="shared" si="21"/>
        <v>0</v>
      </c>
      <c r="T91" s="40">
        <v>0</v>
      </c>
      <c r="U91" s="40">
        <v>0</v>
      </c>
      <c r="V91" s="40">
        <v>0</v>
      </c>
      <c r="W91" s="21">
        <v>70</v>
      </c>
      <c r="X91" s="40">
        <v>0</v>
      </c>
      <c r="Y91" s="50">
        <f t="shared" si="17"/>
        <v>70</v>
      </c>
      <c r="Z91" s="40">
        <v>0</v>
      </c>
      <c r="AA91" s="40">
        <v>0</v>
      </c>
      <c r="AB91" s="40">
        <v>0</v>
      </c>
      <c r="AC91" s="40">
        <v>0</v>
      </c>
      <c r="AD91" s="50">
        <f t="shared" si="22"/>
        <v>0</v>
      </c>
    </row>
    <row r="92" spans="1:30">
      <c r="A92" t="s">
        <v>36</v>
      </c>
      <c r="B92" s="10">
        <v>23</v>
      </c>
      <c r="C92" s="9" t="s">
        <v>91</v>
      </c>
      <c r="D92" s="10">
        <f t="shared" si="19"/>
        <v>23</v>
      </c>
      <c r="E92" s="8" t="s">
        <v>1087</v>
      </c>
      <c r="F92" s="11">
        <v>42083</v>
      </c>
      <c r="G92" s="13">
        <v>2362</v>
      </c>
      <c r="H92" s="13">
        <v>200991</v>
      </c>
      <c r="I92" s="13">
        <v>2700</v>
      </c>
      <c r="J92" s="40">
        <v>0</v>
      </c>
      <c r="K92" s="40">
        <v>0</v>
      </c>
      <c r="L92" s="40">
        <v>0</v>
      </c>
      <c r="M92" s="40">
        <v>0</v>
      </c>
      <c r="N92" s="50">
        <f t="shared" si="20"/>
        <v>0</v>
      </c>
      <c r="O92" s="40">
        <v>0</v>
      </c>
      <c r="P92" s="40">
        <v>0</v>
      </c>
      <c r="Q92" s="40">
        <v>0</v>
      </c>
      <c r="R92" s="40">
        <v>0</v>
      </c>
      <c r="S92" s="50">
        <f t="shared" si="21"/>
        <v>0</v>
      </c>
      <c r="T92" s="40">
        <v>0</v>
      </c>
      <c r="U92" s="40">
        <v>0</v>
      </c>
      <c r="V92" s="40">
        <v>0</v>
      </c>
      <c r="W92" s="21">
        <v>115</v>
      </c>
      <c r="X92" s="40">
        <v>0</v>
      </c>
      <c r="Y92" s="50">
        <f t="shared" si="17"/>
        <v>115</v>
      </c>
      <c r="Z92" s="40">
        <v>0</v>
      </c>
      <c r="AA92" s="40">
        <v>0</v>
      </c>
      <c r="AB92" s="40">
        <v>0</v>
      </c>
      <c r="AC92" s="40">
        <v>0</v>
      </c>
      <c r="AD92" s="50">
        <f t="shared" si="22"/>
        <v>0</v>
      </c>
    </row>
    <row r="93" spans="1:30">
      <c r="A93" t="s">
        <v>36</v>
      </c>
      <c r="B93" s="10">
        <v>24</v>
      </c>
      <c r="C93" s="9" t="s">
        <v>91</v>
      </c>
      <c r="D93" s="10">
        <f t="shared" si="19"/>
        <v>24</v>
      </c>
      <c r="E93" s="8" t="s">
        <v>1088</v>
      </c>
      <c r="F93" s="11">
        <v>42087</v>
      </c>
      <c r="G93" s="13">
        <v>4132</v>
      </c>
      <c r="H93" s="13">
        <v>336610</v>
      </c>
      <c r="I93" s="13">
        <v>4890</v>
      </c>
      <c r="J93" s="40">
        <v>0</v>
      </c>
      <c r="K93" s="40">
        <v>0</v>
      </c>
      <c r="L93" s="40">
        <v>0</v>
      </c>
      <c r="M93" s="40">
        <v>0</v>
      </c>
      <c r="N93" s="50">
        <f t="shared" si="20"/>
        <v>0</v>
      </c>
      <c r="O93" s="40">
        <v>0</v>
      </c>
      <c r="P93" s="40">
        <v>0</v>
      </c>
      <c r="Q93" s="40">
        <v>0</v>
      </c>
      <c r="R93" s="40">
        <v>170</v>
      </c>
      <c r="S93" s="50">
        <f t="shared" si="21"/>
        <v>170</v>
      </c>
      <c r="T93" s="40">
        <v>0</v>
      </c>
      <c r="U93" s="40">
        <v>0</v>
      </c>
      <c r="V93" s="40">
        <v>0</v>
      </c>
      <c r="W93" s="21">
        <v>203</v>
      </c>
      <c r="X93" s="40">
        <v>0</v>
      </c>
      <c r="Y93" s="50">
        <f t="shared" si="17"/>
        <v>203</v>
      </c>
      <c r="Z93" s="40">
        <v>0</v>
      </c>
      <c r="AA93" s="40">
        <v>0</v>
      </c>
      <c r="AB93" s="40">
        <v>0</v>
      </c>
      <c r="AC93" s="40">
        <v>0</v>
      </c>
      <c r="AD93" s="50">
        <f t="shared" si="22"/>
        <v>0</v>
      </c>
    </row>
    <row r="94" spans="1:30">
      <c r="A94" t="s">
        <v>36</v>
      </c>
      <c r="B94" s="10">
        <v>25</v>
      </c>
      <c r="C94" s="9" t="s">
        <v>91</v>
      </c>
      <c r="D94" s="10">
        <f t="shared" si="19"/>
        <v>25</v>
      </c>
      <c r="E94" s="8" t="s">
        <v>1089</v>
      </c>
      <c r="F94" s="11">
        <v>42087</v>
      </c>
      <c r="G94" s="13">
        <v>2993</v>
      </c>
      <c r="H94" s="13">
        <v>258867</v>
      </c>
      <c r="I94" s="13">
        <v>3465</v>
      </c>
      <c r="J94" s="40">
        <v>0</v>
      </c>
      <c r="K94" s="40">
        <v>0</v>
      </c>
      <c r="L94" s="40">
        <v>0</v>
      </c>
      <c r="M94" s="40">
        <v>0</v>
      </c>
      <c r="N94" s="50">
        <f t="shared" si="20"/>
        <v>0</v>
      </c>
      <c r="O94" s="40">
        <v>0</v>
      </c>
      <c r="P94" s="40">
        <v>0</v>
      </c>
      <c r="Q94" s="40">
        <v>0</v>
      </c>
      <c r="R94" s="40">
        <v>314</v>
      </c>
      <c r="S94" s="50">
        <f t="shared" si="21"/>
        <v>314</v>
      </c>
      <c r="T94" s="40">
        <v>0</v>
      </c>
      <c r="U94" s="40">
        <v>0</v>
      </c>
      <c r="V94" s="40">
        <v>0</v>
      </c>
      <c r="W94" s="21">
        <v>146</v>
      </c>
      <c r="X94" s="40">
        <v>0</v>
      </c>
      <c r="Y94" s="50">
        <f t="shared" si="17"/>
        <v>146</v>
      </c>
      <c r="Z94" s="40">
        <v>0</v>
      </c>
      <c r="AA94" s="40">
        <v>0</v>
      </c>
      <c r="AB94" s="40">
        <v>0</v>
      </c>
      <c r="AC94" s="40">
        <v>1</v>
      </c>
      <c r="AD94" s="50">
        <f t="shared" si="22"/>
        <v>1</v>
      </c>
    </row>
    <row r="95" spans="1:30">
      <c r="A95" t="s">
        <v>36</v>
      </c>
      <c r="B95" s="10">
        <v>29</v>
      </c>
      <c r="C95" s="9" t="s">
        <v>91</v>
      </c>
      <c r="D95" s="10">
        <f t="shared" si="19"/>
        <v>26</v>
      </c>
      <c r="E95" s="8" t="s">
        <v>1090</v>
      </c>
      <c r="F95" s="11">
        <v>42091</v>
      </c>
      <c r="G95" s="13">
        <v>950</v>
      </c>
      <c r="H95" s="13">
        <v>79473</v>
      </c>
      <c r="I95" s="13">
        <v>1163</v>
      </c>
      <c r="J95" s="40">
        <v>0</v>
      </c>
      <c r="K95" s="40">
        <v>0</v>
      </c>
      <c r="L95" s="40">
        <v>0</v>
      </c>
      <c r="M95" s="40">
        <v>0</v>
      </c>
      <c r="N95" s="50">
        <f t="shared" si="20"/>
        <v>0</v>
      </c>
      <c r="O95" s="40">
        <v>0</v>
      </c>
      <c r="P95" s="40">
        <v>0</v>
      </c>
      <c r="Q95" s="40">
        <v>0</v>
      </c>
      <c r="R95" s="40">
        <v>0</v>
      </c>
      <c r="S95" s="50">
        <f t="shared" si="21"/>
        <v>0</v>
      </c>
      <c r="T95" s="40">
        <v>0</v>
      </c>
      <c r="U95" s="40">
        <v>0</v>
      </c>
      <c r="V95" s="40">
        <v>0</v>
      </c>
      <c r="W95" s="21">
        <v>47</v>
      </c>
      <c r="X95" s="40">
        <v>0</v>
      </c>
      <c r="Y95" s="50">
        <f t="shared" si="17"/>
        <v>47</v>
      </c>
      <c r="Z95" s="40">
        <v>0</v>
      </c>
      <c r="AA95" s="40">
        <v>0</v>
      </c>
      <c r="AB95" s="40">
        <v>0</v>
      </c>
      <c r="AC95" s="40">
        <v>0</v>
      </c>
      <c r="AD95" s="50">
        <f t="shared" si="22"/>
        <v>0</v>
      </c>
    </row>
    <row r="96" spans="1:30">
      <c r="A96" t="s">
        <v>36</v>
      </c>
      <c r="B96" s="10">
        <v>30</v>
      </c>
      <c r="C96" s="9" t="s">
        <v>91</v>
      </c>
      <c r="D96" s="10">
        <f t="shared" si="19"/>
        <v>27</v>
      </c>
      <c r="E96" s="8" t="s">
        <v>1091</v>
      </c>
      <c r="F96" s="11">
        <v>42091</v>
      </c>
      <c r="G96" s="13">
        <v>1181</v>
      </c>
      <c r="H96" s="13">
        <v>96119</v>
      </c>
      <c r="I96" s="13">
        <v>1394</v>
      </c>
      <c r="J96" s="40">
        <v>0</v>
      </c>
      <c r="K96" s="40">
        <v>0</v>
      </c>
      <c r="L96" s="40">
        <v>0</v>
      </c>
      <c r="M96" s="40">
        <v>0</v>
      </c>
      <c r="N96" s="50">
        <f t="shared" si="20"/>
        <v>0</v>
      </c>
      <c r="O96" s="40">
        <v>0</v>
      </c>
      <c r="P96" s="40">
        <v>0</v>
      </c>
      <c r="Q96" s="40">
        <v>0</v>
      </c>
      <c r="R96" s="40">
        <v>66</v>
      </c>
      <c r="S96" s="50">
        <f t="shared" si="21"/>
        <v>66</v>
      </c>
      <c r="T96" s="40">
        <v>0</v>
      </c>
      <c r="U96" s="40">
        <v>0</v>
      </c>
      <c r="V96" s="40">
        <v>0</v>
      </c>
      <c r="W96" s="21">
        <v>58</v>
      </c>
      <c r="X96" s="40">
        <v>0</v>
      </c>
      <c r="Y96" s="50">
        <f t="shared" si="17"/>
        <v>58</v>
      </c>
      <c r="Z96" s="40">
        <v>0</v>
      </c>
      <c r="AA96" s="40">
        <v>0</v>
      </c>
      <c r="AB96" s="40">
        <v>0</v>
      </c>
      <c r="AC96" s="40">
        <v>0</v>
      </c>
      <c r="AD96" s="50">
        <f t="shared" si="22"/>
        <v>0</v>
      </c>
    </row>
    <row r="97" spans="1:30">
      <c r="A97" t="s">
        <v>42</v>
      </c>
      <c r="B97" s="10">
        <v>26</v>
      </c>
      <c r="C97" s="9" t="s">
        <v>91</v>
      </c>
      <c r="D97" s="10">
        <f t="shared" si="19"/>
        <v>28</v>
      </c>
      <c r="E97" s="8" t="s">
        <v>1092</v>
      </c>
      <c r="F97" s="11">
        <v>42093</v>
      </c>
      <c r="G97" s="13">
        <v>5358</v>
      </c>
      <c r="H97" s="13">
        <v>380520</v>
      </c>
      <c r="I97" s="13">
        <v>5863</v>
      </c>
      <c r="J97" s="40">
        <v>0</v>
      </c>
      <c r="K97" s="40">
        <v>0</v>
      </c>
      <c r="L97" s="40">
        <v>0</v>
      </c>
      <c r="M97" s="40">
        <v>0</v>
      </c>
      <c r="N97" s="50">
        <f t="shared" si="20"/>
        <v>0</v>
      </c>
      <c r="O97" s="40">
        <v>0</v>
      </c>
      <c r="P97" s="40">
        <v>0</v>
      </c>
      <c r="Q97" s="40">
        <v>0</v>
      </c>
      <c r="R97" s="40">
        <v>43</v>
      </c>
      <c r="S97" s="50">
        <f t="shared" si="21"/>
        <v>43</v>
      </c>
      <c r="T97" s="40">
        <v>0</v>
      </c>
      <c r="U97" s="40">
        <v>0</v>
      </c>
      <c r="V97" s="40">
        <v>0</v>
      </c>
      <c r="W97" s="21">
        <v>43</v>
      </c>
      <c r="X97" s="40">
        <v>0</v>
      </c>
      <c r="Y97" s="50">
        <f t="shared" si="17"/>
        <v>43</v>
      </c>
      <c r="Z97" s="40">
        <v>0</v>
      </c>
      <c r="AA97" s="40">
        <v>0</v>
      </c>
      <c r="AB97" s="40">
        <v>0</v>
      </c>
      <c r="AC97" s="40">
        <v>0</v>
      </c>
      <c r="AD97" s="50">
        <f t="shared" si="22"/>
        <v>0</v>
      </c>
    </row>
    <row r="98" spans="1:30">
      <c r="A98" t="s">
        <v>36</v>
      </c>
      <c r="B98" s="10">
        <v>27</v>
      </c>
      <c r="C98" s="9" t="s">
        <v>91</v>
      </c>
      <c r="D98" s="10">
        <f t="shared" si="19"/>
        <v>29</v>
      </c>
      <c r="E98" s="8" t="s">
        <v>1093</v>
      </c>
      <c r="F98" s="11">
        <v>42093</v>
      </c>
      <c r="G98" s="13">
        <v>1813</v>
      </c>
      <c r="H98" s="13">
        <v>144870</v>
      </c>
      <c r="I98" s="13">
        <v>2193</v>
      </c>
      <c r="J98" s="40">
        <v>0</v>
      </c>
      <c r="K98" s="40">
        <v>0</v>
      </c>
      <c r="L98" s="40">
        <v>0</v>
      </c>
      <c r="M98" s="40">
        <v>0</v>
      </c>
      <c r="N98" s="50">
        <f t="shared" si="20"/>
        <v>0</v>
      </c>
      <c r="O98" s="40">
        <v>0</v>
      </c>
      <c r="P98" s="40">
        <v>0</v>
      </c>
      <c r="Q98" s="40">
        <v>0</v>
      </c>
      <c r="R98" s="40">
        <v>0</v>
      </c>
      <c r="S98" s="50">
        <f t="shared" si="21"/>
        <v>0</v>
      </c>
      <c r="T98" s="40">
        <v>0</v>
      </c>
      <c r="U98" s="40">
        <v>0</v>
      </c>
      <c r="V98" s="40">
        <v>0</v>
      </c>
      <c r="W98" s="21">
        <v>89</v>
      </c>
      <c r="X98" s="40">
        <v>0</v>
      </c>
      <c r="Y98" s="50">
        <f t="shared" si="17"/>
        <v>89</v>
      </c>
      <c r="Z98" s="40">
        <v>0</v>
      </c>
      <c r="AA98" s="40">
        <v>0</v>
      </c>
      <c r="AB98" s="40">
        <v>0</v>
      </c>
      <c r="AC98" s="40">
        <v>0</v>
      </c>
      <c r="AD98" s="50">
        <f t="shared" si="22"/>
        <v>0</v>
      </c>
    </row>
    <row r="99" spans="1:30">
      <c r="A99" t="s">
        <v>36</v>
      </c>
      <c r="B99" s="10">
        <v>28</v>
      </c>
      <c r="C99" s="9" t="s">
        <v>91</v>
      </c>
      <c r="D99" s="10">
        <f t="shared" si="19"/>
        <v>30</v>
      </c>
      <c r="E99" s="8" t="s">
        <v>1094</v>
      </c>
      <c r="F99" s="11">
        <v>42093</v>
      </c>
      <c r="G99" s="13">
        <v>1353</v>
      </c>
      <c r="H99" s="13">
        <v>111873</v>
      </c>
      <c r="I99" s="13">
        <v>1609</v>
      </c>
      <c r="J99" s="40">
        <v>0</v>
      </c>
      <c r="K99" s="40">
        <v>0</v>
      </c>
      <c r="L99" s="40">
        <v>0</v>
      </c>
      <c r="M99" s="40">
        <v>0</v>
      </c>
      <c r="N99" s="50">
        <f t="shared" si="20"/>
        <v>0</v>
      </c>
      <c r="O99" s="40">
        <v>0</v>
      </c>
      <c r="P99" s="40">
        <v>0</v>
      </c>
      <c r="Q99" s="40">
        <v>0</v>
      </c>
      <c r="R99" s="40">
        <v>0</v>
      </c>
      <c r="S99" s="50">
        <f t="shared" si="21"/>
        <v>0</v>
      </c>
      <c r="T99" s="40">
        <v>0</v>
      </c>
      <c r="U99" s="40">
        <v>0</v>
      </c>
      <c r="V99" s="40">
        <v>0</v>
      </c>
      <c r="W99" s="21">
        <v>66</v>
      </c>
      <c r="X99" s="40">
        <v>0</v>
      </c>
      <c r="Y99" s="50">
        <f t="shared" si="17"/>
        <v>66</v>
      </c>
      <c r="Z99" s="40">
        <v>0</v>
      </c>
      <c r="AA99" s="40">
        <v>0</v>
      </c>
      <c r="AB99" s="40">
        <v>0</v>
      </c>
      <c r="AC99" s="40">
        <v>0</v>
      </c>
      <c r="AD99" s="50">
        <f t="shared" si="22"/>
        <v>0</v>
      </c>
    </row>
    <row r="100" spans="1:30">
      <c r="B100" s="10">
        <v>31</v>
      </c>
      <c r="C100" s="9" t="s">
        <v>91</v>
      </c>
      <c r="D100" s="10">
        <f t="shared" ref="D100:D127" si="23">+D99+1</f>
        <v>31</v>
      </c>
      <c r="E100" s="8" t="s">
        <v>367</v>
      </c>
      <c r="F100" s="11">
        <v>42099</v>
      </c>
      <c r="G100" s="13">
        <v>4817</v>
      </c>
      <c r="H100" s="13">
        <v>308272</v>
      </c>
      <c r="I100" s="13">
        <v>5433</v>
      </c>
      <c r="J100" s="40">
        <v>0</v>
      </c>
      <c r="K100" s="40">
        <v>0</v>
      </c>
      <c r="L100" s="40">
        <v>0</v>
      </c>
      <c r="M100" s="40">
        <v>0</v>
      </c>
      <c r="N100" s="50">
        <f t="shared" ref="N100:N112" si="24">SUM(J100:M100)</f>
        <v>0</v>
      </c>
      <c r="O100" s="40">
        <v>0</v>
      </c>
      <c r="P100" s="40">
        <v>0</v>
      </c>
      <c r="Q100" s="40">
        <v>0</v>
      </c>
      <c r="R100" s="40">
        <v>0</v>
      </c>
      <c r="S100" s="50">
        <f t="shared" ref="S100:S112" si="25">SUM(O100:R100)</f>
        <v>0</v>
      </c>
      <c r="T100" s="40">
        <v>0</v>
      </c>
      <c r="U100" s="40">
        <v>0</v>
      </c>
      <c r="V100" s="40">
        <v>0</v>
      </c>
      <c r="W100" s="21">
        <v>0</v>
      </c>
      <c r="X100" s="40">
        <v>0</v>
      </c>
      <c r="Y100" s="50">
        <f t="shared" ref="Y100:Y112" si="26">SUM(T100:X100)</f>
        <v>0</v>
      </c>
      <c r="Z100" s="40">
        <v>0</v>
      </c>
      <c r="AA100" s="40">
        <v>0</v>
      </c>
      <c r="AB100" s="40">
        <v>0</v>
      </c>
      <c r="AC100" s="40">
        <v>0</v>
      </c>
      <c r="AD100" s="50">
        <f t="shared" ref="AD100:AD112" si="27">SUM(Z100:AC100)</f>
        <v>0</v>
      </c>
    </row>
    <row r="101" spans="1:30">
      <c r="B101" s="10">
        <v>32</v>
      </c>
      <c r="C101" s="9" t="s">
        <v>91</v>
      </c>
      <c r="D101" s="10">
        <f t="shared" si="23"/>
        <v>32</v>
      </c>
      <c r="E101" s="8" t="s">
        <v>1095</v>
      </c>
      <c r="F101" s="11">
        <v>42101</v>
      </c>
      <c r="G101" s="13">
        <v>3708</v>
      </c>
      <c r="H101" s="13">
        <v>286296</v>
      </c>
      <c r="I101" s="13">
        <v>4389</v>
      </c>
      <c r="J101" s="40">
        <v>0</v>
      </c>
      <c r="K101" s="40">
        <v>0</v>
      </c>
      <c r="L101" s="40">
        <v>0</v>
      </c>
      <c r="M101" s="40">
        <v>0</v>
      </c>
      <c r="N101" s="50">
        <f t="shared" si="24"/>
        <v>0</v>
      </c>
      <c r="O101" s="40">
        <v>0</v>
      </c>
      <c r="P101" s="40">
        <v>0</v>
      </c>
      <c r="Q101" s="40">
        <v>0</v>
      </c>
      <c r="R101" s="40">
        <v>0</v>
      </c>
      <c r="S101" s="50">
        <f t="shared" si="25"/>
        <v>0</v>
      </c>
      <c r="T101" s="40">
        <v>0</v>
      </c>
      <c r="U101" s="40">
        <v>0</v>
      </c>
      <c r="V101" s="40">
        <v>0</v>
      </c>
      <c r="W101" s="21">
        <v>181</v>
      </c>
      <c r="X101" s="40">
        <v>0</v>
      </c>
      <c r="Y101" s="50">
        <f t="shared" si="26"/>
        <v>181</v>
      </c>
      <c r="Z101" s="40">
        <v>0</v>
      </c>
      <c r="AA101" s="40">
        <v>0</v>
      </c>
      <c r="AB101" s="40">
        <v>0</v>
      </c>
      <c r="AC101" s="40">
        <v>0</v>
      </c>
      <c r="AD101" s="50">
        <f t="shared" si="27"/>
        <v>0</v>
      </c>
    </row>
    <row r="102" spans="1:30">
      <c r="B102" s="10">
        <v>33</v>
      </c>
      <c r="C102" s="9" t="s">
        <v>91</v>
      </c>
      <c r="D102" s="10">
        <f t="shared" si="23"/>
        <v>33</v>
      </c>
      <c r="E102" s="8" t="s">
        <v>1096</v>
      </c>
      <c r="F102" s="11">
        <v>42101</v>
      </c>
      <c r="G102" s="13">
        <v>2766</v>
      </c>
      <c r="H102" s="13">
        <v>239448</v>
      </c>
      <c r="I102" s="13">
        <v>3203</v>
      </c>
      <c r="J102" s="40">
        <v>0</v>
      </c>
      <c r="K102" s="40">
        <v>0</v>
      </c>
      <c r="L102" s="40">
        <v>0</v>
      </c>
      <c r="M102" s="40">
        <v>0</v>
      </c>
      <c r="N102" s="50">
        <f t="shared" si="24"/>
        <v>0</v>
      </c>
      <c r="O102" s="40">
        <v>0</v>
      </c>
      <c r="P102" s="40">
        <v>0</v>
      </c>
      <c r="Q102" s="40">
        <v>0</v>
      </c>
      <c r="R102" s="40">
        <v>0</v>
      </c>
      <c r="S102" s="50">
        <f t="shared" si="25"/>
        <v>0</v>
      </c>
      <c r="T102" s="40">
        <v>0</v>
      </c>
      <c r="U102" s="40">
        <v>0</v>
      </c>
      <c r="V102" s="40">
        <v>0</v>
      </c>
      <c r="W102" s="21">
        <v>135</v>
      </c>
      <c r="X102" s="40">
        <v>0</v>
      </c>
      <c r="Y102" s="50">
        <f t="shared" si="26"/>
        <v>135</v>
      </c>
      <c r="Z102" s="40">
        <v>0</v>
      </c>
      <c r="AA102" s="40">
        <v>0</v>
      </c>
      <c r="AB102" s="40">
        <v>0</v>
      </c>
      <c r="AC102" s="40">
        <v>0</v>
      </c>
      <c r="AD102" s="50">
        <f t="shared" si="27"/>
        <v>0</v>
      </c>
    </row>
    <row r="103" spans="1:30">
      <c r="B103" s="10">
        <v>34</v>
      </c>
      <c r="C103" s="9" t="s">
        <v>91</v>
      </c>
      <c r="D103" s="10">
        <f t="shared" si="23"/>
        <v>34</v>
      </c>
      <c r="E103" s="8" t="s">
        <v>1097</v>
      </c>
      <c r="F103" s="11">
        <v>42106</v>
      </c>
      <c r="G103" s="13">
        <v>2072</v>
      </c>
      <c r="H103" s="13">
        <v>144230</v>
      </c>
      <c r="I103" s="13">
        <v>2427</v>
      </c>
      <c r="J103" s="40">
        <v>0</v>
      </c>
      <c r="K103" s="40">
        <v>0</v>
      </c>
      <c r="L103" s="40">
        <v>0</v>
      </c>
      <c r="M103" s="40">
        <v>0</v>
      </c>
      <c r="N103" s="50">
        <f t="shared" si="24"/>
        <v>0</v>
      </c>
      <c r="O103" s="40">
        <v>0</v>
      </c>
      <c r="P103" s="40">
        <v>0</v>
      </c>
      <c r="Q103" s="40">
        <v>0</v>
      </c>
      <c r="R103" s="40">
        <v>0</v>
      </c>
      <c r="S103" s="50">
        <f t="shared" si="25"/>
        <v>0</v>
      </c>
      <c r="T103" s="40">
        <v>0</v>
      </c>
      <c r="U103" s="40">
        <v>0</v>
      </c>
      <c r="V103" s="40">
        <v>0</v>
      </c>
      <c r="W103" s="21">
        <v>101</v>
      </c>
      <c r="X103" s="40">
        <v>0</v>
      </c>
      <c r="Y103" s="50">
        <f t="shared" si="26"/>
        <v>101</v>
      </c>
      <c r="Z103" s="40">
        <v>0</v>
      </c>
      <c r="AA103" s="40">
        <v>0</v>
      </c>
      <c r="AB103" s="40">
        <v>0</v>
      </c>
      <c r="AC103" s="40">
        <v>0</v>
      </c>
      <c r="AD103" s="50">
        <f t="shared" si="27"/>
        <v>0</v>
      </c>
    </row>
    <row r="104" spans="1:30">
      <c r="B104" s="10">
        <v>35</v>
      </c>
      <c r="C104" s="9" t="s">
        <v>91</v>
      </c>
      <c r="D104" s="10">
        <f t="shared" si="23"/>
        <v>35</v>
      </c>
      <c r="E104" s="8" t="s">
        <v>1098</v>
      </c>
      <c r="F104" s="11">
        <v>42106</v>
      </c>
      <c r="G104" s="13">
        <v>1658</v>
      </c>
      <c r="H104" s="13">
        <v>130580</v>
      </c>
      <c r="I104" s="13">
        <v>1945</v>
      </c>
      <c r="J104" s="40">
        <v>0</v>
      </c>
      <c r="K104" s="40">
        <v>0</v>
      </c>
      <c r="L104" s="40">
        <v>0</v>
      </c>
      <c r="M104" s="40">
        <v>0</v>
      </c>
      <c r="N104" s="50">
        <f t="shared" si="24"/>
        <v>0</v>
      </c>
      <c r="O104" s="40">
        <v>0</v>
      </c>
      <c r="P104" s="40">
        <v>0</v>
      </c>
      <c r="Q104" s="40">
        <v>0</v>
      </c>
      <c r="R104" s="40">
        <v>160</v>
      </c>
      <c r="S104" s="50">
        <f t="shared" si="25"/>
        <v>160</v>
      </c>
      <c r="T104" s="40">
        <v>0</v>
      </c>
      <c r="U104" s="40">
        <v>0</v>
      </c>
      <c r="V104" s="40">
        <v>0</v>
      </c>
      <c r="W104" s="21">
        <v>81</v>
      </c>
      <c r="X104" s="40">
        <v>0</v>
      </c>
      <c r="Y104" s="50">
        <f t="shared" si="26"/>
        <v>81</v>
      </c>
      <c r="Z104" s="40">
        <v>0</v>
      </c>
      <c r="AA104" s="40">
        <v>0</v>
      </c>
      <c r="AB104" s="40">
        <v>0</v>
      </c>
      <c r="AC104" s="40">
        <v>1</v>
      </c>
      <c r="AD104" s="50">
        <f t="shared" si="27"/>
        <v>1</v>
      </c>
    </row>
    <row r="105" spans="1:30">
      <c r="B105" s="10">
        <v>36</v>
      </c>
      <c r="C105" s="9" t="s">
        <v>91</v>
      </c>
      <c r="D105" s="10">
        <f t="shared" si="23"/>
        <v>36</v>
      </c>
      <c r="E105" s="8" t="s">
        <v>1099</v>
      </c>
      <c r="F105" s="11">
        <v>42106</v>
      </c>
      <c r="G105" s="13">
        <v>5039</v>
      </c>
      <c r="H105" s="13">
        <v>362726</v>
      </c>
      <c r="I105" s="13">
        <v>5606</v>
      </c>
      <c r="J105" s="40">
        <v>0</v>
      </c>
      <c r="K105" s="40">
        <v>0</v>
      </c>
      <c r="L105" s="40">
        <v>0</v>
      </c>
      <c r="M105" s="40">
        <v>0</v>
      </c>
      <c r="N105" s="50">
        <f t="shared" si="24"/>
        <v>0</v>
      </c>
      <c r="O105" s="40">
        <v>0</v>
      </c>
      <c r="P105" s="40">
        <v>0</v>
      </c>
      <c r="Q105" s="40">
        <v>0</v>
      </c>
      <c r="R105" s="40">
        <v>25</v>
      </c>
      <c r="S105" s="50">
        <f t="shared" si="25"/>
        <v>25</v>
      </c>
      <c r="T105" s="40">
        <v>0</v>
      </c>
      <c r="U105" s="40">
        <v>0</v>
      </c>
      <c r="V105" s="40">
        <v>0</v>
      </c>
      <c r="W105" s="21">
        <v>25</v>
      </c>
      <c r="X105" s="40">
        <v>0</v>
      </c>
      <c r="Y105" s="50">
        <f t="shared" si="26"/>
        <v>25</v>
      </c>
      <c r="Z105" s="40">
        <v>0</v>
      </c>
      <c r="AA105" s="40">
        <v>0</v>
      </c>
      <c r="AB105" s="40">
        <v>0</v>
      </c>
      <c r="AC105" s="40">
        <v>0</v>
      </c>
      <c r="AD105" s="50">
        <f t="shared" si="27"/>
        <v>0</v>
      </c>
    </row>
    <row r="106" spans="1:30">
      <c r="B106" s="10">
        <v>37</v>
      </c>
      <c r="C106" s="9" t="s">
        <v>91</v>
      </c>
      <c r="D106" s="10">
        <f t="shared" si="23"/>
        <v>37</v>
      </c>
      <c r="E106" s="8" t="s">
        <v>1100</v>
      </c>
      <c r="F106" s="11">
        <v>42112</v>
      </c>
      <c r="G106" s="13">
        <v>1425</v>
      </c>
      <c r="H106" s="13">
        <v>109375</v>
      </c>
      <c r="I106" s="13">
        <v>1698</v>
      </c>
      <c r="J106" s="40">
        <v>0</v>
      </c>
      <c r="K106" s="40">
        <v>0</v>
      </c>
      <c r="L106" s="40">
        <v>0</v>
      </c>
      <c r="M106" s="40">
        <v>0</v>
      </c>
      <c r="N106" s="50">
        <f t="shared" si="24"/>
        <v>0</v>
      </c>
      <c r="O106" s="40">
        <v>0</v>
      </c>
      <c r="P106" s="40">
        <v>0</v>
      </c>
      <c r="Q106" s="40">
        <v>0</v>
      </c>
      <c r="R106" s="40">
        <v>0</v>
      </c>
      <c r="S106" s="50">
        <f t="shared" si="25"/>
        <v>0</v>
      </c>
      <c r="T106" s="40">
        <v>0</v>
      </c>
      <c r="U106" s="40">
        <v>0</v>
      </c>
      <c r="V106" s="40">
        <v>0</v>
      </c>
      <c r="W106" s="21">
        <v>70</v>
      </c>
      <c r="X106" s="40">
        <v>0</v>
      </c>
      <c r="Y106" s="50">
        <f t="shared" si="26"/>
        <v>70</v>
      </c>
      <c r="Z106" s="40">
        <v>0</v>
      </c>
      <c r="AA106" s="40">
        <v>0</v>
      </c>
      <c r="AB106" s="40">
        <v>0</v>
      </c>
      <c r="AC106" s="40">
        <v>17</v>
      </c>
      <c r="AD106" s="50">
        <f t="shared" si="27"/>
        <v>17</v>
      </c>
    </row>
    <row r="107" spans="1:30">
      <c r="B107" s="10">
        <v>38</v>
      </c>
      <c r="C107" s="9" t="s">
        <v>91</v>
      </c>
      <c r="D107" s="10">
        <f t="shared" si="23"/>
        <v>38</v>
      </c>
      <c r="E107" s="8" t="s">
        <v>1101</v>
      </c>
      <c r="F107" s="11">
        <v>42112</v>
      </c>
      <c r="G107" s="13">
        <v>2849</v>
      </c>
      <c r="H107" s="13">
        <v>248747</v>
      </c>
      <c r="I107" s="13">
        <v>3303</v>
      </c>
      <c r="J107" s="40">
        <v>0</v>
      </c>
      <c r="K107" s="40">
        <v>0</v>
      </c>
      <c r="L107" s="40">
        <v>0</v>
      </c>
      <c r="M107" s="40">
        <v>0</v>
      </c>
      <c r="N107" s="50">
        <f t="shared" si="24"/>
        <v>0</v>
      </c>
      <c r="O107" s="40">
        <v>0</v>
      </c>
      <c r="P107" s="40">
        <v>0</v>
      </c>
      <c r="Q107" s="40">
        <v>0</v>
      </c>
      <c r="R107" s="40">
        <v>200</v>
      </c>
      <c r="S107" s="50">
        <f t="shared" si="25"/>
        <v>200</v>
      </c>
      <c r="T107" s="40">
        <v>0</v>
      </c>
      <c r="U107" s="40">
        <v>0</v>
      </c>
      <c r="V107" s="40">
        <v>0</v>
      </c>
      <c r="W107" s="21">
        <v>139</v>
      </c>
      <c r="X107" s="40">
        <v>0</v>
      </c>
      <c r="Y107" s="50">
        <f t="shared" si="26"/>
        <v>139</v>
      </c>
      <c r="Z107" s="40">
        <v>0</v>
      </c>
      <c r="AA107" s="40">
        <v>0</v>
      </c>
      <c r="AB107" s="40">
        <v>0</v>
      </c>
      <c r="AC107" s="40">
        <v>26</v>
      </c>
      <c r="AD107" s="50">
        <f t="shared" si="27"/>
        <v>26</v>
      </c>
    </row>
    <row r="108" spans="1:30">
      <c r="B108" s="10">
        <v>39</v>
      </c>
      <c r="C108" s="9" t="s">
        <v>91</v>
      </c>
      <c r="D108" s="10">
        <f t="shared" si="23"/>
        <v>39</v>
      </c>
      <c r="E108" s="8" t="s">
        <v>1102</v>
      </c>
      <c r="F108" s="11">
        <v>42116</v>
      </c>
      <c r="G108" s="13">
        <v>4830</v>
      </c>
      <c r="H108" s="13">
        <v>294676</v>
      </c>
      <c r="I108" s="13">
        <v>5376</v>
      </c>
      <c r="J108" s="40">
        <v>0</v>
      </c>
      <c r="K108" s="40">
        <v>0</v>
      </c>
      <c r="L108" s="40">
        <v>0</v>
      </c>
      <c r="M108" s="40">
        <v>0</v>
      </c>
      <c r="N108" s="50">
        <f t="shared" si="24"/>
        <v>0</v>
      </c>
      <c r="O108" s="40">
        <v>0</v>
      </c>
      <c r="P108" s="40">
        <v>0</v>
      </c>
      <c r="Q108" s="40">
        <v>0</v>
      </c>
      <c r="R108" s="40">
        <v>0</v>
      </c>
      <c r="S108" s="50">
        <f t="shared" si="25"/>
        <v>0</v>
      </c>
      <c r="T108" s="40">
        <v>0</v>
      </c>
      <c r="U108" s="40">
        <v>0</v>
      </c>
      <c r="V108" s="40">
        <v>0</v>
      </c>
      <c r="W108" s="21">
        <v>0</v>
      </c>
      <c r="X108" s="40">
        <v>0</v>
      </c>
      <c r="Y108" s="50">
        <f t="shared" si="26"/>
        <v>0</v>
      </c>
      <c r="Z108" s="40">
        <v>0</v>
      </c>
      <c r="AA108" s="40">
        <v>0</v>
      </c>
      <c r="AB108" s="40">
        <v>0</v>
      </c>
      <c r="AC108" s="40">
        <v>0</v>
      </c>
      <c r="AD108" s="50">
        <f t="shared" si="27"/>
        <v>0</v>
      </c>
    </row>
    <row r="109" spans="1:30">
      <c r="B109" s="10">
        <v>40</v>
      </c>
      <c r="C109" s="9" t="s">
        <v>91</v>
      </c>
      <c r="D109" s="10">
        <f t="shared" si="23"/>
        <v>40</v>
      </c>
      <c r="E109" s="8" t="s">
        <v>1103</v>
      </c>
      <c r="F109" s="11">
        <v>42118</v>
      </c>
      <c r="G109" s="13">
        <v>5037</v>
      </c>
      <c r="H109" s="13">
        <v>346044</v>
      </c>
      <c r="I109" s="13">
        <v>5512</v>
      </c>
      <c r="J109" s="40">
        <v>0</v>
      </c>
      <c r="K109" s="40">
        <v>0</v>
      </c>
      <c r="L109" s="40">
        <v>0</v>
      </c>
      <c r="M109" s="40">
        <v>0</v>
      </c>
      <c r="N109" s="50">
        <f t="shared" si="24"/>
        <v>0</v>
      </c>
      <c r="O109" s="40">
        <v>0</v>
      </c>
      <c r="P109" s="40">
        <v>0</v>
      </c>
      <c r="Q109" s="40">
        <v>0</v>
      </c>
      <c r="R109" s="40">
        <v>20</v>
      </c>
      <c r="S109" s="50">
        <f t="shared" si="25"/>
        <v>20</v>
      </c>
      <c r="T109" s="40">
        <v>0</v>
      </c>
      <c r="U109" s="40">
        <v>0</v>
      </c>
      <c r="V109" s="40">
        <v>0</v>
      </c>
      <c r="W109" s="21">
        <v>20</v>
      </c>
      <c r="X109" s="40">
        <v>0</v>
      </c>
      <c r="Y109" s="50">
        <f t="shared" si="26"/>
        <v>20</v>
      </c>
      <c r="Z109" s="40">
        <v>0</v>
      </c>
      <c r="AA109" s="40">
        <v>0</v>
      </c>
      <c r="AB109" s="40">
        <v>0</v>
      </c>
      <c r="AC109" s="40">
        <v>0</v>
      </c>
      <c r="AD109" s="50">
        <f t="shared" si="27"/>
        <v>0</v>
      </c>
    </row>
    <row r="110" spans="1:30">
      <c r="B110" s="10">
        <v>41</v>
      </c>
      <c r="C110" s="9" t="s">
        <v>91</v>
      </c>
      <c r="D110" s="10">
        <f t="shared" si="23"/>
        <v>41</v>
      </c>
      <c r="E110" s="8" t="s">
        <v>1104</v>
      </c>
      <c r="F110" s="11">
        <v>42123</v>
      </c>
      <c r="G110" s="13">
        <v>2884</v>
      </c>
      <c r="H110" s="13">
        <v>204657</v>
      </c>
      <c r="I110" s="13">
        <v>3233</v>
      </c>
      <c r="J110" s="40">
        <v>0</v>
      </c>
      <c r="K110" s="40">
        <v>0</v>
      </c>
      <c r="L110" s="40">
        <v>0</v>
      </c>
      <c r="M110" s="40">
        <v>0</v>
      </c>
      <c r="N110" s="50">
        <f t="shared" si="24"/>
        <v>0</v>
      </c>
      <c r="O110" s="40">
        <v>0</v>
      </c>
      <c r="P110" s="40">
        <v>0</v>
      </c>
      <c r="Q110" s="40">
        <v>0</v>
      </c>
      <c r="R110" s="40">
        <v>200</v>
      </c>
      <c r="S110" s="50">
        <f t="shared" si="25"/>
        <v>200</v>
      </c>
      <c r="T110" s="40">
        <v>0</v>
      </c>
      <c r="U110" s="40">
        <v>0</v>
      </c>
      <c r="V110" s="40">
        <v>0</v>
      </c>
      <c r="W110" s="21">
        <v>140</v>
      </c>
      <c r="X110" s="40">
        <v>0</v>
      </c>
      <c r="Y110" s="50">
        <f t="shared" si="26"/>
        <v>140</v>
      </c>
      <c r="Z110" s="40">
        <v>0</v>
      </c>
      <c r="AA110" s="40">
        <v>0</v>
      </c>
      <c r="AB110" s="40">
        <v>0</v>
      </c>
      <c r="AC110" s="40">
        <v>0</v>
      </c>
      <c r="AD110" s="50">
        <f t="shared" si="27"/>
        <v>0</v>
      </c>
    </row>
    <row r="111" spans="1:30">
      <c r="B111" s="10">
        <v>42</v>
      </c>
      <c r="C111" s="9" t="s">
        <v>91</v>
      </c>
      <c r="D111" s="10">
        <f t="shared" si="23"/>
        <v>42</v>
      </c>
      <c r="E111" s="8" t="s">
        <v>1105</v>
      </c>
      <c r="F111" s="11">
        <v>42123</v>
      </c>
      <c r="G111" s="13">
        <v>3716</v>
      </c>
      <c r="H111" s="13">
        <v>289482</v>
      </c>
      <c r="I111" s="13">
        <v>4244</v>
      </c>
      <c r="J111" s="40">
        <v>0</v>
      </c>
      <c r="K111" s="40">
        <v>0</v>
      </c>
      <c r="L111" s="40">
        <v>0</v>
      </c>
      <c r="M111" s="40">
        <v>0</v>
      </c>
      <c r="N111" s="50">
        <f t="shared" si="24"/>
        <v>0</v>
      </c>
      <c r="O111" s="40">
        <v>0</v>
      </c>
      <c r="P111" s="40">
        <v>0</v>
      </c>
      <c r="Q111" s="40">
        <v>0</v>
      </c>
      <c r="R111" s="40">
        <v>0</v>
      </c>
      <c r="S111" s="50">
        <f t="shared" si="25"/>
        <v>0</v>
      </c>
      <c r="T111" s="40">
        <v>0</v>
      </c>
      <c r="U111" s="40">
        <v>0</v>
      </c>
      <c r="V111" s="40">
        <v>0</v>
      </c>
      <c r="W111" s="21">
        <v>180</v>
      </c>
      <c r="X111" s="40">
        <v>0</v>
      </c>
      <c r="Y111" s="50">
        <f t="shared" si="26"/>
        <v>180</v>
      </c>
      <c r="Z111" s="40">
        <v>0</v>
      </c>
      <c r="AA111" s="40">
        <v>0</v>
      </c>
      <c r="AB111" s="40">
        <v>0</v>
      </c>
      <c r="AC111" s="40">
        <v>0</v>
      </c>
      <c r="AD111" s="50">
        <f t="shared" si="27"/>
        <v>0</v>
      </c>
    </row>
    <row r="112" spans="1:30">
      <c r="B112" s="10">
        <v>47</v>
      </c>
      <c r="C112" s="9" t="s">
        <v>91</v>
      </c>
      <c r="D112" s="10">
        <f t="shared" si="23"/>
        <v>43</v>
      </c>
      <c r="E112" s="8" t="s">
        <v>1106</v>
      </c>
      <c r="F112" s="11">
        <v>42128</v>
      </c>
      <c r="G112" s="13">
        <v>0</v>
      </c>
      <c r="H112" s="13">
        <v>0</v>
      </c>
      <c r="I112" s="13">
        <v>0</v>
      </c>
      <c r="J112" s="40">
        <v>0</v>
      </c>
      <c r="K112" s="40">
        <v>0</v>
      </c>
      <c r="L112" s="40">
        <v>0</v>
      </c>
      <c r="M112" s="40">
        <v>0</v>
      </c>
      <c r="N112" s="50">
        <f t="shared" si="24"/>
        <v>0</v>
      </c>
      <c r="O112" s="40">
        <v>0</v>
      </c>
      <c r="P112" s="40">
        <v>0</v>
      </c>
      <c r="Q112" s="40">
        <v>0</v>
      </c>
      <c r="R112" s="40">
        <v>0</v>
      </c>
      <c r="S112" s="50">
        <f t="shared" si="25"/>
        <v>0</v>
      </c>
      <c r="T112" s="40">
        <v>0</v>
      </c>
      <c r="U112" s="40">
        <v>0</v>
      </c>
      <c r="V112" s="40">
        <v>0</v>
      </c>
      <c r="W112" s="40">
        <v>0</v>
      </c>
      <c r="X112" s="40">
        <v>0</v>
      </c>
      <c r="Y112" s="50">
        <f t="shared" si="26"/>
        <v>0</v>
      </c>
      <c r="Z112" s="40">
        <v>0</v>
      </c>
      <c r="AA112" s="40">
        <v>0</v>
      </c>
      <c r="AB112" s="40">
        <v>0</v>
      </c>
      <c r="AC112" s="40">
        <v>157</v>
      </c>
      <c r="AD112" s="50">
        <f t="shared" si="27"/>
        <v>157</v>
      </c>
    </row>
    <row r="113" spans="2:30">
      <c r="B113" s="10">
        <v>44</v>
      </c>
      <c r="C113" s="9" t="s">
        <v>91</v>
      </c>
      <c r="D113" s="10">
        <f t="shared" si="23"/>
        <v>44</v>
      </c>
      <c r="E113" s="8" t="s">
        <v>1107</v>
      </c>
      <c r="F113" s="11">
        <v>42133</v>
      </c>
      <c r="G113" s="13">
        <v>2723</v>
      </c>
      <c r="H113" s="13">
        <v>190570</v>
      </c>
      <c r="I113" s="13">
        <v>3118</v>
      </c>
      <c r="J113" s="40">
        <v>0</v>
      </c>
      <c r="K113" s="40">
        <v>0</v>
      </c>
      <c r="L113" s="40">
        <v>0</v>
      </c>
      <c r="M113" s="40">
        <v>0</v>
      </c>
      <c r="N113" s="50">
        <f t="shared" ref="N113:N121" si="28">SUM(J113:M113)</f>
        <v>0</v>
      </c>
      <c r="O113" s="40">
        <v>0</v>
      </c>
      <c r="P113" s="40">
        <v>0</v>
      </c>
      <c r="Q113" s="40">
        <v>0</v>
      </c>
      <c r="R113" s="40">
        <v>316</v>
      </c>
      <c r="S113" s="50">
        <f t="shared" ref="S113:S127" si="29">SUM(O113:R113)</f>
        <v>316</v>
      </c>
      <c r="T113" s="40">
        <v>0</v>
      </c>
      <c r="U113" s="40">
        <v>0</v>
      </c>
      <c r="V113" s="40">
        <v>0</v>
      </c>
      <c r="W113" s="21">
        <v>132</v>
      </c>
      <c r="X113" s="40">
        <v>0</v>
      </c>
      <c r="Y113" s="50">
        <f t="shared" ref="Y113:Y127" si="30">SUM(T113:X113)</f>
        <v>132</v>
      </c>
      <c r="Z113" s="40">
        <v>0</v>
      </c>
      <c r="AA113" s="40">
        <v>0</v>
      </c>
      <c r="AB113" s="40">
        <v>0</v>
      </c>
      <c r="AC113" s="40">
        <v>0</v>
      </c>
      <c r="AD113" s="50">
        <f t="shared" ref="AD113:AD127" si="31">SUM(Z113:AC113)</f>
        <v>0</v>
      </c>
    </row>
    <row r="114" spans="2:30">
      <c r="B114" s="10">
        <v>45</v>
      </c>
      <c r="C114" s="9" t="s">
        <v>91</v>
      </c>
      <c r="D114" s="10">
        <f t="shared" si="23"/>
        <v>45</v>
      </c>
      <c r="E114" s="8" t="s">
        <v>1108</v>
      </c>
      <c r="F114" s="11">
        <v>42133</v>
      </c>
      <c r="G114" s="13">
        <v>3091</v>
      </c>
      <c r="H114" s="13">
        <v>243716</v>
      </c>
      <c r="I114" s="13">
        <v>3522</v>
      </c>
      <c r="J114" s="40">
        <v>0</v>
      </c>
      <c r="K114" s="40">
        <v>0</v>
      </c>
      <c r="L114" s="40">
        <v>0</v>
      </c>
      <c r="M114" s="40">
        <v>0</v>
      </c>
      <c r="N114" s="50">
        <f t="shared" si="28"/>
        <v>0</v>
      </c>
      <c r="O114" s="40">
        <v>0</v>
      </c>
      <c r="P114" s="40">
        <v>0</v>
      </c>
      <c r="Q114" s="40">
        <v>0</v>
      </c>
      <c r="R114" s="40">
        <v>0</v>
      </c>
      <c r="S114" s="50">
        <f t="shared" si="29"/>
        <v>0</v>
      </c>
      <c r="T114" s="40">
        <v>0</v>
      </c>
      <c r="U114" s="40">
        <v>0</v>
      </c>
      <c r="V114" s="40">
        <v>0</v>
      </c>
      <c r="W114" s="21">
        <v>150</v>
      </c>
      <c r="X114" s="40">
        <v>0</v>
      </c>
      <c r="Y114" s="50">
        <f t="shared" si="30"/>
        <v>150</v>
      </c>
      <c r="Z114" s="40">
        <v>0</v>
      </c>
      <c r="AA114" s="40">
        <v>0</v>
      </c>
      <c r="AB114" s="40">
        <v>0</v>
      </c>
      <c r="AC114" s="40">
        <v>70</v>
      </c>
      <c r="AD114" s="50">
        <f t="shared" si="31"/>
        <v>70</v>
      </c>
    </row>
    <row r="115" spans="2:30">
      <c r="B115" s="10">
        <v>46</v>
      </c>
      <c r="C115" s="9" t="s">
        <v>91</v>
      </c>
      <c r="D115" s="10">
        <f t="shared" si="23"/>
        <v>46</v>
      </c>
      <c r="E115" s="8" t="s">
        <v>595</v>
      </c>
      <c r="F115" s="11">
        <v>42138</v>
      </c>
      <c r="G115" s="13">
        <v>1544</v>
      </c>
      <c r="H115" s="13">
        <v>92557</v>
      </c>
      <c r="I115" s="13">
        <v>1709</v>
      </c>
      <c r="J115" s="40">
        <v>0</v>
      </c>
      <c r="K115" s="40">
        <v>0</v>
      </c>
      <c r="L115" s="40">
        <v>0</v>
      </c>
      <c r="M115" s="40">
        <v>0</v>
      </c>
      <c r="N115" s="50">
        <f t="shared" si="28"/>
        <v>0</v>
      </c>
      <c r="O115" s="40">
        <v>0</v>
      </c>
      <c r="P115" s="40">
        <v>0</v>
      </c>
      <c r="Q115" s="40">
        <v>0</v>
      </c>
      <c r="R115" s="40">
        <v>0</v>
      </c>
      <c r="S115" s="50">
        <f t="shared" si="29"/>
        <v>0</v>
      </c>
      <c r="T115" s="40">
        <v>0</v>
      </c>
      <c r="U115" s="40">
        <v>0</v>
      </c>
      <c r="V115" s="40">
        <v>0</v>
      </c>
      <c r="W115" s="40">
        <v>0</v>
      </c>
      <c r="X115" s="40">
        <v>0</v>
      </c>
      <c r="Y115" s="50">
        <f t="shared" si="30"/>
        <v>0</v>
      </c>
      <c r="Z115" s="40">
        <v>0</v>
      </c>
      <c r="AA115" s="40">
        <v>0</v>
      </c>
      <c r="AB115" s="40">
        <v>0</v>
      </c>
      <c r="AC115" s="40">
        <v>0</v>
      </c>
      <c r="AD115" s="50">
        <f t="shared" si="31"/>
        <v>0</v>
      </c>
    </row>
    <row r="116" spans="2:30">
      <c r="B116" s="10">
        <v>43</v>
      </c>
      <c r="C116" s="9" t="s">
        <v>91</v>
      </c>
      <c r="D116" s="10">
        <f t="shared" si="23"/>
        <v>47</v>
      </c>
      <c r="E116" s="8" t="s">
        <v>1109</v>
      </c>
      <c r="F116" s="11">
        <v>42140</v>
      </c>
      <c r="G116" s="13">
        <v>6605</v>
      </c>
      <c r="H116" s="13">
        <v>416310</v>
      </c>
      <c r="I116" s="13">
        <v>7010</v>
      </c>
      <c r="J116" s="40">
        <v>0</v>
      </c>
      <c r="K116" s="40">
        <v>0</v>
      </c>
      <c r="L116" s="40">
        <v>0</v>
      </c>
      <c r="M116" s="40">
        <v>0</v>
      </c>
      <c r="N116" s="50">
        <f t="shared" si="28"/>
        <v>0</v>
      </c>
      <c r="O116" s="40">
        <v>0</v>
      </c>
      <c r="P116" s="40">
        <v>0</v>
      </c>
      <c r="Q116" s="40">
        <v>0</v>
      </c>
      <c r="R116" s="40">
        <v>18</v>
      </c>
      <c r="S116" s="50">
        <f t="shared" si="29"/>
        <v>18</v>
      </c>
      <c r="T116" s="40">
        <v>0</v>
      </c>
      <c r="U116" s="40">
        <v>0</v>
      </c>
      <c r="V116" s="40">
        <v>0</v>
      </c>
      <c r="W116" s="21">
        <v>18</v>
      </c>
      <c r="X116" s="40">
        <v>0</v>
      </c>
      <c r="Y116" s="50">
        <f t="shared" si="30"/>
        <v>18</v>
      </c>
      <c r="Z116" s="40">
        <v>0</v>
      </c>
      <c r="AA116" s="40">
        <v>0</v>
      </c>
      <c r="AB116" s="40">
        <v>0</v>
      </c>
      <c r="AC116" s="40">
        <v>0</v>
      </c>
      <c r="AD116" s="50">
        <f t="shared" si="31"/>
        <v>0</v>
      </c>
    </row>
    <row r="117" spans="2:30">
      <c r="B117" s="10">
        <v>48</v>
      </c>
      <c r="C117" s="9" t="s">
        <v>91</v>
      </c>
      <c r="D117" s="10">
        <f t="shared" si="23"/>
        <v>48</v>
      </c>
      <c r="E117" s="8" t="s">
        <v>1110</v>
      </c>
      <c r="F117" s="11">
        <v>42141</v>
      </c>
      <c r="G117" s="13">
        <v>2788</v>
      </c>
      <c r="H117" s="13">
        <v>180532</v>
      </c>
      <c r="I117" s="13">
        <v>3126</v>
      </c>
      <c r="J117" s="40">
        <v>0</v>
      </c>
      <c r="K117" s="40">
        <v>0</v>
      </c>
      <c r="L117" s="40">
        <v>0</v>
      </c>
      <c r="M117" s="40">
        <v>0</v>
      </c>
      <c r="N117" s="50">
        <f t="shared" si="28"/>
        <v>0</v>
      </c>
      <c r="O117" s="40">
        <v>0</v>
      </c>
      <c r="P117" s="40">
        <v>0</v>
      </c>
      <c r="Q117" s="40">
        <v>0</v>
      </c>
      <c r="R117" s="40">
        <v>0</v>
      </c>
      <c r="S117" s="50">
        <f t="shared" si="29"/>
        <v>0</v>
      </c>
      <c r="T117" s="40">
        <v>0</v>
      </c>
      <c r="U117" s="40">
        <v>0</v>
      </c>
      <c r="V117" s="40">
        <v>0</v>
      </c>
      <c r="W117" s="21">
        <v>135</v>
      </c>
      <c r="X117" s="40">
        <v>0</v>
      </c>
      <c r="Y117" s="50">
        <f t="shared" si="30"/>
        <v>135</v>
      </c>
      <c r="Z117" s="40">
        <v>0</v>
      </c>
      <c r="AA117" s="40">
        <v>0</v>
      </c>
      <c r="AB117" s="40">
        <v>0</v>
      </c>
      <c r="AC117" s="40">
        <v>0</v>
      </c>
      <c r="AD117" s="50">
        <f t="shared" si="31"/>
        <v>0</v>
      </c>
    </row>
    <row r="118" spans="2:30">
      <c r="B118" s="10">
        <v>49</v>
      </c>
      <c r="C118" s="9" t="s">
        <v>91</v>
      </c>
      <c r="D118" s="10">
        <f t="shared" si="23"/>
        <v>49</v>
      </c>
      <c r="E118" s="8" t="s">
        <v>1111</v>
      </c>
      <c r="F118" s="11">
        <v>42141</v>
      </c>
      <c r="G118" s="13">
        <v>2214</v>
      </c>
      <c r="H118" s="13">
        <v>168339</v>
      </c>
      <c r="I118" s="13">
        <v>2440</v>
      </c>
      <c r="J118" s="40">
        <v>0</v>
      </c>
      <c r="K118" s="40">
        <v>0</v>
      </c>
      <c r="L118" s="40">
        <v>0</v>
      </c>
      <c r="M118" s="40">
        <v>0</v>
      </c>
      <c r="N118" s="50">
        <f t="shared" si="28"/>
        <v>0</v>
      </c>
      <c r="O118" s="40">
        <v>0</v>
      </c>
      <c r="P118" s="40">
        <v>0</v>
      </c>
      <c r="Q118" s="40">
        <v>0</v>
      </c>
      <c r="R118" s="40">
        <v>0</v>
      </c>
      <c r="S118" s="50">
        <f t="shared" si="29"/>
        <v>0</v>
      </c>
      <c r="T118" s="40">
        <v>0</v>
      </c>
      <c r="U118" s="40">
        <v>0</v>
      </c>
      <c r="V118" s="40">
        <v>0</v>
      </c>
      <c r="W118" s="21">
        <v>107</v>
      </c>
      <c r="X118" s="40">
        <v>0</v>
      </c>
      <c r="Y118" s="50">
        <f t="shared" si="30"/>
        <v>107</v>
      </c>
      <c r="Z118" s="40">
        <v>0</v>
      </c>
      <c r="AA118" s="40">
        <v>0</v>
      </c>
      <c r="AB118" s="40">
        <v>0</v>
      </c>
      <c r="AC118" s="40">
        <v>0</v>
      </c>
      <c r="AD118" s="50">
        <f t="shared" si="31"/>
        <v>0</v>
      </c>
    </row>
    <row r="119" spans="2:30">
      <c r="B119" s="10">
        <v>50</v>
      </c>
      <c r="C119" s="9" t="s">
        <v>91</v>
      </c>
      <c r="D119" s="10">
        <f t="shared" si="23"/>
        <v>50</v>
      </c>
      <c r="E119" s="8" t="s">
        <v>1112</v>
      </c>
      <c r="F119" s="11">
        <v>42148</v>
      </c>
      <c r="G119" s="13">
        <v>4920</v>
      </c>
      <c r="H119" s="13">
        <v>316419</v>
      </c>
      <c r="I119" s="13">
        <v>5166</v>
      </c>
      <c r="J119" s="40">
        <v>0</v>
      </c>
      <c r="K119" s="40">
        <v>0</v>
      </c>
      <c r="L119" s="40">
        <v>0</v>
      </c>
      <c r="M119" s="40">
        <v>0</v>
      </c>
      <c r="N119" s="50">
        <f t="shared" si="28"/>
        <v>0</v>
      </c>
      <c r="O119" s="40">
        <v>0</v>
      </c>
      <c r="P119" s="40">
        <v>0</v>
      </c>
      <c r="Q119" s="40">
        <v>0</v>
      </c>
      <c r="R119" s="40">
        <v>3</v>
      </c>
      <c r="S119" s="50">
        <f t="shared" si="29"/>
        <v>3</v>
      </c>
      <c r="T119" s="40">
        <v>0</v>
      </c>
      <c r="U119" s="40">
        <v>0</v>
      </c>
      <c r="V119" s="40">
        <v>0</v>
      </c>
      <c r="W119" s="21">
        <v>3</v>
      </c>
      <c r="X119" s="40">
        <v>0</v>
      </c>
      <c r="Y119" s="50">
        <f t="shared" si="30"/>
        <v>3</v>
      </c>
      <c r="Z119" s="40">
        <v>0</v>
      </c>
      <c r="AA119" s="40">
        <v>0</v>
      </c>
      <c r="AB119" s="40">
        <v>0</v>
      </c>
      <c r="AC119" s="40">
        <v>0</v>
      </c>
      <c r="AD119" s="50">
        <f t="shared" si="31"/>
        <v>0</v>
      </c>
    </row>
    <row r="120" spans="2:30">
      <c r="B120" s="10">
        <v>51</v>
      </c>
      <c r="C120" s="9" t="s">
        <v>91</v>
      </c>
      <c r="D120" s="10">
        <f t="shared" si="23"/>
        <v>51</v>
      </c>
      <c r="E120" s="8" t="s">
        <v>1113</v>
      </c>
      <c r="F120" s="11">
        <v>42151</v>
      </c>
      <c r="G120" s="13">
        <v>2671</v>
      </c>
      <c r="H120" s="13">
        <v>176416</v>
      </c>
      <c r="I120" s="13">
        <v>3002</v>
      </c>
      <c r="J120" s="40">
        <v>0</v>
      </c>
      <c r="K120" s="40">
        <v>0</v>
      </c>
      <c r="L120" s="40">
        <v>0</v>
      </c>
      <c r="M120" s="40">
        <v>0</v>
      </c>
      <c r="N120" s="50">
        <f t="shared" si="28"/>
        <v>0</v>
      </c>
      <c r="O120" s="40">
        <v>0</v>
      </c>
      <c r="P120" s="40">
        <v>0</v>
      </c>
      <c r="Q120" s="40">
        <v>0</v>
      </c>
      <c r="R120" s="40">
        <v>0</v>
      </c>
      <c r="S120" s="50">
        <f t="shared" si="29"/>
        <v>0</v>
      </c>
      <c r="T120" s="40">
        <v>0</v>
      </c>
      <c r="U120" s="40">
        <v>0</v>
      </c>
      <c r="V120" s="40">
        <v>0</v>
      </c>
      <c r="W120" s="21">
        <v>130</v>
      </c>
      <c r="X120" s="40">
        <v>0</v>
      </c>
      <c r="Y120" s="50">
        <f t="shared" si="30"/>
        <v>130</v>
      </c>
      <c r="Z120" s="40">
        <v>0</v>
      </c>
      <c r="AA120" s="40">
        <v>0</v>
      </c>
      <c r="AB120" s="40">
        <v>0</v>
      </c>
      <c r="AC120" s="40">
        <v>10</v>
      </c>
      <c r="AD120" s="50">
        <f t="shared" si="31"/>
        <v>10</v>
      </c>
    </row>
    <row r="121" spans="2:30">
      <c r="B121" s="10">
        <v>52</v>
      </c>
      <c r="C121" s="9" t="s">
        <v>91</v>
      </c>
      <c r="D121" s="10">
        <f t="shared" si="23"/>
        <v>52</v>
      </c>
      <c r="E121" s="8" t="s">
        <v>1114</v>
      </c>
      <c r="F121" s="11">
        <v>42151</v>
      </c>
      <c r="G121" s="13">
        <v>1949</v>
      </c>
      <c r="H121" s="13">
        <v>148366</v>
      </c>
      <c r="I121" s="13">
        <v>2134</v>
      </c>
      <c r="J121" s="40">
        <v>0</v>
      </c>
      <c r="K121" s="40">
        <v>0</v>
      </c>
      <c r="L121" s="40">
        <v>0</v>
      </c>
      <c r="M121" s="40">
        <v>0</v>
      </c>
      <c r="N121" s="50">
        <f t="shared" si="28"/>
        <v>0</v>
      </c>
      <c r="O121" s="40">
        <v>0</v>
      </c>
      <c r="P121" s="40">
        <v>0</v>
      </c>
      <c r="Q121" s="40">
        <v>0</v>
      </c>
      <c r="R121" s="40">
        <v>25</v>
      </c>
      <c r="S121" s="50">
        <f t="shared" si="29"/>
        <v>25</v>
      </c>
      <c r="T121" s="40">
        <v>0</v>
      </c>
      <c r="U121" s="40">
        <v>0</v>
      </c>
      <c r="V121" s="40">
        <v>0</v>
      </c>
      <c r="W121" s="21">
        <v>94</v>
      </c>
      <c r="X121" s="40">
        <v>0</v>
      </c>
      <c r="Y121" s="50">
        <f t="shared" si="30"/>
        <v>94</v>
      </c>
      <c r="Z121" s="40">
        <v>0</v>
      </c>
      <c r="AA121" s="40">
        <v>0</v>
      </c>
      <c r="AB121" s="40">
        <v>0</v>
      </c>
      <c r="AC121" s="40">
        <v>13</v>
      </c>
      <c r="AD121" s="50">
        <f t="shared" si="31"/>
        <v>13</v>
      </c>
    </row>
    <row r="122" spans="2:30">
      <c r="B122" s="10">
        <v>53</v>
      </c>
      <c r="C122" s="9" t="s">
        <v>91</v>
      </c>
      <c r="D122" s="10">
        <f t="shared" si="23"/>
        <v>53</v>
      </c>
      <c r="E122" s="8" t="s">
        <v>1115</v>
      </c>
      <c r="F122" s="11">
        <v>42160</v>
      </c>
      <c r="G122" s="13">
        <v>1884</v>
      </c>
      <c r="H122" s="13">
        <v>118915</v>
      </c>
      <c r="I122" s="13">
        <v>2061</v>
      </c>
      <c r="J122" s="40">
        <v>0</v>
      </c>
      <c r="K122" s="40">
        <v>0</v>
      </c>
      <c r="L122" s="40">
        <v>0</v>
      </c>
      <c r="M122" s="40">
        <v>0</v>
      </c>
      <c r="N122" s="50">
        <v>0</v>
      </c>
      <c r="O122" s="40">
        <v>0</v>
      </c>
      <c r="P122" s="40">
        <v>0</v>
      </c>
      <c r="Q122" s="40">
        <v>0</v>
      </c>
      <c r="R122" s="40">
        <v>80</v>
      </c>
      <c r="S122" s="50">
        <f t="shared" si="29"/>
        <v>80</v>
      </c>
      <c r="T122" s="40">
        <v>0</v>
      </c>
      <c r="U122" s="40">
        <v>0</v>
      </c>
      <c r="V122" s="40">
        <v>0</v>
      </c>
      <c r="W122" s="21">
        <v>91</v>
      </c>
      <c r="X122" s="40">
        <v>0</v>
      </c>
      <c r="Y122" s="50">
        <f t="shared" si="30"/>
        <v>91</v>
      </c>
      <c r="Z122" s="40">
        <v>0</v>
      </c>
      <c r="AA122" s="40">
        <v>0</v>
      </c>
      <c r="AB122" s="40">
        <v>0</v>
      </c>
      <c r="AC122" s="40">
        <v>0</v>
      </c>
      <c r="AD122" s="50">
        <f t="shared" si="31"/>
        <v>0</v>
      </c>
    </row>
    <row r="123" spans="2:30">
      <c r="B123" s="10">
        <v>54</v>
      </c>
      <c r="C123" s="9" t="s">
        <v>91</v>
      </c>
      <c r="D123" s="10">
        <f t="shared" si="23"/>
        <v>54</v>
      </c>
      <c r="E123" s="8" t="s">
        <v>1116</v>
      </c>
      <c r="F123" s="11">
        <v>42160</v>
      </c>
      <c r="G123" s="13">
        <v>2242</v>
      </c>
      <c r="H123" s="13">
        <v>170211</v>
      </c>
      <c r="I123" s="13">
        <v>2457</v>
      </c>
      <c r="J123" s="40">
        <v>0</v>
      </c>
      <c r="K123" s="40">
        <v>0</v>
      </c>
      <c r="L123" s="40">
        <v>0</v>
      </c>
      <c r="M123" s="40">
        <v>0</v>
      </c>
      <c r="N123" s="50">
        <v>0</v>
      </c>
      <c r="O123" s="40">
        <v>0</v>
      </c>
      <c r="P123" s="40">
        <v>0</v>
      </c>
      <c r="Q123" s="40">
        <v>0</v>
      </c>
      <c r="R123" s="40">
        <v>0</v>
      </c>
      <c r="S123" s="50">
        <f t="shared" si="29"/>
        <v>0</v>
      </c>
      <c r="T123" s="40">
        <v>0</v>
      </c>
      <c r="U123" s="40">
        <v>0</v>
      </c>
      <c r="V123" s="40">
        <v>0</v>
      </c>
      <c r="W123" s="21">
        <v>108</v>
      </c>
      <c r="X123" s="40">
        <v>0</v>
      </c>
      <c r="Y123" s="50">
        <f t="shared" si="30"/>
        <v>108</v>
      </c>
      <c r="Z123" s="40">
        <v>0</v>
      </c>
      <c r="AA123" s="40">
        <v>0</v>
      </c>
      <c r="AB123" s="40">
        <v>0</v>
      </c>
      <c r="AC123" s="40">
        <v>6</v>
      </c>
      <c r="AD123" s="50">
        <f t="shared" si="31"/>
        <v>6</v>
      </c>
    </row>
    <row r="124" spans="2:30">
      <c r="B124" s="10">
        <v>55</v>
      </c>
      <c r="C124" s="9" t="s">
        <v>91</v>
      </c>
      <c r="D124" s="10">
        <f t="shared" si="23"/>
        <v>55</v>
      </c>
      <c r="E124" s="8" t="s">
        <v>1117</v>
      </c>
      <c r="F124" s="11">
        <v>42167</v>
      </c>
      <c r="G124" s="13">
        <v>5068</v>
      </c>
      <c r="H124" s="13">
        <v>327601</v>
      </c>
      <c r="I124" s="13">
        <v>5422</v>
      </c>
      <c r="J124" s="40">
        <v>0</v>
      </c>
      <c r="K124" s="40">
        <v>0</v>
      </c>
      <c r="L124" s="40">
        <v>0</v>
      </c>
      <c r="M124" s="40">
        <v>0</v>
      </c>
      <c r="N124" s="50">
        <v>0</v>
      </c>
      <c r="O124" s="40">
        <v>0</v>
      </c>
      <c r="P124" s="40">
        <v>0</v>
      </c>
      <c r="Q124" s="40">
        <v>0</v>
      </c>
      <c r="R124" s="40">
        <v>179</v>
      </c>
      <c r="S124" s="50">
        <f t="shared" si="29"/>
        <v>179</v>
      </c>
      <c r="T124" s="40">
        <v>0</v>
      </c>
      <c r="U124" s="40">
        <v>0</v>
      </c>
      <c r="V124" s="40">
        <v>0</v>
      </c>
      <c r="W124" s="21">
        <v>33</v>
      </c>
      <c r="X124" s="40">
        <v>0</v>
      </c>
      <c r="Y124" s="50">
        <f t="shared" si="30"/>
        <v>33</v>
      </c>
      <c r="Z124" s="40">
        <v>0</v>
      </c>
      <c r="AA124" s="40">
        <v>0</v>
      </c>
      <c r="AB124" s="40">
        <v>0</v>
      </c>
      <c r="AC124" s="40">
        <v>146</v>
      </c>
      <c r="AD124" s="50">
        <f t="shared" si="31"/>
        <v>146</v>
      </c>
    </row>
    <row r="125" spans="2:30">
      <c r="B125" s="10">
        <v>56</v>
      </c>
      <c r="C125" s="9" t="s">
        <v>91</v>
      </c>
      <c r="D125" s="10">
        <f t="shared" si="23"/>
        <v>56</v>
      </c>
      <c r="E125" s="8" t="s">
        <v>1118</v>
      </c>
      <c r="F125" s="11">
        <v>42169</v>
      </c>
      <c r="G125" s="13">
        <v>900</v>
      </c>
      <c r="H125" s="13">
        <v>50956</v>
      </c>
      <c r="I125" s="13">
        <v>970</v>
      </c>
      <c r="J125" s="40">
        <v>0</v>
      </c>
      <c r="K125" s="40">
        <v>0</v>
      </c>
      <c r="L125" s="40">
        <v>0</v>
      </c>
      <c r="M125" s="40">
        <v>0</v>
      </c>
      <c r="N125" s="50">
        <v>0</v>
      </c>
      <c r="O125" s="40">
        <v>0</v>
      </c>
      <c r="P125" s="40">
        <v>0</v>
      </c>
      <c r="Q125" s="40">
        <v>0</v>
      </c>
      <c r="R125" s="40">
        <v>0</v>
      </c>
      <c r="S125" s="50">
        <f t="shared" si="29"/>
        <v>0</v>
      </c>
      <c r="T125" s="40">
        <v>0</v>
      </c>
      <c r="U125" s="40">
        <v>0</v>
      </c>
      <c r="V125" s="40">
        <v>0</v>
      </c>
      <c r="W125" s="21">
        <v>43</v>
      </c>
      <c r="X125" s="40">
        <v>0</v>
      </c>
      <c r="Y125" s="50">
        <f t="shared" si="30"/>
        <v>43</v>
      </c>
      <c r="Z125" s="40">
        <v>0</v>
      </c>
      <c r="AA125" s="40">
        <v>0</v>
      </c>
      <c r="AB125" s="40">
        <v>0</v>
      </c>
      <c r="AC125" s="40">
        <v>3</v>
      </c>
      <c r="AD125" s="50">
        <f t="shared" si="31"/>
        <v>3</v>
      </c>
    </row>
    <row r="126" spans="2:30">
      <c r="B126" s="10">
        <v>57</v>
      </c>
      <c r="C126" s="9" t="s">
        <v>91</v>
      </c>
      <c r="D126" s="10">
        <f t="shared" si="23"/>
        <v>57</v>
      </c>
      <c r="E126" s="8" t="s">
        <v>1119</v>
      </c>
      <c r="F126" s="11">
        <v>42169</v>
      </c>
      <c r="G126" s="13">
        <v>1926</v>
      </c>
      <c r="H126" s="13">
        <v>142369</v>
      </c>
      <c r="I126" s="13">
        <v>2130</v>
      </c>
      <c r="J126" s="40">
        <v>0</v>
      </c>
      <c r="K126" s="40">
        <v>0</v>
      </c>
      <c r="L126" s="40">
        <v>0</v>
      </c>
      <c r="M126" s="40">
        <v>0</v>
      </c>
      <c r="N126" s="50">
        <v>0</v>
      </c>
      <c r="O126" s="40">
        <v>0</v>
      </c>
      <c r="P126" s="40">
        <v>0</v>
      </c>
      <c r="Q126" s="40">
        <v>0</v>
      </c>
      <c r="R126" s="40">
        <v>50</v>
      </c>
      <c r="S126" s="50">
        <f t="shared" si="29"/>
        <v>50</v>
      </c>
      <c r="T126" s="40">
        <v>0</v>
      </c>
      <c r="U126" s="40">
        <v>0</v>
      </c>
      <c r="V126" s="40">
        <v>0</v>
      </c>
      <c r="W126" s="21">
        <v>93</v>
      </c>
      <c r="X126" s="40">
        <v>0</v>
      </c>
      <c r="Y126" s="50">
        <f t="shared" si="30"/>
        <v>93</v>
      </c>
      <c r="Z126" s="40">
        <v>0</v>
      </c>
      <c r="AA126" s="40">
        <v>0</v>
      </c>
      <c r="AB126" s="40">
        <v>0</v>
      </c>
      <c r="AC126" s="40">
        <v>8</v>
      </c>
      <c r="AD126" s="50">
        <f t="shared" si="31"/>
        <v>8</v>
      </c>
    </row>
    <row r="127" spans="2:30">
      <c r="B127" s="10">
        <v>58</v>
      </c>
      <c r="C127" s="9" t="s">
        <v>91</v>
      </c>
      <c r="D127" s="10">
        <f t="shared" si="23"/>
        <v>58</v>
      </c>
      <c r="E127" s="8" t="s">
        <v>1120</v>
      </c>
      <c r="F127" s="11">
        <v>42181</v>
      </c>
      <c r="G127" s="13">
        <v>3969</v>
      </c>
      <c r="H127" s="13">
        <v>257704</v>
      </c>
      <c r="I127" s="13">
        <v>4209</v>
      </c>
      <c r="J127" s="40">
        <v>0</v>
      </c>
      <c r="K127" s="40">
        <v>0</v>
      </c>
      <c r="L127" s="40">
        <v>0</v>
      </c>
      <c r="M127" s="40">
        <v>0</v>
      </c>
      <c r="N127" s="50">
        <v>0</v>
      </c>
      <c r="O127" s="40">
        <v>0</v>
      </c>
      <c r="P127" s="40">
        <v>0</v>
      </c>
      <c r="Q127" s="40">
        <v>0</v>
      </c>
      <c r="R127" s="40">
        <v>2</v>
      </c>
      <c r="S127" s="50">
        <f t="shared" si="29"/>
        <v>2</v>
      </c>
      <c r="T127" s="40">
        <v>0</v>
      </c>
      <c r="U127" s="40">
        <v>0</v>
      </c>
      <c r="V127" s="40">
        <v>0</v>
      </c>
      <c r="W127" s="21">
        <v>2</v>
      </c>
      <c r="X127" s="40">
        <v>0</v>
      </c>
      <c r="Y127" s="50">
        <f t="shared" si="30"/>
        <v>2</v>
      </c>
      <c r="Z127" s="40">
        <v>0</v>
      </c>
      <c r="AA127" s="40">
        <v>0</v>
      </c>
      <c r="AB127" s="40">
        <v>0</v>
      </c>
      <c r="AC127" s="40">
        <v>0</v>
      </c>
      <c r="AD127" s="50">
        <f t="shared" si="31"/>
        <v>0</v>
      </c>
    </row>
    <row r="128" spans="2:30">
      <c r="B128" s="10">
        <v>59</v>
      </c>
      <c r="C128" s="9" t="s">
        <v>91</v>
      </c>
      <c r="D128" s="10">
        <v>59</v>
      </c>
      <c r="E128" s="8" t="s">
        <v>1121</v>
      </c>
      <c r="F128" s="11">
        <v>42193</v>
      </c>
      <c r="G128" s="13">
        <v>1493</v>
      </c>
      <c r="H128" s="13">
        <v>93898</v>
      </c>
      <c r="I128" s="13">
        <v>1574</v>
      </c>
      <c r="J128" s="40">
        <v>0</v>
      </c>
      <c r="K128" s="40">
        <v>0</v>
      </c>
      <c r="L128" s="40">
        <v>0</v>
      </c>
      <c r="M128" s="40">
        <v>0</v>
      </c>
      <c r="N128" s="50">
        <v>0</v>
      </c>
      <c r="O128" s="40">
        <v>0</v>
      </c>
      <c r="P128" s="40">
        <v>0</v>
      </c>
      <c r="Q128" s="40">
        <v>0</v>
      </c>
      <c r="R128" s="40">
        <v>6</v>
      </c>
      <c r="S128" s="50">
        <f>SUM(O128:R128)</f>
        <v>6</v>
      </c>
      <c r="T128" s="40">
        <v>0</v>
      </c>
      <c r="U128" s="40">
        <v>0</v>
      </c>
      <c r="V128" s="40">
        <v>0</v>
      </c>
      <c r="W128" s="21">
        <v>6</v>
      </c>
      <c r="X128" s="40">
        <v>0</v>
      </c>
      <c r="Y128" s="50">
        <f>SUM(T128:X128)</f>
        <v>6</v>
      </c>
      <c r="Z128" s="40">
        <v>0</v>
      </c>
      <c r="AA128" s="40">
        <v>0</v>
      </c>
      <c r="AB128" s="40">
        <v>0</v>
      </c>
      <c r="AC128" s="40">
        <v>0</v>
      </c>
      <c r="AD128" s="50">
        <f>SUM(Z128:AC128)</f>
        <v>0</v>
      </c>
    </row>
    <row r="129" spans="1:30">
      <c r="B129" s="10"/>
      <c r="C129" s="9"/>
      <c r="D129" s="10"/>
      <c r="E129" s="8"/>
      <c r="F129" s="11"/>
      <c r="G129" s="13"/>
      <c r="H129" s="13"/>
      <c r="I129" s="13"/>
      <c r="J129" s="40"/>
      <c r="K129" s="40"/>
      <c r="L129" s="40"/>
      <c r="M129" s="40"/>
      <c r="N129" s="50"/>
      <c r="O129" s="40"/>
      <c r="P129" s="40"/>
      <c r="Q129" s="40"/>
      <c r="R129" s="40"/>
      <c r="S129" s="50"/>
      <c r="T129" s="21"/>
      <c r="U129" s="21"/>
      <c r="V129" s="21"/>
      <c r="W129" s="21"/>
      <c r="X129" s="21"/>
      <c r="Y129" s="50"/>
      <c r="Z129" s="21"/>
      <c r="AA129" s="21"/>
      <c r="AB129" s="21"/>
      <c r="AC129" s="21"/>
      <c r="AD129" s="50"/>
    </row>
    <row r="130" spans="1:30">
      <c r="F130" s="3" t="s">
        <v>228</v>
      </c>
      <c r="G130" s="7">
        <f t="shared" ref="G130:AD130" si="32">SUM(G70:G129)</f>
        <v>178811</v>
      </c>
      <c r="H130" s="7">
        <f t="shared" si="32"/>
        <v>12933514</v>
      </c>
      <c r="I130" s="7">
        <f t="shared" si="32"/>
        <v>202355</v>
      </c>
      <c r="J130" s="7">
        <f t="shared" si="32"/>
        <v>0</v>
      </c>
      <c r="K130" s="7">
        <f t="shared" si="32"/>
        <v>0</v>
      </c>
      <c r="L130" s="7">
        <f t="shared" si="32"/>
        <v>0</v>
      </c>
      <c r="M130" s="7">
        <f t="shared" si="32"/>
        <v>0</v>
      </c>
      <c r="N130" s="7">
        <f t="shared" si="32"/>
        <v>0</v>
      </c>
      <c r="O130" s="7">
        <f t="shared" si="32"/>
        <v>0</v>
      </c>
      <c r="P130" s="7">
        <f t="shared" si="32"/>
        <v>0</v>
      </c>
      <c r="Q130" s="7">
        <f t="shared" si="32"/>
        <v>0</v>
      </c>
      <c r="R130" s="7">
        <f t="shared" si="32"/>
        <v>5050</v>
      </c>
      <c r="S130" s="7">
        <f t="shared" si="32"/>
        <v>5050</v>
      </c>
      <c r="T130" s="7">
        <f t="shared" si="32"/>
        <v>0</v>
      </c>
      <c r="U130" s="7">
        <f t="shared" si="32"/>
        <v>0</v>
      </c>
      <c r="V130" s="7">
        <f t="shared" si="32"/>
        <v>0</v>
      </c>
      <c r="W130" s="7">
        <f t="shared" si="32"/>
        <v>4592</v>
      </c>
      <c r="X130" s="7">
        <f t="shared" si="32"/>
        <v>0</v>
      </c>
      <c r="Y130" s="7">
        <f t="shared" si="32"/>
        <v>4592</v>
      </c>
      <c r="Z130" s="7">
        <f t="shared" si="32"/>
        <v>0</v>
      </c>
      <c r="AA130" s="7">
        <f t="shared" si="32"/>
        <v>0</v>
      </c>
      <c r="AB130" s="7">
        <f t="shared" si="32"/>
        <v>0</v>
      </c>
      <c r="AC130" s="7">
        <f t="shared" si="32"/>
        <v>461</v>
      </c>
      <c r="AD130" s="7">
        <f t="shared" si="32"/>
        <v>461</v>
      </c>
    </row>
    <row r="131" spans="1:30">
      <c r="Y131" s="51"/>
      <c r="Z131" s="51"/>
    </row>
    <row r="133" spans="1:30">
      <c r="D133" s="3"/>
      <c r="E133" s="47" t="s">
        <v>142</v>
      </c>
      <c r="F133" s="3"/>
      <c r="G133" s="18" t="s">
        <v>163</v>
      </c>
      <c r="H133" s="19"/>
      <c r="I133" s="20"/>
      <c r="J133" s="26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8"/>
    </row>
    <row r="134" spans="1:30">
      <c r="A134" t="s">
        <v>171</v>
      </c>
      <c r="B134" t="s">
        <v>7</v>
      </c>
      <c r="D134" s="3" t="s">
        <v>9</v>
      </c>
      <c r="E134" s="4" t="s">
        <v>10</v>
      </c>
      <c r="F134" s="3" t="s">
        <v>11</v>
      </c>
      <c r="G134" s="36" t="s">
        <v>12</v>
      </c>
      <c r="H134" s="37" t="s">
        <v>13</v>
      </c>
      <c r="I134" s="38" t="s">
        <v>14</v>
      </c>
      <c r="J134" s="29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1"/>
    </row>
    <row r="135" spans="1:30">
      <c r="A135" t="s">
        <v>42</v>
      </c>
      <c r="B135" s="8">
        <v>1</v>
      </c>
      <c r="C135" s="9" t="s">
        <v>91</v>
      </c>
      <c r="D135" s="8">
        <v>1</v>
      </c>
      <c r="E135" s="8" t="s">
        <v>559</v>
      </c>
      <c r="F135" s="11">
        <v>42078</v>
      </c>
      <c r="G135" s="13">
        <v>1035</v>
      </c>
      <c r="H135" s="13">
        <v>1067</v>
      </c>
      <c r="I135" s="13">
        <v>1639</v>
      </c>
      <c r="J135" s="32"/>
      <c r="K135" s="33"/>
      <c r="L135" s="33"/>
      <c r="M135" s="33"/>
      <c r="N135" s="34"/>
      <c r="O135" s="33"/>
      <c r="P135" s="33"/>
      <c r="Q135" s="33"/>
      <c r="R135" s="33"/>
      <c r="S135" s="34"/>
      <c r="T135" s="33"/>
      <c r="U135" s="33"/>
      <c r="V135" s="33"/>
      <c r="W135" s="33"/>
      <c r="X135" s="33"/>
      <c r="Y135" s="34"/>
      <c r="Z135" s="33"/>
      <c r="AA135" s="33"/>
      <c r="AB135" s="33"/>
      <c r="AC135" s="33"/>
      <c r="AD135" s="35"/>
    </row>
    <row r="136" spans="1:30">
      <c r="A136" t="s">
        <v>42</v>
      </c>
      <c r="B136" s="8">
        <v>2</v>
      </c>
      <c r="C136" s="9" t="s">
        <v>91</v>
      </c>
      <c r="D136" s="8">
        <v>2</v>
      </c>
      <c r="E136" s="8" t="s">
        <v>367</v>
      </c>
      <c r="F136" s="11">
        <v>42099</v>
      </c>
      <c r="G136" s="13">
        <v>1019</v>
      </c>
      <c r="H136" s="13">
        <v>1109</v>
      </c>
      <c r="I136" s="13">
        <v>1626</v>
      </c>
      <c r="J136" s="32"/>
      <c r="K136" s="33"/>
      <c r="L136" s="33"/>
      <c r="M136" s="33"/>
      <c r="N136" s="34"/>
      <c r="O136" s="33"/>
      <c r="P136" s="33"/>
      <c r="Q136" s="33"/>
      <c r="R136" s="33"/>
      <c r="S136" s="34"/>
      <c r="T136" s="33"/>
      <c r="U136" s="33"/>
      <c r="V136" s="33"/>
      <c r="W136" s="33"/>
      <c r="X136" s="33"/>
      <c r="Y136" s="34"/>
      <c r="Z136" s="33"/>
      <c r="AA136" s="33"/>
      <c r="AB136" s="33"/>
      <c r="AC136" s="33"/>
      <c r="AD136" s="35"/>
    </row>
    <row r="137" spans="1:30">
      <c r="A137" t="s">
        <v>42</v>
      </c>
      <c r="B137" s="8">
        <v>3</v>
      </c>
      <c r="C137" s="9" t="s">
        <v>91</v>
      </c>
      <c r="D137" s="8">
        <v>3</v>
      </c>
      <c r="E137" s="8" t="s">
        <v>1102</v>
      </c>
      <c r="F137" s="11">
        <v>42116</v>
      </c>
      <c r="G137" s="13">
        <v>1015</v>
      </c>
      <c r="H137" s="13">
        <v>1015</v>
      </c>
      <c r="I137" s="13">
        <v>1638</v>
      </c>
      <c r="J137" s="32"/>
      <c r="K137" s="33"/>
      <c r="L137" s="33"/>
      <c r="M137" s="33"/>
      <c r="N137" s="34"/>
      <c r="O137" s="33"/>
      <c r="P137" s="33"/>
      <c r="Q137" s="33"/>
      <c r="R137" s="33"/>
      <c r="S137" s="34"/>
      <c r="T137" s="33"/>
      <c r="U137" s="33"/>
      <c r="V137" s="33"/>
      <c r="W137" s="33"/>
      <c r="X137" s="33"/>
      <c r="Y137" s="34"/>
      <c r="Z137" s="33"/>
      <c r="AA137" s="33"/>
      <c r="AB137" s="33"/>
      <c r="AC137" s="33"/>
      <c r="AD137" s="35"/>
    </row>
    <row r="138" spans="1:30">
      <c r="A138" t="s">
        <v>42</v>
      </c>
      <c r="B138" s="8">
        <v>4</v>
      </c>
      <c r="C138" s="9" t="s">
        <v>91</v>
      </c>
      <c r="D138" s="8">
        <v>4</v>
      </c>
      <c r="E138" s="8" t="s">
        <v>595</v>
      </c>
      <c r="F138" s="11">
        <v>42138</v>
      </c>
      <c r="G138" s="13">
        <v>4586</v>
      </c>
      <c r="H138" s="13">
        <v>4586</v>
      </c>
      <c r="I138" s="13">
        <v>7402</v>
      </c>
      <c r="J138" s="32"/>
      <c r="K138" s="33"/>
      <c r="L138" s="33"/>
      <c r="M138" s="33"/>
      <c r="N138" s="34"/>
      <c r="O138" s="33"/>
      <c r="P138" s="33"/>
      <c r="Q138" s="33"/>
      <c r="R138" s="33"/>
      <c r="S138" s="34"/>
      <c r="T138" s="33"/>
      <c r="U138" s="33"/>
      <c r="V138" s="33"/>
      <c r="W138" s="33"/>
      <c r="X138" s="33"/>
      <c r="Y138" s="34"/>
      <c r="Z138" s="33"/>
      <c r="AA138" s="33"/>
      <c r="AB138" s="33"/>
      <c r="AC138" s="33"/>
      <c r="AD138" s="35"/>
    </row>
    <row r="139" spans="1:30">
      <c r="A139" t="s">
        <v>42</v>
      </c>
      <c r="B139" s="8">
        <v>5</v>
      </c>
      <c r="C139" s="9" t="s">
        <v>91</v>
      </c>
      <c r="D139" s="8">
        <v>5</v>
      </c>
      <c r="E139" s="8" t="s">
        <v>143</v>
      </c>
      <c r="F139" s="11">
        <v>42206</v>
      </c>
      <c r="G139" s="13">
        <v>6164</v>
      </c>
      <c r="H139" s="13">
        <v>6252</v>
      </c>
      <c r="I139" s="13">
        <v>9925</v>
      </c>
      <c r="J139" s="32"/>
      <c r="K139" s="33"/>
      <c r="L139" s="33"/>
      <c r="M139" s="33"/>
      <c r="N139" s="34"/>
      <c r="O139" s="33"/>
      <c r="P139" s="33"/>
      <c r="Q139" s="33"/>
      <c r="R139" s="33"/>
      <c r="S139" s="34"/>
      <c r="T139" s="33"/>
      <c r="U139" s="33"/>
      <c r="V139" s="33"/>
      <c r="W139" s="33"/>
      <c r="X139" s="33"/>
      <c r="Y139" s="34"/>
      <c r="Z139" s="33"/>
      <c r="AA139" s="33"/>
      <c r="AB139" s="33"/>
      <c r="AC139" s="33"/>
      <c r="AD139" s="35"/>
    </row>
    <row r="140" spans="1:30">
      <c r="A140" t="s">
        <v>42</v>
      </c>
      <c r="B140" s="8">
        <v>6</v>
      </c>
      <c r="C140" s="9" t="s">
        <v>91</v>
      </c>
      <c r="D140" s="8">
        <v>6</v>
      </c>
      <c r="E140" s="8" t="s">
        <v>274</v>
      </c>
      <c r="F140" s="11">
        <v>42334</v>
      </c>
      <c r="G140" s="13">
        <v>6078</v>
      </c>
      <c r="H140" s="13">
        <v>6423</v>
      </c>
      <c r="I140" s="13">
        <v>9772</v>
      </c>
      <c r="J140" s="32"/>
      <c r="K140" s="33"/>
      <c r="L140" s="33"/>
      <c r="M140" s="33"/>
      <c r="N140" s="34"/>
      <c r="O140" s="33"/>
      <c r="P140" s="33"/>
      <c r="Q140" s="33"/>
      <c r="R140" s="33"/>
      <c r="S140" s="34"/>
      <c r="T140" s="33"/>
      <c r="U140" s="33"/>
      <c r="V140" s="33"/>
      <c r="W140" s="33"/>
      <c r="X140" s="33"/>
      <c r="Y140" s="34"/>
      <c r="Z140" s="33"/>
      <c r="AA140" s="33"/>
      <c r="AB140" s="33"/>
      <c r="AC140" s="33"/>
      <c r="AD140" s="35"/>
    </row>
    <row r="141" spans="1:30">
      <c r="B141" s="10"/>
      <c r="C141" s="9"/>
      <c r="D141" s="10"/>
      <c r="E141" s="8"/>
      <c r="F141" s="11"/>
      <c r="G141" s="13"/>
      <c r="H141" s="13"/>
      <c r="I141" s="13"/>
      <c r="J141" s="32"/>
      <c r="K141" s="33"/>
      <c r="L141" s="33"/>
      <c r="M141" s="33"/>
      <c r="N141" s="34"/>
      <c r="O141" s="33"/>
      <c r="P141" s="33"/>
      <c r="Q141" s="33"/>
      <c r="R141" s="33"/>
      <c r="S141" s="34"/>
      <c r="T141" s="33"/>
      <c r="U141" s="33"/>
      <c r="V141" s="33"/>
      <c r="W141" s="33"/>
      <c r="X141" s="33"/>
      <c r="Y141" s="34"/>
      <c r="Z141" s="33"/>
      <c r="AA141" s="33"/>
      <c r="AB141" s="33"/>
      <c r="AC141" s="33"/>
      <c r="AD141" s="35"/>
    </row>
    <row r="142" spans="1:30">
      <c r="F142" s="3" t="s">
        <v>228</v>
      </c>
      <c r="G142" s="7">
        <f>SUM(G135:G141)</f>
        <v>19897</v>
      </c>
      <c r="H142" s="7">
        <f>SUM(H135:H141)</f>
        <v>20452</v>
      </c>
      <c r="I142" s="7">
        <f>SUM(I135:I141)</f>
        <v>32002</v>
      </c>
      <c r="J142" s="45"/>
      <c r="K142" s="45"/>
      <c r="L142" s="45"/>
      <c r="M142" s="45"/>
      <c r="N142" s="45"/>
      <c r="O142" s="5"/>
      <c r="P142" s="6"/>
      <c r="Q142" s="6"/>
      <c r="R142" s="6"/>
      <c r="S142" s="45"/>
      <c r="T142" s="5"/>
      <c r="U142" s="6"/>
      <c r="V142" s="6"/>
      <c r="W142" s="6"/>
      <c r="X142" s="6"/>
      <c r="Y142" s="45"/>
      <c r="Z142" s="5"/>
      <c r="AA142" s="6"/>
      <c r="AB142" s="6"/>
      <c r="AC142" s="6"/>
      <c r="AD142" s="45"/>
    </row>
    <row r="145" spans="5:13">
      <c r="J145" s="102"/>
      <c r="K145" s="51"/>
      <c r="L145" s="51"/>
      <c r="M145" s="51"/>
    </row>
    <row r="146" spans="5:13">
      <c r="E146" s="102"/>
      <c r="F146" s="51"/>
      <c r="G146" s="51"/>
      <c r="H146" s="51"/>
      <c r="I146" s="51"/>
    </row>
  </sheetData>
  <phoneticPr fontId="6" type="noConversion"/>
  <pageMargins left="0.75" right="0.75" top="1" bottom="1" header="0" footer="0"/>
  <pageSetup paperSize="9" orientation="portrait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S166"/>
  <sheetViews>
    <sheetView topLeftCell="A25" workbookViewId="0">
      <selection activeCell="AE37" sqref="AE37"/>
    </sheetView>
  </sheetViews>
  <sheetFormatPr baseColWidth="10" defaultColWidth="11.42578125" defaultRowHeight="12.75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5" customWidth="1"/>
    <col min="24" max="24" width="5.42578125" customWidth="1"/>
    <col min="25" max="25" width="5.5703125" bestFit="1" customWidth="1"/>
    <col min="26" max="26" width="5.7109375" customWidth="1"/>
    <col min="27" max="27" width="4.5703125" bestFit="1" customWidth="1"/>
    <col min="28" max="28" width="4.85546875" bestFit="1" customWidth="1"/>
    <col min="29" max="29" width="4.5703125" bestFit="1" customWidth="1"/>
    <col min="30" max="30" width="4.85546875" bestFit="1" customWidth="1"/>
    <col min="32" max="32" width="23.710937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3" width="9.5703125" bestFit="1" customWidth="1"/>
    <col min="44" max="44" width="9.28515625" bestFit="1" customWidth="1"/>
    <col min="45" max="45" width="11.5703125" bestFit="1" customWidth="1"/>
  </cols>
  <sheetData>
    <row r="1" spans="1:45">
      <c r="F1" s="102"/>
      <c r="G1" s="51"/>
      <c r="H1" s="51"/>
      <c r="I1" s="51"/>
      <c r="J1" s="102"/>
      <c r="K1" s="51"/>
      <c r="L1" s="51"/>
      <c r="M1" s="51"/>
    </row>
    <row r="2" spans="1:45">
      <c r="F2" s="102"/>
      <c r="G2" s="51"/>
      <c r="H2" s="51"/>
      <c r="I2" s="51"/>
      <c r="J2" s="102"/>
      <c r="K2" s="51"/>
      <c r="L2" s="51"/>
      <c r="M2" s="51"/>
      <c r="N2" s="51"/>
      <c r="O2" s="51"/>
    </row>
    <row r="3" spans="1:45">
      <c r="D3" s="1" t="s">
        <v>1122</v>
      </c>
      <c r="E3" s="2"/>
      <c r="J3" s="102"/>
      <c r="K3" s="51"/>
      <c r="L3" s="51"/>
      <c r="M3" s="51"/>
      <c r="N3" s="51"/>
      <c r="O3" s="51"/>
    </row>
    <row r="4" spans="1:45">
      <c r="D4" s="1"/>
      <c r="E4" s="2"/>
      <c r="F4" s="2"/>
      <c r="AF4" s="113" t="s">
        <v>1123</v>
      </c>
      <c r="AG4" s="111"/>
      <c r="AH4" s="111"/>
      <c r="AI4" s="111"/>
      <c r="AJ4" s="111"/>
      <c r="AK4" s="112"/>
      <c r="AL4" s="125"/>
      <c r="AM4" s="111"/>
      <c r="AN4" s="111"/>
      <c r="AO4" s="111"/>
      <c r="AP4" s="111"/>
      <c r="AQ4" s="111"/>
      <c r="AR4" s="111"/>
      <c r="AS4" s="112"/>
    </row>
    <row r="5" spans="1:45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22" t="s">
        <v>146</v>
      </c>
      <c r="AG5" s="142" t="s">
        <v>147</v>
      </c>
      <c r="AH5" s="122" t="s">
        <v>148</v>
      </c>
      <c r="AI5" s="122" t="s">
        <v>149</v>
      </c>
      <c r="AJ5" s="122" t="s">
        <v>150</v>
      </c>
      <c r="AK5" s="122" t="s">
        <v>151</v>
      </c>
      <c r="AL5" s="122" t="s">
        <v>152</v>
      </c>
      <c r="AM5" s="143" t="s">
        <v>153</v>
      </c>
      <c r="AN5" s="143" t="s">
        <v>154</v>
      </c>
      <c r="AO5" s="143" t="s">
        <v>155</v>
      </c>
      <c r="AP5" s="143" t="s">
        <v>156</v>
      </c>
      <c r="AQ5" s="143" t="s">
        <v>157</v>
      </c>
      <c r="AR5" s="145" t="s">
        <v>158</v>
      </c>
      <c r="AS5" s="143" t="s">
        <v>76</v>
      </c>
    </row>
    <row r="6" spans="1:45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46" t="s">
        <v>169</v>
      </c>
      <c r="AF6" s="104" t="s">
        <v>1124</v>
      </c>
      <c r="AG6" s="104"/>
      <c r="AH6" s="118"/>
      <c r="AI6" s="118"/>
      <c r="AJ6" s="118"/>
      <c r="AK6" s="118"/>
      <c r="AL6" s="118">
        <v>2</v>
      </c>
      <c r="AM6" s="118"/>
      <c r="AN6" s="118">
        <v>2</v>
      </c>
      <c r="AO6" s="118">
        <v>2</v>
      </c>
      <c r="AP6" s="118">
        <v>2</v>
      </c>
      <c r="AQ6" s="118"/>
      <c r="AR6" s="118"/>
      <c r="AS6" s="105">
        <v>8</v>
      </c>
    </row>
    <row r="7" spans="1:45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06" t="s">
        <v>279</v>
      </c>
      <c r="AG7" s="106">
        <v>46</v>
      </c>
      <c r="AJ7">
        <v>22</v>
      </c>
      <c r="AN7">
        <v>72</v>
      </c>
      <c r="AO7">
        <v>55</v>
      </c>
      <c r="AR7">
        <v>185</v>
      </c>
      <c r="AS7" s="120">
        <v>380</v>
      </c>
    </row>
    <row r="8" spans="1:45">
      <c r="A8" t="s">
        <v>36</v>
      </c>
      <c r="B8" s="10">
        <v>1305</v>
      </c>
      <c r="C8" s="9" t="s">
        <v>173</v>
      </c>
      <c r="D8" s="10">
        <v>1</v>
      </c>
      <c r="E8" s="8" t="s">
        <v>1125</v>
      </c>
      <c r="F8" s="11">
        <v>41651</v>
      </c>
      <c r="G8" s="13">
        <v>551</v>
      </c>
      <c r="H8" s="13">
        <v>36986</v>
      </c>
      <c r="I8" s="13">
        <v>879</v>
      </c>
      <c r="J8" s="40">
        <v>0</v>
      </c>
      <c r="K8" s="40">
        <v>0</v>
      </c>
      <c r="L8" s="40">
        <v>0</v>
      </c>
      <c r="M8" s="40">
        <v>2</v>
      </c>
      <c r="N8" s="50">
        <f t="shared" ref="N8:N71" si="0">SUM(J8:M8)</f>
        <v>2</v>
      </c>
      <c r="O8" s="40">
        <v>0</v>
      </c>
      <c r="P8" s="40">
        <v>0</v>
      </c>
      <c r="Q8" s="40">
        <v>0</v>
      </c>
      <c r="R8" s="40">
        <v>0</v>
      </c>
      <c r="S8" s="50">
        <f t="shared" ref="S8:S71" si="1">SUM(O8:R8)</f>
        <v>0</v>
      </c>
      <c r="T8" s="21">
        <v>6</v>
      </c>
      <c r="U8" s="21">
        <v>0</v>
      </c>
      <c r="V8" s="21">
        <v>31</v>
      </c>
      <c r="W8" s="21">
        <v>0</v>
      </c>
      <c r="X8" s="21">
        <v>0</v>
      </c>
      <c r="Y8" s="50">
        <f t="shared" ref="Y8:Y71" si="2">SUM(T8:X8)</f>
        <v>37</v>
      </c>
      <c r="Z8" s="21">
        <v>80</v>
      </c>
      <c r="AA8" s="21">
        <v>0</v>
      </c>
      <c r="AB8" s="21">
        <v>7</v>
      </c>
      <c r="AC8" s="21">
        <v>0</v>
      </c>
      <c r="AD8" s="50">
        <f t="shared" ref="AD8:AD71" si="3">SUM(Z8:AC8)</f>
        <v>87</v>
      </c>
      <c r="AF8" s="106" t="s">
        <v>283</v>
      </c>
      <c r="AG8" s="106"/>
      <c r="AI8">
        <v>18</v>
      </c>
      <c r="AS8" s="120">
        <v>18</v>
      </c>
    </row>
    <row r="9" spans="1:45">
      <c r="A9" t="s">
        <v>36</v>
      </c>
      <c r="B9" s="10">
        <v>1310</v>
      </c>
      <c r="C9" s="9" t="s">
        <v>173</v>
      </c>
      <c r="D9" s="10">
        <f>+D8+1</f>
        <v>2</v>
      </c>
      <c r="E9" s="8" t="s">
        <v>1126</v>
      </c>
      <c r="F9" s="11">
        <v>41657</v>
      </c>
      <c r="G9" s="13">
        <v>6343</v>
      </c>
      <c r="H9" s="13">
        <v>41917</v>
      </c>
      <c r="I9" s="13">
        <v>7668</v>
      </c>
      <c r="J9" s="40">
        <v>0</v>
      </c>
      <c r="K9" s="40">
        <v>0</v>
      </c>
      <c r="L9" s="40">
        <v>0</v>
      </c>
      <c r="M9" s="40">
        <v>0</v>
      </c>
      <c r="N9" s="50">
        <f t="shared" si="0"/>
        <v>0</v>
      </c>
      <c r="O9" s="40">
        <v>0</v>
      </c>
      <c r="P9" s="40">
        <v>0</v>
      </c>
      <c r="Q9" s="40">
        <v>182</v>
      </c>
      <c r="R9" s="40">
        <v>0</v>
      </c>
      <c r="S9" s="50">
        <f t="shared" si="1"/>
        <v>182</v>
      </c>
      <c r="T9" s="21">
        <v>16</v>
      </c>
      <c r="U9" s="21">
        <v>0</v>
      </c>
      <c r="V9" s="21">
        <v>290</v>
      </c>
      <c r="W9" s="21">
        <v>7</v>
      </c>
      <c r="X9" s="21">
        <v>0</v>
      </c>
      <c r="Y9" s="50">
        <f t="shared" si="2"/>
        <v>313</v>
      </c>
      <c r="Z9" s="21">
        <v>0</v>
      </c>
      <c r="AA9" s="21">
        <v>0</v>
      </c>
      <c r="AB9" s="21">
        <v>0</v>
      </c>
      <c r="AC9" s="21">
        <v>0</v>
      </c>
      <c r="AD9" s="50">
        <f t="shared" si="3"/>
        <v>0</v>
      </c>
      <c r="AF9" s="106" t="s">
        <v>740</v>
      </c>
      <c r="AG9" s="106"/>
      <c r="AI9">
        <v>6</v>
      </c>
      <c r="AJ9">
        <v>57</v>
      </c>
      <c r="AK9">
        <v>36</v>
      </c>
      <c r="AS9" s="120">
        <v>99</v>
      </c>
    </row>
    <row r="10" spans="1:45">
      <c r="A10" t="s">
        <v>36</v>
      </c>
      <c r="B10" s="10">
        <v>1311</v>
      </c>
      <c r="C10" s="9" t="s">
        <v>173</v>
      </c>
      <c r="D10" s="10">
        <f t="shared" ref="D10:D73" si="4">+D9+1</f>
        <v>3</v>
      </c>
      <c r="E10" s="8" t="s">
        <v>1127</v>
      </c>
      <c r="F10" s="11">
        <v>41643</v>
      </c>
      <c r="G10" s="13">
        <v>0</v>
      </c>
      <c r="H10" s="13">
        <v>236</v>
      </c>
      <c r="I10" s="13">
        <v>2036</v>
      </c>
      <c r="J10" s="40">
        <v>0</v>
      </c>
      <c r="K10" s="40">
        <v>0</v>
      </c>
      <c r="L10" s="40">
        <v>0</v>
      </c>
      <c r="M10" s="40">
        <v>0</v>
      </c>
      <c r="N10" s="50">
        <f t="shared" si="0"/>
        <v>0</v>
      </c>
      <c r="O10" s="40">
        <v>0</v>
      </c>
      <c r="P10" s="40">
        <v>0</v>
      </c>
      <c r="Q10" s="40">
        <v>0</v>
      </c>
      <c r="R10" s="40">
        <v>0</v>
      </c>
      <c r="S10" s="50">
        <f t="shared" si="1"/>
        <v>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50">
        <f t="shared" si="2"/>
        <v>0</v>
      </c>
      <c r="Z10" s="40">
        <v>0</v>
      </c>
      <c r="AA10" s="40">
        <v>0</v>
      </c>
      <c r="AB10" s="40">
        <v>0</v>
      </c>
      <c r="AC10" s="40">
        <v>0</v>
      </c>
      <c r="AD10" s="50">
        <f t="shared" si="3"/>
        <v>0</v>
      </c>
      <c r="AE10" s="99" t="s">
        <v>486</v>
      </c>
      <c r="AF10" s="106" t="s">
        <v>742</v>
      </c>
      <c r="AG10" s="106">
        <v>6</v>
      </c>
      <c r="AH10">
        <v>9</v>
      </c>
      <c r="AI10">
        <v>10</v>
      </c>
      <c r="AJ10">
        <v>8</v>
      </c>
      <c r="AK10">
        <v>22</v>
      </c>
      <c r="AL10">
        <v>25</v>
      </c>
      <c r="AM10">
        <v>4</v>
      </c>
      <c r="AN10">
        <v>4</v>
      </c>
      <c r="AO10">
        <v>18</v>
      </c>
      <c r="AP10">
        <v>14</v>
      </c>
      <c r="AQ10">
        <v>26</v>
      </c>
      <c r="AR10">
        <v>14</v>
      </c>
      <c r="AS10" s="120">
        <v>160</v>
      </c>
    </row>
    <row r="11" spans="1:45">
      <c r="A11" t="s">
        <v>36</v>
      </c>
      <c r="B11" s="10">
        <v>1312</v>
      </c>
      <c r="C11" s="9" t="s">
        <v>173</v>
      </c>
      <c r="D11" s="10">
        <f t="shared" si="4"/>
        <v>4</v>
      </c>
      <c r="E11" s="8" t="s">
        <v>1128</v>
      </c>
      <c r="F11" s="11">
        <v>41645</v>
      </c>
      <c r="G11" s="13">
        <v>0</v>
      </c>
      <c r="H11" s="13">
        <v>58</v>
      </c>
      <c r="I11" s="13">
        <v>164</v>
      </c>
      <c r="J11" s="40">
        <v>0</v>
      </c>
      <c r="K11" s="40">
        <v>0</v>
      </c>
      <c r="L11" s="40">
        <v>0</v>
      </c>
      <c r="M11" s="40">
        <v>0</v>
      </c>
      <c r="N11" s="50">
        <f t="shared" si="0"/>
        <v>0</v>
      </c>
      <c r="O11" s="40">
        <v>0</v>
      </c>
      <c r="P11" s="40">
        <v>0</v>
      </c>
      <c r="Q11" s="40">
        <v>0</v>
      </c>
      <c r="R11" s="40">
        <v>0</v>
      </c>
      <c r="S11" s="50">
        <f t="shared" si="1"/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50">
        <f t="shared" si="2"/>
        <v>0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E11" s="99" t="s">
        <v>486</v>
      </c>
      <c r="AF11" s="106" t="s">
        <v>744</v>
      </c>
      <c r="AG11" s="106"/>
      <c r="AI11">
        <v>1</v>
      </c>
      <c r="AS11" s="120">
        <v>1</v>
      </c>
    </row>
    <row r="12" spans="1:45">
      <c r="A12" t="s">
        <v>36</v>
      </c>
      <c r="B12" s="10">
        <v>1313</v>
      </c>
      <c r="C12" s="9" t="s">
        <v>173</v>
      </c>
      <c r="D12" s="10">
        <f t="shared" si="4"/>
        <v>5</v>
      </c>
      <c r="E12" s="8" t="s">
        <v>1129</v>
      </c>
      <c r="F12" s="11">
        <v>41660</v>
      </c>
      <c r="G12" s="13">
        <v>0</v>
      </c>
      <c r="H12" s="13">
        <v>98</v>
      </c>
      <c r="I12" s="13">
        <v>368</v>
      </c>
      <c r="J12" s="40">
        <v>0</v>
      </c>
      <c r="K12" s="40">
        <v>0</v>
      </c>
      <c r="L12" s="40">
        <v>0</v>
      </c>
      <c r="M12" s="40">
        <v>0</v>
      </c>
      <c r="N12" s="50">
        <f t="shared" si="0"/>
        <v>0</v>
      </c>
      <c r="O12" s="40">
        <v>0</v>
      </c>
      <c r="P12" s="40">
        <v>0</v>
      </c>
      <c r="Q12" s="40">
        <v>0</v>
      </c>
      <c r="R12" s="40">
        <v>0</v>
      </c>
      <c r="S12" s="50">
        <f t="shared" si="1"/>
        <v>0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50">
        <f t="shared" si="2"/>
        <v>0</v>
      </c>
      <c r="Z12" s="40">
        <v>0</v>
      </c>
      <c r="AA12" s="40">
        <v>0</v>
      </c>
      <c r="AB12" s="40">
        <v>0</v>
      </c>
      <c r="AC12" s="40">
        <v>0</v>
      </c>
      <c r="AD12" s="50">
        <f t="shared" si="3"/>
        <v>0</v>
      </c>
      <c r="AE12" s="99" t="s">
        <v>486</v>
      </c>
      <c r="AF12" s="106" t="s">
        <v>1130</v>
      </c>
      <c r="AG12" s="106"/>
      <c r="AH12">
        <v>1</v>
      </c>
      <c r="AS12" s="120">
        <v>1</v>
      </c>
    </row>
    <row r="13" spans="1:45">
      <c r="A13" t="s">
        <v>36</v>
      </c>
      <c r="B13" s="10">
        <v>1314</v>
      </c>
      <c r="C13" s="9" t="s">
        <v>173</v>
      </c>
      <c r="D13" s="10">
        <f t="shared" si="4"/>
        <v>6</v>
      </c>
      <c r="E13" s="8" t="s">
        <v>1131</v>
      </c>
      <c r="F13" s="11">
        <v>41672</v>
      </c>
      <c r="G13" s="13">
        <v>2004</v>
      </c>
      <c r="H13" s="13">
        <v>64767</v>
      </c>
      <c r="I13" s="13">
        <v>3248</v>
      </c>
      <c r="J13" s="40">
        <v>2</v>
      </c>
      <c r="K13" s="40">
        <v>0</v>
      </c>
      <c r="L13" s="40">
        <v>0</v>
      </c>
      <c r="M13" s="40">
        <v>0</v>
      </c>
      <c r="N13" s="50">
        <f t="shared" si="0"/>
        <v>2</v>
      </c>
      <c r="O13" s="40">
        <v>70</v>
      </c>
      <c r="P13" s="40">
        <v>0</v>
      </c>
      <c r="Q13" s="40">
        <v>47</v>
      </c>
      <c r="R13" s="40">
        <v>50</v>
      </c>
      <c r="S13" s="50">
        <f t="shared" si="1"/>
        <v>167</v>
      </c>
      <c r="T13" s="21">
        <v>31</v>
      </c>
      <c r="U13" s="21">
        <v>0</v>
      </c>
      <c r="V13" s="21">
        <v>102</v>
      </c>
      <c r="W13" s="21">
        <v>1</v>
      </c>
      <c r="X13" s="21">
        <v>0</v>
      </c>
      <c r="Y13" s="50">
        <f t="shared" si="2"/>
        <v>134</v>
      </c>
      <c r="Z13" s="40">
        <v>0</v>
      </c>
      <c r="AA13" s="40">
        <v>0</v>
      </c>
      <c r="AB13" s="40">
        <v>0</v>
      </c>
      <c r="AC13" s="40">
        <v>0</v>
      </c>
      <c r="AD13" s="50">
        <f t="shared" si="3"/>
        <v>0</v>
      </c>
      <c r="AF13" s="106" t="s">
        <v>1132</v>
      </c>
      <c r="AG13" s="106"/>
      <c r="AR13">
        <v>1</v>
      </c>
      <c r="AS13" s="120">
        <v>1</v>
      </c>
    </row>
    <row r="14" spans="1:45">
      <c r="A14" t="s">
        <v>36</v>
      </c>
      <c r="B14" s="10">
        <v>1317</v>
      </c>
      <c r="C14" s="9" t="s">
        <v>173</v>
      </c>
      <c r="D14" s="10">
        <f t="shared" si="4"/>
        <v>7</v>
      </c>
      <c r="E14" s="8" t="s">
        <v>1133</v>
      </c>
      <c r="F14" s="11">
        <v>41674</v>
      </c>
      <c r="G14" s="13">
        <v>0</v>
      </c>
      <c r="H14" s="13">
        <v>0</v>
      </c>
      <c r="I14" s="13">
        <v>0</v>
      </c>
      <c r="J14" s="40">
        <v>0</v>
      </c>
      <c r="K14" s="40">
        <v>0</v>
      </c>
      <c r="L14" s="40">
        <v>0</v>
      </c>
      <c r="M14" s="40">
        <v>0</v>
      </c>
      <c r="N14" s="50">
        <f t="shared" si="0"/>
        <v>0</v>
      </c>
      <c r="O14" s="40">
        <v>0</v>
      </c>
      <c r="P14" s="40">
        <v>0</v>
      </c>
      <c r="Q14" s="40">
        <v>0</v>
      </c>
      <c r="R14" s="40">
        <v>190</v>
      </c>
      <c r="S14" s="50">
        <f t="shared" si="1"/>
        <v>190</v>
      </c>
      <c r="T14" s="21">
        <v>0</v>
      </c>
      <c r="U14" s="21">
        <v>0</v>
      </c>
      <c r="V14" s="21">
        <v>0</v>
      </c>
      <c r="W14" s="21">
        <v>0</v>
      </c>
      <c r="X14" s="21">
        <v>0</v>
      </c>
      <c r="Y14" s="50">
        <f t="shared" si="2"/>
        <v>0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3"/>
        <v>0</v>
      </c>
      <c r="AF14" s="106" t="s">
        <v>1134</v>
      </c>
      <c r="AG14" s="106"/>
      <c r="AI14">
        <v>1</v>
      </c>
      <c r="AS14" s="120">
        <v>1</v>
      </c>
    </row>
    <row r="15" spans="1:45">
      <c r="A15" t="s">
        <v>36</v>
      </c>
      <c r="B15" s="10">
        <v>1316</v>
      </c>
      <c r="C15" s="9" t="s">
        <v>173</v>
      </c>
      <c r="D15" s="10">
        <f t="shared" si="4"/>
        <v>8</v>
      </c>
      <c r="E15" s="8" t="s">
        <v>1135</v>
      </c>
      <c r="F15" s="11">
        <v>41689</v>
      </c>
      <c r="G15" s="13">
        <v>3391</v>
      </c>
      <c r="H15" s="13">
        <v>165477</v>
      </c>
      <c r="I15" s="13">
        <v>4871</v>
      </c>
      <c r="J15" s="40">
        <v>0</v>
      </c>
      <c r="K15" s="40">
        <v>0</v>
      </c>
      <c r="L15" s="40">
        <v>0</v>
      </c>
      <c r="M15" s="40">
        <v>0</v>
      </c>
      <c r="N15" s="50">
        <f t="shared" si="0"/>
        <v>0</v>
      </c>
      <c r="O15" s="40">
        <v>2</v>
      </c>
      <c r="P15" s="40">
        <v>0</v>
      </c>
      <c r="Q15" s="40">
        <v>250</v>
      </c>
      <c r="R15" s="40">
        <v>50</v>
      </c>
      <c r="S15" s="50">
        <f t="shared" si="1"/>
        <v>302</v>
      </c>
      <c r="T15" s="21">
        <v>38</v>
      </c>
      <c r="U15" s="21">
        <v>0</v>
      </c>
      <c r="V15" s="21">
        <v>107</v>
      </c>
      <c r="W15" s="21">
        <v>55</v>
      </c>
      <c r="X15" s="21">
        <v>0</v>
      </c>
      <c r="Y15" s="50">
        <f t="shared" si="2"/>
        <v>200</v>
      </c>
      <c r="Z15" s="40">
        <v>0</v>
      </c>
      <c r="AA15" s="40">
        <v>0</v>
      </c>
      <c r="AB15" s="40">
        <v>0</v>
      </c>
      <c r="AC15" s="40">
        <v>0</v>
      </c>
      <c r="AD15" s="50">
        <f t="shared" si="3"/>
        <v>0</v>
      </c>
      <c r="AF15" s="106" t="s">
        <v>1020</v>
      </c>
      <c r="AG15" s="106"/>
      <c r="AR15">
        <v>3</v>
      </c>
      <c r="AS15" s="120">
        <v>3</v>
      </c>
    </row>
    <row r="16" spans="1:45">
      <c r="A16" t="s">
        <v>36</v>
      </c>
      <c r="B16" s="10">
        <v>1318</v>
      </c>
      <c r="C16" s="9" t="s">
        <v>173</v>
      </c>
      <c r="D16" s="10">
        <f t="shared" si="4"/>
        <v>9</v>
      </c>
      <c r="E16" s="8" t="s">
        <v>1136</v>
      </c>
      <c r="F16" s="11">
        <v>41693</v>
      </c>
      <c r="G16" s="13">
        <v>4566</v>
      </c>
      <c r="H16" s="13">
        <v>176722</v>
      </c>
      <c r="I16" s="13">
        <v>6399</v>
      </c>
      <c r="J16" s="40">
        <v>0</v>
      </c>
      <c r="K16" s="40">
        <v>0</v>
      </c>
      <c r="L16" s="40">
        <v>0</v>
      </c>
      <c r="M16" s="40">
        <v>0</v>
      </c>
      <c r="N16" s="50">
        <f t="shared" si="0"/>
        <v>0</v>
      </c>
      <c r="O16" s="40">
        <v>90</v>
      </c>
      <c r="P16" s="40">
        <v>0</v>
      </c>
      <c r="Q16" s="40">
        <v>0</v>
      </c>
      <c r="R16" s="40">
        <v>60</v>
      </c>
      <c r="S16" s="50">
        <f t="shared" si="1"/>
        <v>150</v>
      </c>
      <c r="T16" s="21">
        <v>30</v>
      </c>
      <c r="U16" s="21">
        <v>0</v>
      </c>
      <c r="V16" s="21">
        <v>165</v>
      </c>
      <c r="W16" s="21">
        <v>71</v>
      </c>
      <c r="X16" s="21">
        <v>0</v>
      </c>
      <c r="Y16" s="50">
        <f t="shared" si="2"/>
        <v>266</v>
      </c>
      <c r="Z16" s="40">
        <v>0</v>
      </c>
      <c r="AA16" s="40">
        <v>0</v>
      </c>
      <c r="AB16" s="40">
        <v>0</v>
      </c>
      <c r="AC16" s="40">
        <v>0</v>
      </c>
      <c r="AD16" s="50">
        <f t="shared" si="3"/>
        <v>0</v>
      </c>
      <c r="AF16" s="106" t="s">
        <v>286</v>
      </c>
      <c r="AG16" s="106">
        <v>10</v>
      </c>
      <c r="AH16">
        <v>55</v>
      </c>
      <c r="AI16">
        <v>106</v>
      </c>
      <c r="AJ16">
        <v>103</v>
      </c>
      <c r="AK16">
        <v>70</v>
      </c>
      <c r="AL16">
        <v>84</v>
      </c>
      <c r="AM16">
        <v>94</v>
      </c>
      <c r="AN16">
        <v>35</v>
      </c>
      <c r="AO16">
        <v>149</v>
      </c>
      <c r="AP16">
        <v>57</v>
      </c>
      <c r="AQ16">
        <v>43</v>
      </c>
      <c r="AR16">
        <v>36</v>
      </c>
      <c r="AS16" s="120">
        <v>842</v>
      </c>
    </row>
    <row r="17" spans="1:45">
      <c r="A17" t="s">
        <v>36</v>
      </c>
      <c r="B17" s="10">
        <v>1315</v>
      </c>
      <c r="C17" s="9" t="s">
        <v>173</v>
      </c>
      <c r="D17" s="10">
        <f t="shared" si="4"/>
        <v>10</v>
      </c>
      <c r="E17" s="8" t="s">
        <v>1137</v>
      </c>
      <c r="F17" s="11">
        <v>41697</v>
      </c>
      <c r="G17" s="13">
        <v>238</v>
      </c>
      <c r="H17" s="13">
        <v>13090</v>
      </c>
      <c r="I17" s="13">
        <v>327</v>
      </c>
      <c r="J17" s="40">
        <v>0</v>
      </c>
      <c r="K17" s="40">
        <v>0</v>
      </c>
      <c r="L17" s="40">
        <v>0</v>
      </c>
      <c r="M17" s="40">
        <v>2</v>
      </c>
      <c r="N17" s="50">
        <f t="shared" si="0"/>
        <v>2</v>
      </c>
      <c r="O17" s="40">
        <v>102</v>
      </c>
      <c r="P17" s="40">
        <v>0</v>
      </c>
      <c r="Q17" s="40">
        <v>89</v>
      </c>
      <c r="R17" s="40">
        <v>0</v>
      </c>
      <c r="S17" s="50">
        <f t="shared" si="1"/>
        <v>191</v>
      </c>
      <c r="T17" s="21">
        <v>0</v>
      </c>
      <c r="U17" s="21">
        <v>0</v>
      </c>
      <c r="V17" s="21">
        <v>13</v>
      </c>
      <c r="W17" s="21">
        <v>0</v>
      </c>
      <c r="X17" s="21">
        <v>0</v>
      </c>
      <c r="Y17" s="50">
        <f t="shared" si="2"/>
        <v>13</v>
      </c>
      <c r="Z17" s="40">
        <v>0</v>
      </c>
      <c r="AA17" s="40">
        <v>0</v>
      </c>
      <c r="AB17" s="40">
        <v>54</v>
      </c>
      <c r="AC17" s="40">
        <v>0</v>
      </c>
      <c r="AD17" s="50">
        <f t="shared" si="3"/>
        <v>54</v>
      </c>
      <c r="AF17" s="106" t="s">
        <v>753</v>
      </c>
      <c r="AG17" s="106"/>
      <c r="AH17">
        <v>2</v>
      </c>
      <c r="AJ17">
        <v>1</v>
      </c>
      <c r="AK17">
        <v>1</v>
      </c>
      <c r="AL17">
        <v>1</v>
      </c>
      <c r="AP17">
        <v>1</v>
      </c>
      <c r="AR17">
        <v>1</v>
      </c>
      <c r="AS17" s="120">
        <v>7</v>
      </c>
    </row>
    <row r="18" spans="1:45">
      <c r="A18" t="s">
        <v>36</v>
      </c>
      <c r="B18" s="10">
        <v>1319</v>
      </c>
      <c r="C18" s="9" t="s">
        <v>173</v>
      </c>
      <c r="D18" s="10">
        <f t="shared" si="4"/>
        <v>11</v>
      </c>
      <c r="E18" s="8" t="s">
        <v>1138</v>
      </c>
      <c r="F18" s="11">
        <v>41699</v>
      </c>
      <c r="G18" s="13">
        <v>2749</v>
      </c>
      <c r="H18" s="13">
        <v>210418</v>
      </c>
      <c r="I18" s="13">
        <v>5174</v>
      </c>
      <c r="J18" s="40">
        <v>0</v>
      </c>
      <c r="K18" s="40">
        <v>0</v>
      </c>
      <c r="L18" s="40">
        <v>0</v>
      </c>
      <c r="M18" s="40">
        <v>0</v>
      </c>
      <c r="N18" s="50">
        <f t="shared" si="0"/>
        <v>0</v>
      </c>
      <c r="O18" s="40">
        <v>50</v>
      </c>
      <c r="P18" s="40">
        <v>0</v>
      </c>
      <c r="Q18" s="40">
        <v>70</v>
      </c>
      <c r="R18" s="40">
        <v>0</v>
      </c>
      <c r="S18" s="50">
        <f t="shared" si="1"/>
        <v>120</v>
      </c>
      <c r="T18" s="21">
        <v>81</v>
      </c>
      <c r="U18" s="21">
        <v>0</v>
      </c>
      <c r="V18" s="21">
        <v>53</v>
      </c>
      <c r="W18" s="21">
        <v>87</v>
      </c>
      <c r="X18" s="21">
        <v>0</v>
      </c>
      <c r="Y18" s="50">
        <f t="shared" si="2"/>
        <v>221</v>
      </c>
      <c r="Z18" s="40">
        <v>4</v>
      </c>
      <c r="AA18" s="40">
        <v>0</v>
      </c>
      <c r="AB18" s="40">
        <v>0</v>
      </c>
      <c r="AC18" s="40">
        <v>0</v>
      </c>
      <c r="AD18" s="50">
        <f t="shared" si="3"/>
        <v>4</v>
      </c>
      <c r="AF18" s="106" t="s">
        <v>168</v>
      </c>
      <c r="AG18" s="106"/>
      <c r="AO18">
        <v>10</v>
      </c>
      <c r="AP18">
        <v>7</v>
      </c>
      <c r="AQ18">
        <v>1</v>
      </c>
      <c r="AR18">
        <v>3</v>
      </c>
      <c r="AS18" s="120">
        <v>21</v>
      </c>
    </row>
    <row r="19" spans="1:45">
      <c r="A19" t="s">
        <v>36</v>
      </c>
      <c r="B19" s="10">
        <v>1320</v>
      </c>
      <c r="C19" s="9" t="s">
        <v>173</v>
      </c>
      <c r="D19" s="10">
        <f t="shared" si="4"/>
        <v>12</v>
      </c>
      <c r="E19" s="8" t="s">
        <v>1139</v>
      </c>
      <c r="F19" s="11">
        <v>41707</v>
      </c>
      <c r="G19" s="13">
        <v>3606</v>
      </c>
      <c r="H19" s="13">
        <v>144259</v>
      </c>
      <c r="I19" s="13">
        <v>5512</v>
      </c>
      <c r="J19" s="40">
        <v>0</v>
      </c>
      <c r="K19" s="40">
        <v>0</v>
      </c>
      <c r="L19" s="40">
        <v>0</v>
      </c>
      <c r="M19" s="40">
        <v>0</v>
      </c>
      <c r="N19" s="50">
        <f t="shared" si="0"/>
        <v>0</v>
      </c>
      <c r="O19" s="40">
        <v>50</v>
      </c>
      <c r="P19" s="40">
        <v>0</v>
      </c>
      <c r="Q19" s="40">
        <v>110</v>
      </c>
      <c r="R19" s="40">
        <v>40</v>
      </c>
      <c r="S19" s="50">
        <f t="shared" si="1"/>
        <v>200</v>
      </c>
      <c r="T19" s="21">
        <v>43</v>
      </c>
      <c r="U19" s="21">
        <v>0</v>
      </c>
      <c r="V19" s="21">
        <v>134</v>
      </c>
      <c r="W19" s="21">
        <v>49</v>
      </c>
      <c r="X19" s="21">
        <v>0</v>
      </c>
      <c r="Y19" s="50">
        <f t="shared" si="2"/>
        <v>226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3"/>
        <v>0</v>
      </c>
      <c r="AF19" s="106" t="s">
        <v>615</v>
      </c>
      <c r="AG19" s="106">
        <v>1</v>
      </c>
      <c r="AL19">
        <v>1</v>
      </c>
      <c r="AP19">
        <v>1</v>
      </c>
      <c r="AS19" s="120">
        <v>3</v>
      </c>
    </row>
    <row r="20" spans="1:45">
      <c r="A20" t="s">
        <v>36</v>
      </c>
      <c r="B20" s="10">
        <v>1321</v>
      </c>
      <c r="C20" s="9" t="s">
        <v>173</v>
      </c>
      <c r="D20" s="10">
        <f t="shared" si="4"/>
        <v>13</v>
      </c>
      <c r="E20" s="8" t="s">
        <v>1140</v>
      </c>
      <c r="F20" s="11">
        <v>41715</v>
      </c>
      <c r="G20" s="13">
        <v>5338</v>
      </c>
      <c r="H20" s="13">
        <v>237248</v>
      </c>
      <c r="I20" s="13">
        <v>7387</v>
      </c>
      <c r="J20" s="40">
        <v>0</v>
      </c>
      <c r="K20" s="40">
        <v>0</v>
      </c>
      <c r="L20" s="40">
        <v>0</v>
      </c>
      <c r="M20" s="40">
        <v>0</v>
      </c>
      <c r="N20" s="50">
        <f t="shared" si="0"/>
        <v>0</v>
      </c>
      <c r="O20" s="40">
        <v>60</v>
      </c>
      <c r="P20" s="40">
        <v>0</v>
      </c>
      <c r="Q20" s="40">
        <v>60</v>
      </c>
      <c r="R20" s="40">
        <v>0</v>
      </c>
      <c r="S20" s="50">
        <f t="shared" si="1"/>
        <v>120</v>
      </c>
      <c r="T20" s="21">
        <v>42</v>
      </c>
      <c r="U20" s="21">
        <v>0</v>
      </c>
      <c r="V20" s="21">
        <v>176</v>
      </c>
      <c r="W20" s="21">
        <v>81</v>
      </c>
      <c r="X20" s="21">
        <v>0</v>
      </c>
      <c r="Y20" s="50">
        <f t="shared" si="2"/>
        <v>299</v>
      </c>
      <c r="Z20" s="40">
        <v>0</v>
      </c>
      <c r="AA20" s="40">
        <v>0</v>
      </c>
      <c r="AB20" s="40">
        <v>0</v>
      </c>
      <c r="AC20" s="40">
        <v>0</v>
      </c>
      <c r="AD20" s="50">
        <f t="shared" si="3"/>
        <v>0</v>
      </c>
      <c r="AF20" s="106" t="s">
        <v>172</v>
      </c>
      <c r="AG20" s="106"/>
      <c r="AH20">
        <v>42</v>
      </c>
      <c r="AI20">
        <v>41</v>
      </c>
      <c r="AJ20">
        <v>102</v>
      </c>
      <c r="AK20">
        <v>112</v>
      </c>
      <c r="AL20">
        <v>189</v>
      </c>
      <c r="AO20">
        <v>15</v>
      </c>
      <c r="AS20" s="120">
        <v>501</v>
      </c>
    </row>
    <row r="21" spans="1:45">
      <c r="A21" t="s">
        <v>36</v>
      </c>
      <c r="B21" s="10">
        <v>1322</v>
      </c>
      <c r="C21" s="9" t="s">
        <v>173</v>
      </c>
      <c r="D21" s="10">
        <f t="shared" si="4"/>
        <v>14</v>
      </c>
      <c r="E21" s="8" t="s">
        <v>1141</v>
      </c>
      <c r="F21" s="11">
        <v>41721</v>
      </c>
      <c r="G21" s="13">
        <v>2106</v>
      </c>
      <c r="H21" s="13">
        <v>106924</v>
      </c>
      <c r="I21" s="13">
        <v>2887</v>
      </c>
      <c r="J21" s="40">
        <v>0</v>
      </c>
      <c r="K21" s="40">
        <v>0</v>
      </c>
      <c r="L21" s="40">
        <v>0</v>
      </c>
      <c r="M21" s="40">
        <v>0</v>
      </c>
      <c r="N21" s="50">
        <f t="shared" si="0"/>
        <v>0</v>
      </c>
      <c r="O21" s="40">
        <v>50</v>
      </c>
      <c r="P21" s="40">
        <v>0</v>
      </c>
      <c r="Q21" s="40">
        <v>0</v>
      </c>
      <c r="R21" s="40">
        <v>100</v>
      </c>
      <c r="S21" s="50">
        <f t="shared" si="1"/>
        <v>150</v>
      </c>
      <c r="T21" s="21">
        <v>9</v>
      </c>
      <c r="U21" s="21">
        <v>0</v>
      </c>
      <c r="V21" s="21">
        <v>63</v>
      </c>
      <c r="W21" s="21">
        <v>45</v>
      </c>
      <c r="X21" s="21">
        <v>0</v>
      </c>
      <c r="Y21" s="50">
        <f t="shared" si="2"/>
        <v>117</v>
      </c>
      <c r="Z21" s="40">
        <v>0</v>
      </c>
      <c r="AA21" s="40">
        <v>0</v>
      </c>
      <c r="AB21" s="40">
        <v>0</v>
      </c>
      <c r="AC21" s="40">
        <v>0</v>
      </c>
      <c r="AD21" s="50">
        <f t="shared" si="3"/>
        <v>0</v>
      </c>
      <c r="AF21" s="106" t="s">
        <v>620</v>
      </c>
      <c r="AG21" s="106"/>
      <c r="AO21">
        <v>1</v>
      </c>
      <c r="AS21" s="120">
        <v>1</v>
      </c>
    </row>
    <row r="22" spans="1:45">
      <c r="A22" t="s">
        <v>36</v>
      </c>
      <c r="B22" s="10">
        <v>1323</v>
      </c>
      <c r="C22" s="9" t="s">
        <v>173</v>
      </c>
      <c r="D22" s="10">
        <f t="shared" si="4"/>
        <v>15</v>
      </c>
      <c r="E22" s="8" t="s">
        <v>1142</v>
      </c>
      <c r="F22" s="11">
        <v>41723</v>
      </c>
      <c r="G22" s="13">
        <v>570</v>
      </c>
      <c r="H22" s="13">
        <v>31350</v>
      </c>
      <c r="I22" s="13">
        <v>784</v>
      </c>
      <c r="J22" s="40">
        <v>0</v>
      </c>
      <c r="K22" s="40">
        <v>0</v>
      </c>
      <c r="L22" s="40">
        <v>0</v>
      </c>
      <c r="M22" s="40">
        <v>0</v>
      </c>
      <c r="N22" s="50">
        <f t="shared" si="0"/>
        <v>0</v>
      </c>
      <c r="O22" s="40">
        <v>170</v>
      </c>
      <c r="P22" s="40">
        <v>0</v>
      </c>
      <c r="Q22" s="40">
        <v>9</v>
      </c>
      <c r="R22" s="40">
        <v>0</v>
      </c>
      <c r="S22" s="50">
        <f t="shared" si="1"/>
        <v>179</v>
      </c>
      <c r="T22" s="21">
        <v>0</v>
      </c>
      <c r="U22" s="21">
        <v>0</v>
      </c>
      <c r="V22" s="21">
        <v>30</v>
      </c>
      <c r="W22" s="21">
        <v>0</v>
      </c>
      <c r="X22" s="21">
        <v>0</v>
      </c>
      <c r="Y22" s="50">
        <f t="shared" si="2"/>
        <v>30</v>
      </c>
      <c r="Z22" s="40">
        <v>0</v>
      </c>
      <c r="AA22" s="40">
        <v>0</v>
      </c>
      <c r="AB22" s="40">
        <v>62</v>
      </c>
      <c r="AC22" s="40">
        <v>0</v>
      </c>
      <c r="AD22" s="50">
        <f t="shared" si="3"/>
        <v>62</v>
      </c>
      <c r="AF22" s="106" t="s">
        <v>762</v>
      </c>
      <c r="AG22" s="106"/>
      <c r="AN22">
        <v>1</v>
      </c>
      <c r="AR22">
        <v>1</v>
      </c>
      <c r="AS22" s="120">
        <v>2</v>
      </c>
    </row>
    <row r="23" spans="1:45">
      <c r="A23" t="s">
        <v>36</v>
      </c>
      <c r="B23" s="10">
        <v>1324</v>
      </c>
      <c r="C23" s="9" t="s">
        <v>173</v>
      </c>
      <c r="D23" s="10">
        <f t="shared" si="4"/>
        <v>16</v>
      </c>
      <c r="E23" s="8" t="s">
        <v>1143</v>
      </c>
      <c r="F23" s="11">
        <v>41730</v>
      </c>
      <c r="G23" s="13">
        <v>2830</v>
      </c>
      <c r="H23" s="13">
        <v>140549</v>
      </c>
      <c r="I23" s="13">
        <v>4575</v>
      </c>
      <c r="J23" s="40">
        <v>1</v>
      </c>
      <c r="K23" s="40">
        <v>0</v>
      </c>
      <c r="L23" s="40">
        <v>0</v>
      </c>
      <c r="M23" s="40">
        <v>0</v>
      </c>
      <c r="N23" s="50">
        <f t="shared" si="0"/>
        <v>1</v>
      </c>
      <c r="O23" s="40">
        <v>50</v>
      </c>
      <c r="P23" s="40">
        <v>0</v>
      </c>
      <c r="Q23" s="40">
        <v>200</v>
      </c>
      <c r="R23" s="40">
        <v>95</v>
      </c>
      <c r="S23" s="50">
        <f t="shared" si="1"/>
        <v>345</v>
      </c>
      <c r="T23" s="21">
        <v>35</v>
      </c>
      <c r="U23" s="21">
        <v>0</v>
      </c>
      <c r="V23" s="21">
        <v>114</v>
      </c>
      <c r="W23" s="21">
        <v>34</v>
      </c>
      <c r="X23" s="21">
        <v>0</v>
      </c>
      <c r="Y23" s="50">
        <f t="shared" si="2"/>
        <v>183</v>
      </c>
      <c r="Z23" s="40">
        <v>0</v>
      </c>
      <c r="AA23" s="40">
        <v>0</v>
      </c>
      <c r="AB23" s="40">
        <v>0</v>
      </c>
      <c r="AC23" s="40">
        <v>0</v>
      </c>
      <c r="AD23" s="50">
        <f t="shared" si="3"/>
        <v>0</v>
      </c>
      <c r="AF23" s="106" t="s">
        <v>300</v>
      </c>
      <c r="AG23" s="106"/>
      <c r="AL23">
        <v>1</v>
      </c>
      <c r="AN23">
        <v>1</v>
      </c>
      <c r="AS23" s="120">
        <v>2</v>
      </c>
    </row>
    <row r="24" spans="1:45">
      <c r="A24" t="s">
        <v>36</v>
      </c>
      <c r="B24" s="10">
        <v>1325</v>
      </c>
      <c r="C24" s="9" t="s">
        <v>173</v>
      </c>
      <c r="D24" s="10">
        <f t="shared" si="4"/>
        <v>17</v>
      </c>
      <c r="E24" s="8" t="s">
        <v>1144</v>
      </c>
      <c r="F24" s="11">
        <v>41734</v>
      </c>
      <c r="G24" s="13">
        <v>3713</v>
      </c>
      <c r="H24" s="13">
        <v>131299</v>
      </c>
      <c r="I24" s="13">
        <v>4941</v>
      </c>
      <c r="J24" s="40">
        <v>0</v>
      </c>
      <c r="K24" s="40">
        <v>0</v>
      </c>
      <c r="L24" s="40">
        <v>0</v>
      </c>
      <c r="M24" s="40">
        <v>0</v>
      </c>
      <c r="N24" s="50">
        <f t="shared" si="0"/>
        <v>0</v>
      </c>
      <c r="O24" s="40">
        <v>0</v>
      </c>
      <c r="P24" s="40">
        <v>0</v>
      </c>
      <c r="Q24" s="40">
        <v>0</v>
      </c>
      <c r="R24" s="40">
        <v>70</v>
      </c>
      <c r="S24" s="50">
        <f t="shared" si="1"/>
        <v>70</v>
      </c>
      <c r="T24" s="21">
        <v>10</v>
      </c>
      <c r="U24" s="21">
        <v>0</v>
      </c>
      <c r="V24" s="21">
        <v>140</v>
      </c>
      <c r="W24" s="21">
        <v>47</v>
      </c>
      <c r="X24" s="21">
        <v>0</v>
      </c>
      <c r="Y24" s="50">
        <f t="shared" si="2"/>
        <v>197</v>
      </c>
      <c r="Z24" s="40">
        <v>0</v>
      </c>
      <c r="AA24" s="40">
        <v>0</v>
      </c>
      <c r="AB24" s="40">
        <v>0</v>
      </c>
      <c r="AC24" s="40">
        <v>0</v>
      </c>
      <c r="AD24" s="50">
        <f t="shared" si="3"/>
        <v>0</v>
      </c>
      <c r="AF24" s="106" t="s">
        <v>177</v>
      </c>
      <c r="AG24" s="106">
        <v>7</v>
      </c>
      <c r="AH24">
        <v>84</v>
      </c>
      <c r="AI24">
        <v>217</v>
      </c>
      <c r="AJ24">
        <v>132</v>
      </c>
      <c r="AK24">
        <v>86</v>
      </c>
      <c r="AL24">
        <v>48</v>
      </c>
      <c r="AM24">
        <v>19</v>
      </c>
      <c r="AO24">
        <v>30</v>
      </c>
      <c r="AP24">
        <v>9</v>
      </c>
      <c r="AQ24">
        <v>2</v>
      </c>
      <c r="AS24" s="120">
        <v>634</v>
      </c>
    </row>
    <row r="25" spans="1:45">
      <c r="A25" t="s">
        <v>36</v>
      </c>
      <c r="B25" s="10">
        <v>1327</v>
      </c>
      <c r="C25" s="9" t="s">
        <v>173</v>
      </c>
      <c r="D25" s="10">
        <f t="shared" si="4"/>
        <v>18</v>
      </c>
      <c r="E25" s="8" t="s">
        <v>1145</v>
      </c>
      <c r="F25" s="11">
        <v>41745</v>
      </c>
      <c r="G25" s="13">
        <v>444</v>
      </c>
      <c r="H25" s="13">
        <v>25246</v>
      </c>
      <c r="I25" s="13">
        <v>1052</v>
      </c>
      <c r="J25" s="40">
        <v>0</v>
      </c>
      <c r="K25" s="40">
        <v>0</v>
      </c>
      <c r="L25" s="40">
        <v>0</v>
      </c>
      <c r="M25" s="40">
        <v>0</v>
      </c>
      <c r="N25" s="50">
        <f t="shared" si="0"/>
        <v>0</v>
      </c>
      <c r="O25" s="40">
        <v>180</v>
      </c>
      <c r="P25" s="40">
        <v>0</v>
      </c>
      <c r="Q25" s="40">
        <v>50</v>
      </c>
      <c r="R25" s="40">
        <v>0</v>
      </c>
      <c r="S25" s="50">
        <f t="shared" si="1"/>
        <v>230</v>
      </c>
      <c r="T25" s="21">
        <v>0</v>
      </c>
      <c r="U25" s="21">
        <v>0</v>
      </c>
      <c r="V25" s="21">
        <v>46</v>
      </c>
      <c r="W25" s="21">
        <v>0</v>
      </c>
      <c r="X25" s="21">
        <v>0</v>
      </c>
      <c r="Y25" s="50">
        <f t="shared" si="2"/>
        <v>46</v>
      </c>
      <c r="Z25" s="40">
        <v>0</v>
      </c>
      <c r="AA25" s="40">
        <v>0</v>
      </c>
      <c r="AB25" s="40">
        <v>0</v>
      </c>
      <c r="AC25" s="40">
        <v>0</v>
      </c>
      <c r="AD25" s="50">
        <f t="shared" si="3"/>
        <v>0</v>
      </c>
      <c r="AF25" s="106" t="s">
        <v>179</v>
      </c>
      <c r="AG25" s="106"/>
      <c r="AH25">
        <v>1</v>
      </c>
      <c r="AI25">
        <v>1</v>
      </c>
      <c r="AO25">
        <v>1</v>
      </c>
      <c r="AR25">
        <v>8</v>
      </c>
      <c r="AS25" s="120">
        <v>11</v>
      </c>
    </row>
    <row r="26" spans="1:45">
      <c r="A26" t="s">
        <v>36</v>
      </c>
      <c r="B26" s="10">
        <v>1326</v>
      </c>
      <c r="C26" s="9" t="s">
        <v>173</v>
      </c>
      <c r="D26" s="10">
        <f t="shared" si="4"/>
        <v>19</v>
      </c>
      <c r="E26" s="8" t="s">
        <v>1146</v>
      </c>
      <c r="F26" s="11">
        <v>41746</v>
      </c>
      <c r="G26" s="13">
        <v>3944</v>
      </c>
      <c r="H26" s="13">
        <v>154724</v>
      </c>
      <c r="I26" s="13">
        <v>4838</v>
      </c>
      <c r="J26" s="40">
        <v>0</v>
      </c>
      <c r="K26" s="40">
        <v>0</v>
      </c>
      <c r="L26" s="40">
        <v>0</v>
      </c>
      <c r="M26" s="40">
        <v>0</v>
      </c>
      <c r="N26" s="50">
        <f t="shared" si="0"/>
        <v>0</v>
      </c>
      <c r="O26" s="40">
        <v>0</v>
      </c>
      <c r="P26" s="40">
        <v>0</v>
      </c>
      <c r="Q26" s="40">
        <v>156</v>
      </c>
      <c r="R26" s="40">
        <v>0</v>
      </c>
      <c r="S26" s="50">
        <f t="shared" si="1"/>
        <v>156</v>
      </c>
      <c r="T26" s="21">
        <v>0</v>
      </c>
      <c r="U26" s="21">
        <v>0</v>
      </c>
      <c r="V26" s="21">
        <v>128</v>
      </c>
      <c r="W26" s="21">
        <v>71</v>
      </c>
      <c r="X26" s="21">
        <v>0</v>
      </c>
      <c r="Y26" s="50">
        <f t="shared" si="2"/>
        <v>199</v>
      </c>
      <c r="Z26" s="40">
        <v>0</v>
      </c>
      <c r="AA26" s="40">
        <v>0</v>
      </c>
      <c r="AB26" s="40">
        <v>0</v>
      </c>
      <c r="AC26" s="40">
        <v>0</v>
      </c>
      <c r="AD26" s="50">
        <f t="shared" si="3"/>
        <v>0</v>
      </c>
      <c r="AF26" s="106" t="s">
        <v>181</v>
      </c>
      <c r="AG26" s="106">
        <v>245</v>
      </c>
      <c r="AH26">
        <v>297</v>
      </c>
      <c r="AI26">
        <v>339</v>
      </c>
      <c r="AJ26">
        <v>378</v>
      </c>
      <c r="AK26">
        <v>242</v>
      </c>
      <c r="AL26">
        <v>259</v>
      </c>
      <c r="AM26">
        <v>128</v>
      </c>
      <c r="AN26">
        <v>173</v>
      </c>
      <c r="AO26">
        <v>660</v>
      </c>
      <c r="AP26">
        <v>378</v>
      </c>
      <c r="AQ26">
        <v>181</v>
      </c>
      <c r="AR26">
        <v>671</v>
      </c>
      <c r="AS26" s="120">
        <v>3951</v>
      </c>
    </row>
    <row r="27" spans="1:45">
      <c r="A27" t="s">
        <v>36</v>
      </c>
      <c r="B27" s="10">
        <v>1328</v>
      </c>
      <c r="C27" s="9" t="s">
        <v>173</v>
      </c>
      <c r="D27" s="10">
        <f t="shared" si="4"/>
        <v>20</v>
      </c>
      <c r="E27" s="8" t="s">
        <v>1147</v>
      </c>
      <c r="F27" s="11">
        <v>41748</v>
      </c>
      <c r="G27" s="13">
        <v>2665</v>
      </c>
      <c r="H27" s="13">
        <v>134253</v>
      </c>
      <c r="I27" s="13">
        <v>4283</v>
      </c>
      <c r="J27" s="40">
        <v>0</v>
      </c>
      <c r="K27" s="40">
        <v>0</v>
      </c>
      <c r="L27" s="40">
        <v>0</v>
      </c>
      <c r="M27" s="40">
        <v>0</v>
      </c>
      <c r="N27" s="50">
        <f t="shared" si="0"/>
        <v>0</v>
      </c>
      <c r="O27" s="40">
        <v>0</v>
      </c>
      <c r="P27" s="40">
        <v>0</v>
      </c>
      <c r="Q27" s="40">
        <v>100</v>
      </c>
      <c r="R27" s="40">
        <v>0</v>
      </c>
      <c r="S27" s="50">
        <f t="shared" si="1"/>
        <v>100</v>
      </c>
      <c r="T27" s="21">
        <v>44</v>
      </c>
      <c r="U27" s="21">
        <v>0</v>
      </c>
      <c r="V27" s="21">
        <v>105</v>
      </c>
      <c r="W27" s="21">
        <v>24</v>
      </c>
      <c r="X27" s="21">
        <v>0</v>
      </c>
      <c r="Y27" s="50">
        <f t="shared" si="2"/>
        <v>173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3"/>
        <v>0</v>
      </c>
      <c r="AF27" s="106" t="s">
        <v>183</v>
      </c>
      <c r="AG27" s="106">
        <v>28</v>
      </c>
      <c r="AH27">
        <v>84</v>
      </c>
      <c r="AI27">
        <v>114</v>
      </c>
      <c r="AJ27">
        <v>182</v>
      </c>
      <c r="AK27">
        <v>116</v>
      </c>
      <c r="AL27">
        <v>80</v>
      </c>
      <c r="AM27">
        <v>79</v>
      </c>
      <c r="AN27">
        <v>17</v>
      </c>
      <c r="AO27">
        <v>142</v>
      </c>
      <c r="AP27">
        <v>188</v>
      </c>
      <c r="AQ27">
        <v>152</v>
      </c>
      <c r="AR27">
        <v>442</v>
      </c>
      <c r="AS27" s="120">
        <v>1624</v>
      </c>
    </row>
    <row r="28" spans="1:45">
      <c r="A28" t="s">
        <v>36</v>
      </c>
      <c r="B28" s="10">
        <v>1329</v>
      </c>
      <c r="C28" s="9" t="s">
        <v>173</v>
      </c>
      <c r="D28" s="10">
        <f t="shared" si="4"/>
        <v>21</v>
      </c>
      <c r="E28" s="8" t="s">
        <v>1148</v>
      </c>
      <c r="F28" s="11">
        <v>41759</v>
      </c>
      <c r="G28" s="13">
        <v>3528</v>
      </c>
      <c r="H28" s="13">
        <v>221362</v>
      </c>
      <c r="I28" s="13">
        <v>4955</v>
      </c>
      <c r="J28" s="40">
        <v>0</v>
      </c>
      <c r="K28" s="40">
        <v>0</v>
      </c>
      <c r="L28" s="40">
        <v>0</v>
      </c>
      <c r="M28" s="40">
        <v>0</v>
      </c>
      <c r="N28" s="50">
        <f t="shared" si="0"/>
        <v>0</v>
      </c>
      <c r="O28" s="40">
        <v>0</v>
      </c>
      <c r="P28" s="40">
        <v>0</v>
      </c>
      <c r="Q28" s="40">
        <v>150</v>
      </c>
      <c r="R28" s="40">
        <v>30</v>
      </c>
      <c r="S28" s="50">
        <f t="shared" si="1"/>
        <v>180</v>
      </c>
      <c r="T28" s="21">
        <v>47</v>
      </c>
      <c r="U28" s="21">
        <v>0</v>
      </c>
      <c r="V28" s="21">
        <v>94</v>
      </c>
      <c r="W28" s="21">
        <v>71</v>
      </c>
      <c r="X28" s="21">
        <v>0</v>
      </c>
      <c r="Y28" s="50">
        <f t="shared" si="2"/>
        <v>212</v>
      </c>
      <c r="Z28" s="40">
        <v>0</v>
      </c>
      <c r="AA28" s="40">
        <v>0</v>
      </c>
      <c r="AB28" s="40">
        <v>0</v>
      </c>
      <c r="AC28" s="40">
        <v>0</v>
      </c>
      <c r="AD28" s="50">
        <f t="shared" si="3"/>
        <v>0</v>
      </c>
      <c r="AF28" s="106" t="s">
        <v>507</v>
      </c>
      <c r="AG28" s="106">
        <v>6</v>
      </c>
      <c r="AK28">
        <v>23</v>
      </c>
      <c r="AL28">
        <v>24</v>
      </c>
      <c r="AN28">
        <v>38</v>
      </c>
      <c r="AP28">
        <v>24</v>
      </c>
      <c r="AS28" s="120">
        <v>115</v>
      </c>
    </row>
    <row r="29" spans="1:45">
      <c r="A29" t="s">
        <v>36</v>
      </c>
      <c r="B29" s="10">
        <v>1332</v>
      </c>
      <c r="C29" s="9" t="s">
        <v>173</v>
      </c>
      <c r="D29" s="10">
        <f t="shared" si="4"/>
        <v>22</v>
      </c>
      <c r="E29" s="8" t="s">
        <v>1149</v>
      </c>
      <c r="F29" s="11">
        <v>41764</v>
      </c>
      <c r="G29" s="13">
        <v>0</v>
      </c>
      <c r="H29" s="13">
        <v>0</v>
      </c>
      <c r="I29" s="13">
        <v>0</v>
      </c>
      <c r="J29" s="40">
        <v>0</v>
      </c>
      <c r="K29" s="40">
        <v>0</v>
      </c>
      <c r="L29" s="40">
        <v>0</v>
      </c>
      <c r="M29" s="40">
        <v>0</v>
      </c>
      <c r="N29" s="50">
        <f t="shared" si="0"/>
        <v>0</v>
      </c>
      <c r="O29" s="40">
        <v>0</v>
      </c>
      <c r="P29" s="40">
        <v>0</v>
      </c>
      <c r="Q29" s="40">
        <v>45</v>
      </c>
      <c r="R29" s="40">
        <v>170</v>
      </c>
      <c r="S29" s="50">
        <f t="shared" si="1"/>
        <v>215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50">
        <f t="shared" si="2"/>
        <v>0</v>
      </c>
      <c r="Z29" s="40">
        <v>0</v>
      </c>
      <c r="AA29" s="40">
        <v>0</v>
      </c>
      <c r="AB29" s="40">
        <v>0</v>
      </c>
      <c r="AC29" s="40">
        <v>0</v>
      </c>
      <c r="AD29" s="50">
        <f t="shared" si="3"/>
        <v>0</v>
      </c>
      <c r="AF29" s="106" t="s">
        <v>1150</v>
      </c>
      <c r="AG29" s="106"/>
      <c r="AK29">
        <v>1</v>
      </c>
      <c r="AR29">
        <v>2</v>
      </c>
      <c r="AS29" s="120">
        <v>3</v>
      </c>
    </row>
    <row r="30" spans="1:45">
      <c r="A30" t="s">
        <v>36</v>
      </c>
      <c r="B30" s="10">
        <v>1331</v>
      </c>
      <c r="C30" s="9" t="s">
        <v>173</v>
      </c>
      <c r="D30" s="10">
        <f t="shared" si="4"/>
        <v>23</v>
      </c>
      <c r="E30" s="8" t="s">
        <v>1151</v>
      </c>
      <c r="F30" s="11">
        <v>41769</v>
      </c>
      <c r="G30" s="13">
        <v>554</v>
      </c>
      <c r="H30" s="13">
        <v>41542</v>
      </c>
      <c r="I30" s="13">
        <v>1462</v>
      </c>
      <c r="J30" s="40">
        <v>0</v>
      </c>
      <c r="K30" s="40">
        <v>0</v>
      </c>
      <c r="L30" s="40">
        <v>0</v>
      </c>
      <c r="M30" s="40">
        <v>0</v>
      </c>
      <c r="N30" s="50">
        <f t="shared" si="0"/>
        <v>0</v>
      </c>
      <c r="O30" s="40">
        <v>50</v>
      </c>
      <c r="P30" s="40">
        <v>0</v>
      </c>
      <c r="Q30" s="40">
        <v>129</v>
      </c>
      <c r="R30" s="40">
        <v>0</v>
      </c>
      <c r="S30" s="50">
        <f t="shared" si="1"/>
        <v>179</v>
      </c>
      <c r="T30" s="21">
        <v>15</v>
      </c>
      <c r="U30" s="21">
        <v>0</v>
      </c>
      <c r="V30" s="21">
        <v>45</v>
      </c>
      <c r="W30" s="21">
        <v>0</v>
      </c>
      <c r="X30" s="21">
        <v>0</v>
      </c>
      <c r="Y30" s="50">
        <f t="shared" si="2"/>
        <v>60</v>
      </c>
      <c r="Z30" s="40">
        <v>0</v>
      </c>
      <c r="AA30" s="40">
        <v>0</v>
      </c>
      <c r="AB30" s="40">
        <v>131</v>
      </c>
      <c r="AC30" s="40">
        <v>0</v>
      </c>
      <c r="AD30" s="50">
        <f t="shared" si="3"/>
        <v>131</v>
      </c>
      <c r="AF30" s="106" t="s">
        <v>189</v>
      </c>
      <c r="AG30" s="106"/>
      <c r="AH30">
        <v>18</v>
      </c>
      <c r="AI30">
        <v>18</v>
      </c>
      <c r="AJ30">
        <v>24</v>
      </c>
      <c r="AL30">
        <v>35</v>
      </c>
      <c r="AM30">
        <v>3</v>
      </c>
      <c r="AO30">
        <v>31</v>
      </c>
      <c r="AP30">
        <v>46</v>
      </c>
      <c r="AQ30">
        <v>11</v>
      </c>
      <c r="AR30">
        <v>38</v>
      </c>
      <c r="AS30" s="120">
        <v>224</v>
      </c>
    </row>
    <row r="31" spans="1:45">
      <c r="A31" t="s">
        <v>36</v>
      </c>
      <c r="B31" s="10">
        <v>1330</v>
      </c>
      <c r="C31" s="9" t="s">
        <v>173</v>
      </c>
      <c r="D31" s="10">
        <f t="shared" si="4"/>
        <v>24</v>
      </c>
      <c r="E31" s="8" t="s">
        <v>1152</v>
      </c>
      <c r="F31" s="11">
        <v>41771</v>
      </c>
      <c r="G31" s="13">
        <v>3909</v>
      </c>
      <c r="H31" s="13">
        <v>194160</v>
      </c>
      <c r="I31" s="13">
        <v>5568</v>
      </c>
      <c r="J31" s="40">
        <v>0</v>
      </c>
      <c r="K31" s="40">
        <v>0</v>
      </c>
      <c r="L31" s="40">
        <v>0</v>
      </c>
      <c r="M31" s="40">
        <v>0</v>
      </c>
      <c r="N31" s="50">
        <f t="shared" si="0"/>
        <v>0</v>
      </c>
      <c r="O31" s="40">
        <v>0</v>
      </c>
      <c r="P31" s="40">
        <v>0</v>
      </c>
      <c r="Q31" s="40">
        <v>110</v>
      </c>
      <c r="R31" s="40">
        <v>0</v>
      </c>
      <c r="S31" s="50">
        <f t="shared" si="1"/>
        <v>110</v>
      </c>
      <c r="T31" s="21">
        <v>21</v>
      </c>
      <c r="U31" s="21">
        <v>0</v>
      </c>
      <c r="V31" s="21">
        <v>156</v>
      </c>
      <c r="W31" s="21">
        <v>45</v>
      </c>
      <c r="X31" s="21">
        <v>0</v>
      </c>
      <c r="Y31" s="50">
        <f t="shared" si="2"/>
        <v>222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3"/>
        <v>0</v>
      </c>
      <c r="AF31" s="106" t="s">
        <v>511</v>
      </c>
      <c r="AG31" s="106"/>
      <c r="AL31">
        <v>1</v>
      </c>
      <c r="AS31" s="120">
        <v>1</v>
      </c>
    </row>
    <row r="32" spans="1:45">
      <c r="A32" t="s">
        <v>36</v>
      </c>
      <c r="B32" s="10">
        <v>1333</v>
      </c>
      <c r="C32" s="9" t="s">
        <v>173</v>
      </c>
      <c r="D32" s="10">
        <f t="shared" si="4"/>
        <v>25</v>
      </c>
      <c r="E32" s="8" t="s">
        <v>1153</v>
      </c>
      <c r="F32" s="11">
        <v>41777</v>
      </c>
      <c r="G32" s="13">
        <v>3940</v>
      </c>
      <c r="H32" s="13">
        <v>150520</v>
      </c>
      <c r="I32" s="13">
        <v>5928</v>
      </c>
      <c r="J32" s="40">
        <v>1</v>
      </c>
      <c r="K32" s="40">
        <v>0</v>
      </c>
      <c r="L32" s="40">
        <v>0</v>
      </c>
      <c r="M32" s="40">
        <v>0</v>
      </c>
      <c r="N32" s="50">
        <f t="shared" si="0"/>
        <v>1</v>
      </c>
      <c r="O32" s="40">
        <v>0</v>
      </c>
      <c r="P32" s="40">
        <v>0</v>
      </c>
      <c r="Q32" s="40">
        <v>195</v>
      </c>
      <c r="R32" s="40">
        <v>0</v>
      </c>
      <c r="S32" s="50">
        <f t="shared" si="1"/>
        <v>195</v>
      </c>
      <c r="T32" s="21">
        <v>48</v>
      </c>
      <c r="U32" s="21">
        <v>0</v>
      </c>
      <c r="V32" s="21">
        <v>135</v>
      </c>
      <c r="W32" s="21">
        <v>64</v>
      </c>
      <c r="X32" s="21">
        <v>0</v>
      </c>
      <c r="Y32" s="50">
        <f t="shared" si="2"/>
        <v>247</v>
      </c>
      <c r="Z32" s="40">
        <v>0</v>
      </c>
      <c r="AA32" s="40">
        <v>0</v>
      </c>
      <c r="AB32" s="40">
        <v>0</v>
      </c>
      <c r="AC32" s="40">
        <v>2</v>
      </c>
      <c r="AD32" s="50">
        <f t="shared" si="3"/>
        <v>2</v>
      </c>
      <c r="AF32" s="106" t="s">
        <v>310</v>
      </c>
      <c r="AG32" s="106"/>
      <c r="AH32">
        <v>20</v>
      </c>
      <c r="AI32">
        <v>21</v>
      </c>
      <c r="AK32">
        <v>14</v>
      </c>
      <c r="AL32">
        <v>19</v>
      </c>
      <c r="AM32">
        <v>18</v>
      </c>
      <c r="AP32">
        <v>17</v>
      </c>
      <c r="AS32" s="120">
        <v>109</v>
      </c>
    </row>
    <row r="33" spans="1:45">
      <c r="A33" t="s">
        <v>36</v>
      </c>
      <c r="B33" s="10">
        <v>1334</v>
      </c>
      <c r="C33" s="9" t="s">
        <v>173</v>
      </c>
      <c r="D33" s="10">
        <f t="shared" si="4"/>
        <v>26</v>
      </c>
      <c r="E33" s="8" t="s">
        <v>1154</v>
      </c>
      <c r="F33" s="11">
        <v>41784</v>
      </c>
      <c r="G33" s="13">
        <v>3337</v>
      </c>
      <c r="H33" s="13">
        <v>181351</v>
      </c>
      <c r="I33" s="13">
        <v>4521</v>
      </c>
      <c r="J33" s="40">
        <v>0</v>
      </c>
      <c r="K33" s="40">
        <v>0</v>
      </c>
      <c r="L33" s="40">
        <v>0</v>
      </c>
      <c r="M33" s="40">
        <v>0</v>
      </c>
      <c r="N33" s="50">
        <f t="shared" si="0"/>
        <v>0</v>
      </c>
      <c r="O33" s="40">
        <v>0</v>
      </c>
      <c r="P33" s="40">
        <v>0</v>
      </c>
      <c r="Q33" s="40">
        <v>0</v>
      </c>
      <c r="R33" s="40">
        <v>50</v>
      </c>
      <c r="S33" s="50">
        <f t="shared" si="1"/>
        <v>50</v>
      </c>
      <c r="T33" s="21">
        <v>24</v>
      </c>
      <c r="U33" s="21">
        <v>0</v>
      </c>
      <c r="V33" s="21">
        <v>81</v>
      </c>
      <c r="W33" s="21">
        <v>89</v>
      </c>
      <c r="X33" s="21">
        <v>0</v>
      </c>
      <c r="Y33" s="50">
        <f t="shared" si="2"/>
        <v>194</v>
      </c>
      <c r="Z33" s="40">
        <v>100</v>
      </c>
      <c r="AA33" s="40">
        <v>0</v>
      </c>
      <c r="AB33" s="40">
        <v>2</v>
      </c>
      <c r="AC33" s="40">
        <v>0</v>
      </c>
      <c r="AD33" s="50">
        <f t="shared" si="3"/>
        <v>102</v>
      </c>
      <c r="AF33" s="106" t="s">
        <v>1037</v>
      </c>
      <c r="AG33" s="106">
        <v>1</v>
      </c>
      <c r="AJ33">
        <v>1</v>
      </c>
      <c r="AL33">
        <v>1</v>
      </c>
      <c r="AN33">
        <v>1</v>
      </c>
      <c r="AP33">
        <v>1</v>
      </c>
      <c r="AQ33">
        <v>1</v>
      </c>
      <c r="AS33" s="120">
        <v>6</v>
      </c>
    </row>
    <row r="34" spans="1:45">
      <c r="A34" t="s">
        <v>36</v>
      </c>
      <c r="B34" s="10">
        <v>1336</v>
      </c>
      <c r="C34" s="9" t="s">
        <v>173</v>
      </c>
      <c r="D34" s="10">
        <f t="shared" si="4"/>
        <v>27</v>
      </c>
      <c r="E34" s="8" t="s">
        <v>1155</v>
      </c>
      <c r="F34" s="11">
        <v>41792</v>
      </c>
      <c r="G34" s="13">
        <v>3111</v>
      </c>
      <c r="H34" s="13">
        <v>117217</v>
      </c>
      <c r="I34" s="13">
        <v>4314</v>
      </c>
      <c r="J34" s="40">
        <v>0</v>
      </c>
      <c r="K34" s="40">
        <v>0</v>
      </c>
      <c r="L34" s="40">
        <v>0</v>
      </c>
      <c r="M34" s="40">
        <v>0</v>
      </c>
      <c r="N34" s="50">
        <f t="shared" si="0"/>
        <v>0</v>
      </c>
      <c r="O34" s="40">
        <v>0</v>
      </c>
      <c r="P34" s="40">
        <v>0</v>
      </c>
      <c r="Q34" s="40">
        <v>0</v>
      </c>
      <c r="R34" s="40">
        <v>0</v>
      </c>
      <c r="S34" s="50">
        <f t="shared" si="1"/>
        <v>0</v>
      </c>
      <c r="T34" s="21">
        <v>51</v>
      </c>
      <c r="U34" s="21">
        <v>0</v>
      </c>
      <c r="V34" s="21">
        <v>76</v>
      </c>
      <c r="W34" s="21">
        <v>59</v>
      </c>
      <c r="X34" s="21">
        <v>0</v>
      </c>
      <c r="Y34" s="50">
        <f t="shared" si="2"/>
        <v>186</v>
      </c>
      <c r="Z34" s="40">
        <v>0</v>
      </c>
      <c r="AA34" s="40">
        <v>0</v>
      </c>
      <c r="AB34" s="40">
        <v>0</v>
      </c>
      <c r="AC34" s="40">
        <v>1</v>
      </c>
      <c r="AD34" s="50">
        <f t="shared" si="3"/>
        <v>1</v>
      </c>
      <c r="AF34" s="107" t="s">
        <v>76</v>
      </c>
      <c r="AG34" s="107">
        <v>350</v>
      </c>
      <c r="AH34" s="119">
        <v>613</v>
      </c>
      <c r="AI34" s="119">
        <v>893</v>
      </c>
      <c r="AJ34" s="119">
        <v>1010</v>
      </c>
      <c r="AK34" s="119">
        <v>723</v>
      </c>
      <c r="AL34" s="119">
        <v>770</v>
      </c>
      <c r="AM34" s="119">
        <v>345</v>
      </c>
      <c r="AN34" s="119">
        <v>344</v>
      </c>
      <c r="AO34" s="119">
        <v>1114</v>
      </c>
      <c r="AP34" s="119">
        <v>745</v>
      </c>
      <c r="AQ34" s="119">
        <v>417</v>
      </c>
      <c r="AR34" s="119">
        <v>1405</v>
      </c>
      <c r="AS34" s="122">
        <v>8729</v>
      </c>
    </row>
    <row r="35" spans="1:45">
      <c r="A35" t="s">
        <v>36</v>
      </c>
      <c r="B35" s="10">
        <v>1335</v>
      </c>
      <c r="C35" s="9" t="s">
        <v>173</v>
      </c>
      <c r="D35" s="10">
        <f t="shared" si="4"/>
        <v>28</v>
      </c>
      <c r="E35" s="8" t="s">
        <v>1156</v>
      </c>
      <c r="F35" s="11">
        <v>41794</v>
      </c>
      <c r="G35" s="13">
        <v>273</v>
      </c>
      <c r="H35" s="13">
        <v>34033</v>
      </c>
      <c r="I35" s="13">
        <v>867</v>
      </c>
      <c r="J35" s="40">
        <v>0</v>
      </c>
      <c r="K35" s="40">
        <v>0</v>
      </c>
      <c r="L35" s="40">
        <v>0</v>
      </c>
      <c r="M35" s="40">
        <v>0</v>
      </c>
      <c r="N35" s="50">
        <f t="shared" si="0"/>
        <v>0</v>
      </c>
      <c r="O35" s="40">
        <v>0</v>
      </c>
      <c r="P35" s="40">
        <v>0</v>
      </c>
      <c r="Q35" s="40">
        <v>15</v>
      </c>
      <c r="R35" s="40">
        <v>0</v>
      </c>
      <c r="S35" s="50">
        <f t="shared" si="1"/>
        <v>15</v>
      </c>
      <c r="T35" s="21">
        <v>18</v>
      </c>
      <c r="U35" s="21">
        <v>0</v>
      </c>
      <c r="V35" s="21">
        <v>16</v>
      </c>
      <c r="W35" s="21">
        <v>0</v>
      </c>
      <c r="X35" s="21">
        <v>0</v>
      </c>
      <c r="Y35" s="50">
        <f t="shared" si="2"/>
        <v>34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3"/>
        <v>0</v>
      </c>
    </row>
    <row r="36" spans="1:45">
      <c r="A36" t="s">
        <v>36</v>
      </c>
      <c r="B36" s="10">
        <v>1337</v>
      </c>
      <c r="C36" s="9" t="s">
        <v>173</v>
      </c>
      <c r="D36" s="10">
        <f t="shared" si="4"/>
        <v>29</v>
      </c>
      <c r="E36" s="8" t="s">
        <v>1157</v>
      </c>
      <c r="F36" s="11">
        <v>41798</v>
      </c>
      <c r="G36" s="13">
        <v>3521</v>
      </c>
      <c r="H36" s="13">
        <v>158906</v>
      </c>
      <c r="I36" s="13">
        <v>4599</v>
      </c>
      <c r="J36" s="40">
        <v>0</v>
      </c>
      <c r="K36" s="40">
        <v>0</v>
      </c>
      <c r="L36" s="40">
        <v>0</v>
      </c>
      <c r="M36" s="40">
        <v>0</v>
      </c>
      <c r="N36" s="50">
        <f t="shared" si="0"/>
        <v>0</v>
      </c>
      <c r="O36" s="40">
        <v>2</v>
      </c>
      <c r="P36" s="40">
        <v>0</v>
      </c>
      <c r="Q36" s="40">
        <v>130</v>
      </c>
      <c r="R36" s="40">
        <v>100</v>
      </c>
      <c r="S36" s="50">
        <f t="shared" si="1"/>
        <v>232</v>
      </c>
      <c r="T36" s="21">
        <v>10</v>
      </c>
      <c r="U36" s="21">
        <v>0</v>
      </c>
      <c r="V36" s="21">
        <v>119</v>
      </c>
      <c r="W36" s="21">
        <v>63</v>
      </c>
      <c r="X36" s="21">
        <v>0</v>
      </c>
      <c r="Y36" s="50">
        <f t="shared" si="2"/>
        <v>192</v>
      </c>
      <c r="Z36" s="40">
        <v>1</v>
      </c>
      <c r="AA36" s="40">
        <v>0</v>
      </c>
      <c r="AB36" s="40">
        <v>1</v>
      </c>
      <c r="AC36" s="40">
        <v>3</v>
      </c>
      <c r="AD36" s="50">
        <f t="shared" si="3"/>
        <v>5</v>
      </c>
    </row>
    <row r="37" spans="1:45">
      <c r="B37" s="10">
        <v>1339</v>
      </c>
      <c r="C37" s="9" t="s">
        <v>173</v>
      </c>
      <c r="D37" s="10">
        <f t="shared" si="4"/>
        <v>30</v>
      </c>
      <c r="E37" s="8" t="s">
        <v>1158</v>
      </c>
      <c r="F37" s="11">
        <v>41802</v>
      </c>
      <c r="G37" s="13">
        <v>0</v>
      </c>
      <c r="H37" s="13">
        <v>26</v>
      </c>
      <c r="I37" s="13">
        <v>347</v>
      </c>
      <c r="J37" s="40">
        <v>0</v>
      </c>
      <c r="K37" s="40">
        <v>0</v>
      </c>
      <c r="L37" s="40">
        <v>0</v>
      </c>
      <c r="M37" s="40">
        <v>0</v>
      </c>
      <c r="N37" s="50">
        <f t="shared" si="0"/>
        <v>0</v>
      </c>
      <c r="O37" s="40">
        <v>0</v>
      </c>
      <c r="P37" s="40">
        <v>0</v>
      </c>
      <c r="Q37" s="40">
        <v>0</v>
      </c>
      <c r="R37" s="40">
        <v>0</v>
      </c>
      <c r="S37" s="50">
        <f t="shared" si="1"/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50">
        <f t="shared" si="2"/>
        <v>0</v>
      </c>
      <c r="Z37" s="40">
        <v>0</v>
      </c>
      <c r="AA37" s="40">
        <v>0</v>
      </c>
      <c r="AB37" s="40">
        <v>0</v>
      </c>
      <c r="AC37" s="40">
        <v>0</v>
      </c>
      <c r="AD37" s="50">
        <f t="shared" si="3"/>
        <v>0</v>
      </c>
      <c r="AE37" s="99" t="s">
        <v>486</v>
      </c>
    </row>
    <row r="38" spans="1:45">
      <c r="B38" s="10">
        <v>1340</v>
      </c>
      <c r="C38" s="9" t="s">
        <v>173</v>
      </c>
      <c r="D38" s="10">
        <f t="shared" si="4"/>
        <v>31</v>
      </c>
      <c r="E38" s="8" t="s">
        <v>1159</v>
      </c>
      <c r="F38" s="11">
        <v>41805</v>
      </c>
      <c r="G38" s="13">
        <v>0</v>
      </c>
      <c r="H38" s="13">
        <v>3</v>
      </c>
      <c r="I38" s="13">
        <v>336</v>
      </c>
      <c r="J38" s="40">
        <v>0</v>
      </c>
      <c r="K38" s="40">
        <v>0</v>
      </c>
      <c r="L38" s="40">
        <v>0</v>
      </c>
      <c r="M38" s="40">
        <v>0</v>
      </c>
      <c r="N38" s="50">
        <f t="shared" si="0"/>
        <v>0</v>
      </c>
      <c r="O38" s="40">
        <v>0</v>
      </c>
      <c r="P38" s="40">
        <v>0</v>
      </c>
      <c r="Q38" s="40">
        <v>0</v>
      </c>
      <c r="R38" s="40">
        <v>0</v>
      </c>
      <c r="S38" s="50">
        <f t="shared" si="1"/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50">
        <f t="shared" si="2"/>
        <v>0</v>
      </c>
      <c r="Z38" s="40">
        <v>0</v>
      </c>
      <c r="AA38" s="40">
        <v>0</v>
      </c>
      <c r="AB38" s="40">
        <v>0</v>
      </c>
      <c r="AC38" s="40">
        <v>0</v>
      </c>
      <c r="AD38" s="50">
        <f t="shared" si="3"/>
        <v>0</v>
      </c>
      <c r="AE38" s="99" t="s">
        <v>486</v>
      </c>
    </row>
    <row r="39" spans="1:45">
      <c r="A39" t="s">
        <v>36</v>
      </c>
      <c r="B39" s="10">
        <v>1338</v>
      </c>
      <c r="C39" s="9" t="s">
        <v>173</v>
      </c>
      <c r="D39" s="10">
        <f t="shared" si="4"/>
        <v>32</v>
      </c>
      <c r="E39" s="8" t="s">
        <v>1160</v>
      </c>
      <c r="F39" s="11">
        <v>41807</v>
      </c>
      <c r="G39" s="13">
        <v>3689</v>
      </c>
      <c r="H39" s="13">
        <v>144089</v>
      </c>
      <c r="I39" s="13">
        <v>4870</v>
      </c>
      <c r="J39" s="40">
        <v>2</v>
      </c>
      <c r="K39" s="40">
        <v>0</v>
      </c>
      <c r="L39" s="40">
        <v>1</v>
      </c>
      <c r="M39" s="40">
        <v>0</v>
      </c>
      <c r="N39" s="50">
        <f t="shared" si="0"/>
        <v>3</v>
      </c>
      <c r="O39" s="40">
        <v>0</v>
      </c>
      <c r="P39" s="40">
        <v>0</v>
      </c>
      <c r="Q39" s="40">
        <v>119</v>
      </c>
      <c r="R39" s="40">
        <v>100</v>
      </c>
      <c r="S39" s="50">
        <f t="shared" si="1"/>
        <v>219</v>
      </c>
      <c r="T39" s="21">
        <v>28</v>
      </c>
      <c r="U39" s="21">
        <v>0</v>
      </c>
      <c r="V39" s="21">
        <v>86</v>
      </c>
      <c r="W39" s="21">
        <v>95</v>
      </c>
      <c r="X39" s="21">
        <v>0</v>
      </c>
      <c r="Y39" s="50">
        <f t="shared" si="2"/>
        <v>209</v>
      </c>
      <c r="Z39" s="40">
        <v>0</v>
      </c>
      <c r="AA39" s="40">
        <v>0</v>
      </c>
      <c r="AB39" s="40">
        <v>0</v>
      </c>
      <c r="AC39" s="40">
        <v>0</v>
      </c>
      <c r="AD39" s="50">
        <f t="shared" si="3"/>
        <v>0</v>
      </c>
    </row>
    <row r="40" spans="1:45">
      <c r="A40" t="s">
        <v>36</v>
      </c>
      <c r="B40" s="10">
        <v>1341</v>
      </c>
      <c r="C40" s="9" t="s">
        <v>173</v>
      </c>
      <c r="D40" s="10">
        <f t="shared" si="4"/>
        <v>33</v>
      </c>
      <c r="E40" s="8" t="s">
        <v>1161</v>
      </c>
      <c r="F40" s="11">
        <v>41812</v>
      </c>
      <c r="G40" s="13">
        <v>730</v>
      </c>
      <c r="H40" s="13">
        <v>45591</v>
      </c>
      <c r="I40" s="13">
        <v>1837</v>
      </c>
      <c r="J40" s="40">
        <v>1</v>
      </c>
      <c r="K40" s="40">
        <v>0</v>
      </c>
      <c r="L40" s="40">
        <v>0</v>
      </c>
      <c r="M40" s="40">
        <v>0</v>
      </c>
      <c r="N40" s="50">
        <f t="shared" si="0"/>
        <v>1</v>
      </c>
      <c r="O40" s="40">
        <v>0</v>
      </c>
      <c r="P40" s="40">
        <v>0</v>
      </c>
      <c r="Q40" s="40">
        <v>87</v>
      </c>
      <c r="R40" s="40">
        <v>3</v>
      </c>
      <c r="S40" s="50">
        <f t="shared" si="1"/>
        <v>90</v>
      </c>
      <c r="T40" s="21">
        <v>43</v>
      </c>
      <c r="U40" s="21">
        <v>0</v>
      </c>
      <c r="V40" s="21">
        <v>20</v>
      </c>
      <c r="W40" s="21">
        <v>17</v>
      </c>
      <c r="X40" s="21">
        <v>0</v>
      </c>
      <c r="Y40" s="50">
        <f t="shared" si="2"/>
        <v>80</v>
      </c>
      <c r="Z40" s="40">
        <v>0</v>
      </c>
      <c r="AA40" s="40">
        <v>0</v>
      </c>
      <c r="AB40" s="40">
        <v>0</v>
      </c>
      <c r="AC40" s="40">
        <v>0</v>
      </c>
      <c r="AD40" s="50">
        <f t="shared" si="3"/>
        <v>0</v>
      </c>
    </row>
    <row r="41" spans="1:45">
      <c r="A41" t="s">
        <v>36</v>
      </c>
      <c r="B41" s="10">
        <v>1342</v>
      </c>
      <c r="C41" s="9" t="s">
        <v>173</v>
      </c>
      <c r="D41" s="10">
        <f t="shared" si="4"/>
        <v>34</v>
      </c>
      <c r="E41" s="8" t="s">
        <v>1162</v>
      </c>
      <c r="F41" s="11">
        <v>41815</v>
      </c>
      <c r="G41" s="13">
        <v>478</v>
      </c>
      <c r="H41" s="13">
        <v>31532</v>
      </c>
      <c r="I41" s="13">
        <v>751</v>
      </c>
      <c r="J41" s="40">
        <v>0</v>
      </c>
      <c r="K41" s="40">
        <v>0</v>
      </c>
      <c r="L41" s="40">
        <v>0</v>
      </c>
      <c r="M41" s="40">
        <v>0</v>
      </c>
      <c r="N41" s="50">
        <f t="shared" si="0"/>
        <v>0</v>
      </c>
      <c r="O41" s="40">
        <v>65</v>
      </c>
      <c r="P41" s="40">
        <v>0</v>
      </c>
      <c r="Q41" s="40">
        <v>90</v>
      </c>
      <c r="R41" s="40">
        <v>0</v>
      </c>
      <c r="S41" s="50">
        <f t="shared" si="1"/>
        <v>155</v>
      </c>
      <c r="T41" s="21">
        <v>5</v>
      </c>
      <c r="U41" s="21">
        <v>0</v>
      </c>
      <c r="V41" s="21">
        <v>26</v>
      </c>
      <c r="W41" s="21">
        <v>0</v>
      </c>
      <c r="X41" s="21">
        <v>0</v>
      </c>
      <c r="Y41" s="50">
        <f t="shared" si="2"/>
        <v>31</v>
      </c>
      <c r="Z41" s="40">
        <v>20</v>
      </c>
      <c r="AA41" s="40">
        <v>0</v>
      </c>
      <c r="AB41" s="40">
        <v>15</v>
      </c>
      <c r="AC41" s="40">
        <v>0</v>
      </c>
      <c r="AD41" s="50">
        <f t="shared" si="3"/>
        <v>35</v>
      </c>
    </row>
    <row r="42" spans="1:45">
      <c r="A42" t="s">
        <v>36</v>
      </c>
      <c r="B42" s="10">
        <v>1343</v>
      </c>
      <c r="C42" s="9" t="s">
        <v>173</v>
      </c>
      <c r="D42" s="10">
        <f t="shared" si="4"/>
        <v>35</v>
      </c>
      <c r="E42" s="8" t="s">
        <v>1163</v>
      </c>
      <c r="F42" s="11">
        <v>41820</v>
      </c>
      <c r="G42" s="13">
        <v>299</v>
      </c>
      <c r="H42" s="13">
        <v>24865</v>
      </c>
      <c r="I42" s="13">
        <v>896</v>
      </c>
      <c r="J42" s="40">
        <v>0</v>
      </c>
      <c r="K42" s="40">
        <v>0</v>
      </c>
      <c r="L42" s="40">
        <v>0</v>
      </c>
      <c r="M42" s="40">
        <v>0</v>
      </c>
      <c r="N42" s="50">
        <f t="shared" si="0"/>
        <v>0</v>
      </c>
      <c r="O42" s="40">
        <v>0</v>
      </c>
      <c r="P42" s="40">
        <v>0</v>
      </c>
      <c r="Q42" s="40">
        <v>0</v>
      </c>
      <c r="R42" s="40">
        <v>50</v>
      </c>
      <c r="S42" s="50">
        <f t="shared" si="1"/>
        <v>50</v>
      </c>
      <c r="T42" s="21">
        <v>23</v>
      </c>
      <c r="U42" s="21">
        <v>0</v>
      </c>
      <c r="V42" s="21">
        <v>10</v>
      </c>
      <c r="W42" s="21">
        <v>3</v>
      </c>
      <c r="X42" s="21">
        <v>2</v>
      </c>
      <c r="Y42" s="50">
        <f t="shared" si="2"/>
        <v>38</v>
      </c>
      <c r="Z42" s="40">
        <v>0</v>
      </c>
      <c r="AA42" s="40">
        <v>0</v>
      </c>
      <c r="AB42" s="40">
        <v>0</v>
      </c>
      <c r="AC42" s="40">
        <v>0</v>
      </c>
      <c r="AD42" s="50">
        <f t="shared" si="3"/>
        <v>0</v>
      </c>
    </row>
    <row r="43" spans="1:45">
      <c r="A43" t="s">
        <v>36</v>
      </c>
      <c r="B43" s="10">
        <v>1345</v>
      </c>
      <c r="C43" s="9" t="s">
        <v>173</v>
      </c>
      <c r="D43" s="10">
        <f t="shared" si="4"/>
        <v>36</v>
      </c>
      <c r="E43" s="8" t="s">
        <v>1164</v>
      </c>
      <c r="F43" s="11">
        <v>41826</v>
      </c>
      <c r="G43" s="13">
        <v>1426</v>
      </c>
      <c r="H43" s="13">
        <v>73839</v>
      </c>
      <c r="I43" s="13">
        <v>2508</v>
      </c>
      <c r="J43" s="40">
        <v>0</v>
      </c>
      <c r="K43" s="40">
        <v>0</v>
      </c>
      <c r="L43" s="40">
        <v>0</v>
      </c>
      <c r="M43" s="40">
        <v>0</v>
      </c>
      <c r="N43" s="50">
        <f t="shared" si="0"/>
        <v>0</v>
      </c>
      <c r="O43" s="40">
        <v>30</v>
      </c>
      <c r="P43" s="40">
        <v>0</v>
      </c>
      <c r="Q43" s="40">
        <v>180</v>
      </c>
      <c r="R43" s="40">
        <v>25</v>
      </c>
      <c r="S43" s="50">
        <f t="shared" si="1"/>
        <v>235</v>
      </c>
      <c r="T43" s="21">
        <v>28</v>
      </c>
      <c r="U43" s="21">
        <v>0</v>
      </c>
      <c r="V43" s="21">
        <v>64</v>
      </c>
      <c r="W43" s="21">
        <v>12</v>
      </c>
      <c r="X43" s="21">
        <v>0</v>
      </c>
      <c r="Y43" s="50">
        <f t="shared" si="2"/>
        <v>104</v>
      </c>
      <c r="Z43" s="40">
        <v>2</v>
      </c>
      <c r="AA43" s="40">
        <v>0</v>
      </c>
      <c r="AB43" s="40">
        <v>0</v>
      </c>
      <c r="AC43" s="40">
        <v>0</v>
      </c>
      <c r="AD43" s="50">
        <f t="shared" si="3"/>
        <v>2</v>
      </c>
    </row>
    <row r="44" spans="1:45">
      <c r="B44" s="10">
        <v>1344</v>
      </c>
      <c r="C44" s="9" t="s">
        <v>173</v>
      </c>
      <c r="D44" s="10">
        <f t="shared" si="4"/>
        <v>37</v>
      </c>
      <c r="E44" s="8" t="s">
        <v>1165</v>
      </c>
      <c r="F44" s="11">
        <v>41831</v>
      </c>
      <c r="G44" s="13">
        <v>88</v>
      </c>
      <c r="H44" s="13">
        <v>397</v>
      </c>
      <c r="I44" s="13">
        <f>579+522</f>
        <v>1101</v>
      </c>
      <c r="J44" s="40">
        <v>0</v>
      </c>
      <c r="K44" s="40">
        <v>0</v>
      </c>
      <c r="L44" s="40">
        <v>0</v>
      </c>
      <c r="M44" s="40">
        <v>0</v>
      </c>
      <c r="N44" s="50">
        <f t="shared" si="0"/>
        <v>0</v>
      </c>
      <c r="O44" s="40">
        <v>0</v>
      </c>
      <c r="P44" s="40">
        <v>0</v>
      </c>
      <c r="Q44" s="40">
        <v>0</v>
      </c>
      <c r="R44" s="40">
        <v>0</v>
      </c>
      <c r="S44" s="50">
        <f>SUM(O44:R44)</f>
        <v>0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50">
        <f>SUM(T44:X44)</f>
        <v>0</v>
      </c>
      <c r="Z44" s="40">
        <v>0</v>
      </c>
      <c r="AA44" s="40">
        <v>0</v>
      </c>
      <c r="AB44" s="40">
        <v>0</v>
      </c>
      <c r="AC44" s="40">
        <v>0</v>
      </c>
      <c r="AD44" s="50">
        <f t="shared" si="3"/>
        <v>0</v>
      </c>
      <c r="AE44" s="99" t="s">
        <v>486</v>
      </c>
    </row>
    <row r="45" spans="1:45">
      <c r="A45" t="s">
        <v>36</v>
      </c>
      <c r="B45" s="10">
        <v>1346</v>
      </c>
      <c r="C45" s="9" t="s">
        <v>173</v>
      </c>
      <c r="D45" s="10">
        <f t="shared" si="4"/>
        <v>38</v>
      </c>
      <c r="E45" s="8" t="s">
        <v>1166</v>
      </c>
      <c r="F45" s="11">
        <v>41836</v>
      </c>
      <c r="G45" s="13">
        <v>409</v>
      </c>
      <c r="H45" s="13">
        <v>13528</v>
      </c>
      <c r="I45" s="13">
        <v>669</v>
      </c>
      <c r="J45" s="40">
        <v>0</v>
      </c>
      <c r="K45" s="40">
        <v>0</v>
      </c>
      <c r="L45" s="40">
        <v>0</v>
      </c>
      <c r="M45" s="40">
        <v>0</v>
      </c>
      <c r="N45" s="50">
        <f t="shared" si="0"/>
        <v>0</v>
      </c>
      <c r="O45" s="40">
        <v>0</v>
      </c>
      <c r="P45" s="40">
        <v>0</v>
      </c>
      <c r="Q45" s="40">
        <v>70</v>
      </c>
      <c r="R45" s="40">
        <v>0</v>
      </c>
      <c r="S45" s="50">
        <f>SUM(O45:R45)</f>
        <v>70</v>
      </c>
      <c r="T45" s="21">
        <v>6</v>
      </c>
      <c r="U45" s="21">
        <v>0</v>
      </c>
      <c r="V45" s="21">
        <v>18</v>
      </c>
      <c r="W45" s="21">
        <v>4</v>
      </c>
      <c r="X45" s="21">
        <v>0</v>
      </c>
      <c r="Y45" s="50">
        <f>SUM(T45:X45)</f>
        <v>28</v>
      </c>
      <c r="Z45" s="40">
        <v>0</v>
      </c>
      <c r="AA45" s="40">
        <v>0</v>
      </c>
      <c r="AB45" s="40">
        <v>7</v>
      </c>
      <c r="AC45" s="40">
        <v>23</v>
      </c>
      <c r="AD45" s="50">
        <f t="shared" si="3"/>
        <v>30</v>
      </c>
    </row>
    <row r="46" spans="1:45">
      <c r="B46" s="10">
        <v>1348</v>
      </c>
      <c r="C46" s="9" t="s">
        <v>173</v>
      </c>
      <c r="D46" s="10">
        <f t="shared" si="4"/>
        <v>39</v>
      </c>
      <c r="E46" s="8" t="s">
        <v>1167</v>
      </c>
      <c r="F46" s="11">
        <v>41838</v>
      </c>
      <c r="G46" s="13">
        <v>145</v>
      </c>
      <c r="H46" s="13">
        <v>0</v>
      </c>
      <c r="I46" s="13">
        <v>341</v>
      </c>
      <c r="J46" s="40">
        <v>0</v>
      </c>
      <c r="K46" s="40">
        <v>0</v>
      </c>
      <c r="L46" s="40">
        <v>0</v>
      </c>
      <c r="M46" s="40">
        <v>0</v>
      </c>
      <c r="N46" s="50">
        <f t="shared" si="0"/>
        <v>0</v>
      </c>
      <c r="O46" s="40">
        <v>0</v>
      </c>
      <c r="P46" s="40">
        <v>0</v>
      </c>
      <c r="Q46" s="40">
        <v>0</v>
      </c>
      <c r="R46" s="40">
        <v>0</v>
      </c>
      <c r="S46" s="50">
        <f>SUM(O46:R46)</f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50">
        <f>SUM(T46:X46)</f>
        <v>0</v>
      </c>
      <c r="Z46" s="40">
        <v>0</v>
      </c>
      <c r="AA46" s="40">
        <v>0</v>
      </c>
      <c r="AB46" s="40">
        <v>0</v>
      </c>
      <c r="AC46" s="40">
        <v>0</v>
      </c>
      <c r="AD46" s="50">
        <f t="shared" si="3"/>
        <v>0</v>
      </c>
      <c r="AE46" s="99" t="s">
        <v>486</v>
      </c>
    </row>
    <row r="47" spans="1:45">
      <c r="B47" s="10">
        <v>1349</v>
      </c>
      <c r="C47" s="9" t="s">
        <v>173</v>
      </c>
      <c r="D47" s="10">
        <f t="shared" si="4"/>
        <v>40</v>
      </c>
      <c r="E47" s="8" t="s">
        <v>1168</v>
      </c>
      <c r="F47" s="11">
        <v>41842</v>
      </c>
      <c r="G47" s="13">
        <v>554</v>
      </c>
      <c r="H47" s="13">
        <v>36921</v>
      </c>
      <c r="I47" s="13">
        <v>1752</v>
      </c>
      <c r="J47" s="40">
        <v>0</v>
      </c>
      <c r="K47" s="40">
        <v>0</v>
      </c>
      <c r="L47" s="40">
        <v>0</v>
      </c>
      <c r="M47" s="40">
        <v>0</v>
      </c>
      <c r="N47" s="50">
        <f t="shared" si="0"/>
        <v>0</v>
      </c>
      <c r="O47" s="40">
        <v>1</v>
      </c>
      <c r="P47" s="40">
        <v>0</v>
      </c>
      <c r="Q47" s="40">
        <v>73</v>
      </c>
      <c r="R47" s="40">
        <v>0</v>
      </c>
      <c r="S47" s="50">
        <f>SUM(O47:R47)</f>
        <v>74</v>
      </c>
      <c r="T47" s="21">
        <v>50</v>
      </c>
      <c r="U47" s="21">
        <v>0</v>
      </c>
      <c r="V47" s="21">
        <v>24</v>
      </c>
      <c r="W47" s="21">
        <v>1</v>
      </c>
      <c r="X47" s="21">
        <v>0</v>
      </c>
      <c r="Y47" s="50">
        <f>SUM(T47:X47)</f>
        <v>75</v>
      </c>
      <c r="Z47" s="40">
        <v>0</v>
      </c>
      <c r="AA47" s="40">
        <v>0</v>
      </c>
      <c r="AB47" s="40">
        <v>0</v>
      </c>
      <c r="AC47" s="40">
        <v>0</v>
      </c>
      <c r="AD47" s="50">
        <f t="shared" si="3"/>
        <v>0</v>
      </c>
    </row>
    <row r="48" spans="1:45">
      <c r="B48" s="10">
        <v>1350</v>
      </c>
      <c r="C48" s="9" t="s">
        <v>173</v>
      </c>
      <c r="D48" s="10">
        <f t="shared" si="4"/>
        <v>41</v>
      </c>
      <c r="E48" s="8" t="s">
        <v>1169</v>
      </c>
      <c r="F48" s="11">
        <v>41849</v>
      </c>
      <c r="G48" s="13">
        <v>2007</v>
      </c>
      <c r="H48" s="13">
        <v>72085</v>
      </c>
      <c r="I48" s="13">
        <v>3423</v>
      </c>
      <c r="J48" s="40">
        <v>0</v>
      </c>
      <c r="K48" s="40">
        <v>0</v>
      </c>
      <c r="L48" s="40">
        <v>0</v>
      </c>
      <c r="M48" s="40">
        <v>0</v>
      </c>
      <c r="N48" s="50">
        <f t="shared" si="0"/>
        <v>0</v>
      </c>
      <c r="O48" s="40">
        <v>50</v>
      </c>
      <c r="P48" s="40">
        <v>0</v>
      </c>
      <c r="Q48" s="40">
        <v>10</v>
      </c>
      <c r="R48" s="40">
        <v>0</v>
      </c>
      <c r="S48" s="50">
        <f>SUM(O48:R48)</f>
        <v>60</v>
      </c>
      <c r="T48" s="21">
        <v>101</v>
      </c>
      <c r="U48" s="21">
        <v>0</v>
      </c>
      <c r="V48" s="21">
        <v>35</v>
      </c>
      <c r="W48" s="21">
        <v>0</v>
      </c>
      <c r="X48" s="21">
        <v>2</v>
      </c>
      <c r="Y48" s="50">
        <f>SUM(T48:X48)</f>
        <v>138</v>
      </c>
      <c r="Z48" s="40">
        <v>0</v>
      </c>
      <c r="AA48" s="40">
        <v>0</v>
      </c>
      <c r="AB48" s="40">
        <v>0</v>
      </c>
      <c r="AC48" s="40">
        <v>0</v>
      </c>
      <c r="AD48" s="50">
        <f t="shared" si="3"/>
        <v>0</v>
      </c>
    </row>
    <row r="49" spans="1:31">
      <c r="A49" t="s">
        <v>36</v>
      </c>
      <c r="B49" s="10">
        <v>1351</v>
      </c>
      <c r="C49" s="9" t="s">
        <v>173</v>
      </c>
      <c r="D49" s="10">
        <f t="shared" si="4"/>
        <v>42</v>
      </c>
      <c r="E49" s="8" t="s">
        <v>1170</v>
      </c>
      <c r="F49" s="11">
        <v>41854</v>
      </c>
      <c r="G49" s="13">
        <v>4538</v>
      </c>
      <c r="H49" s="13">
        <v>61213</v>
      </c>
      <c r="I49" s="13">
        <v>5951</v>
      </c>
      <c r="J49" s="40">
        <v>0</v>
      </c>
      <c r="K49" s="40">
        <v>0</v>
      </c>
      <c r="L49" s="40">
        <v>0</v>
      </c>
      <c r="M49" s="40">
        <v>0</v>
      </c>
      <c r="N49" s="50">
        <f t="shared" si="0"/>
        <v>0</v>
      </c>
      <c r="O49" s="40">
        <v>0</v>
      </c>
      <c r="P49" s="40">
        <v>0</v>
      </c>
      <c r="Q49" s="40">
        <v>30</v>
      </c>
      <c r="R49" s="40">
        <v>0</v>
      </c>
      <c r="S49" s="50">
        <f t="shared" si="1"/>
        <v>30</v>
      </c>
      <c r="T49" s="21">
        <v>41</v>
      </c>
      <c r="U49" s="21">
        <v>0</v>
      </c>
      <c r="V49" s="21">
        <v>205</v>
      </c>
      <c r="W49" s="21">
        <v>0</v>
      </c>
      <c r="X49" s="21">
        <v>2</v>
      </c>
      <c r="Y49" s="50">
        <f t="shared" si="2"/>
        <v>248</v>
      </c>
      <c r="Z49" s="40">
        <v>0</v>
      </c>
      <c r="AA49" s="40">
        <v>0</v>
      </c>
      <c r="AB49" s="40">
        <v>0</v>
      </c>
      <c r="AC49" s="40">
        <v>0</v>
      </c>
      <c r="AD49" s="50">
        <f t="shared" si="3"/>
        <v>0</v>
      </c>
    </row>
    <row r="50" spans="1:31">
      <c r="A50" t="s">
        <v>36</v>
      </c>
      <c r="B50" s="10">
        <v>1347</v>
      </c>
      <c r="C50" s="9" t="s">
        <v>173</v>
      </c>
      <c r="D50" s="10">
        <f t="shared" si="4"/>
        <v>43</v>
      </c>
      <c r="E50" s="8" t="s">
        <v>1171</v>
      </c>
      <c r="F50" s="11">
        <v>41855</v>
      </c>
      <c r="G50" s="13">
        <v>224</v>
      </c>
      <c r="H50" s="13">
        <v>32719</v>
      </c>
      <c r="I50" s="13">
        <v>772</v>
      </c>
      <c r="J50" s="40">
        <v>0</v>
      </c>
      <c r="K50" s="40">
        <v>0</v>
      </c>
      <c r="L50" s="40">
        <v>0</v>
      </c>
      <c r="M50" s="40">
        <v>0</v>
      </c>
      <c r="N50" s="50">
        <f t="shared" si="0"/>
        <v>0</v>
      </c>
      <c r="O50" s="40">
        <v>100</v>
      </c>
      <c r="P50" s="40">
        <v>0</v>
      </c>
      <c r="Q50" s="40">
        <v>40</v>
      </c>
      <c r="R50" s="40">
        <v>0</v>
      </c>
      <c r="S50" s="50">
        <f t="shared" si="1"/>
        <v>140</v>
      </c>
      <c r="T50" s="21">
        <v>18</v>
      </c>
      <c r="U50" s="21">
        <v>0</v>
      </c>
      <c r="V50" s="21">
        <v>12</v>
      </c>
      <c r="W50" s="21">
        <v>0</v>
      </c>
      <c r="X50" s="21">
        <v>0</v>
      </c>
      <c r="Y50" s="50">
        <f t="shared" si="2"/>
        <v>30</v>
      </c>
      <c r="Z50" s="40">
        <v>0</v>
      </c>
      <c r="AA50" s="40">
        <v>0</v>
      </c>
      <c r="AB50" s="40">
        <v>0</v>
      </c>
      <c r="AC50" s="40">
        <v>0</v>
      </c>
      <c r="AD50" s="50">
        <f t="shared" si="3"/>
        <v>0</v>
      </c>
    </row>
    <row r="51" spans="1:31">
      <c r="B51" s="10">
        <v>1352</v>
      </c>
      <c r="C51" s="9" t="s">
        <v>173</v>
      </c>
      <c r="D51" s="10">
        <f t="shared" si="4"/>
        <v>44</v>
      </c>
      <c r="E51" s="8" t="s">
        <v>1172</v>
      </c>
      <c r="F51" s="11">
        <v>41862</v>
      </c>
      <c r="G51" s="13">
        <v>0</v>
      </c>
      <c r="H51" s="13">
        <v>371</v>
      </c>
      <c r="I51" s="13">
        <v>668</v>
      </c>
      <c r="J51" s="40">
        <v>0</v>
      </c>
      <c r="K51" s="40">
        <v>0</v>
      </c>
      <c r="L51" s="40">
        <v>0</v>
      </c>
      <c r="M51" s="40">
        <v>0</v>
      </c>
      <c r="N51" s="50">
        <f t="shared" si="0"/>
        <v>0</v>
      </c>
      <c r="O51" s="40">
        <v>0</v>
      </c>
      <c r="P51" s="40">
        <v>0</v>
      </c>
      <c r="Q51" s="40">
        <v>0</v>
      </c>
      <c r="R51" s="40">
        <v>0</v>
      </c>
      <c r="S51" s="50">
        <f t="shared" si="1"/>
        <v>0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50">
        <f t="shared" si="2"/>
        <v>0</v>
      </c>
      <c r="Z51" s="40">
        <v>0</v>
      </c>
      <c r="AA51" s="40">
        <v>0</v>
      </c>
      <c r="AB51" s="40">
        <v>0</v>
      </c>
      <c r="AC51" s="40">
        <v>0</v>
      </c>
      <c r="AD51" s="50">
        <f t="shared" si="3"/>
        <v>0</v>
      </c>
      <c r="AE51" s="99" t="s">
        <v>486</v>
      </c>
    </row>
    <row r="52" spans="1:31">
      <c r="B52" s="10">
        <v>1356</v>
      </c>
      <c r="C52" s="9" t="s">
        <v>173</v>
      </c>
      <c r="D52" s="10">
        <f t="shared" si="4"/>
        <v>45</v>
      </c>
      <c r="E52" s="8" t="s">
        <v>1173</v>
      </c>
      <c r="F52" s="11">
        <v>41867</v>
      </c>
      <c r="G52" s="13">
        <v>0</v>
      </c>
      <c r="H52" s="13">
        <v>98</v>
      </c>
      <c r="I52" s="13">
        <v>770</v>
      </c>
      <c r="J52" s="40">
        <v>0</v>
      </c>
      <c r="K52" s="40">
        <v>0</v>
      </c>
      <c r="L52" s="40">
        <v>0</v>
      </c>
      <c r="M52" s="40">
        <v>0</v>
      </c>
      <c r="N52" s="50">
        <f t="shared" si="0"/>
        <v>0</v>
      </c>
      <c r="O52" s="40">
        <v>0</v>
      </c>
      <c r="P52" s="40">
        <v>0</v>
      </c>
      <c r="Q52" s="40">
        <v>0</v>
      </c>
      <c r="R52" s="40">
        <v>0</v>
      </c>
      <c r="S52" s="50">
        <f t="shared" si="1"/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50">
        <f t="shared" si="2"/>
        <v>0</v>
      </c>
      <c r="Z52" s="40">
        <v>0</v>
      </c>
      <c r="AA52" s="40">
        <v>0</v>
      </c>
      <c r="AB52" s="40">
        <v>0</v>
      </c>
      <c r="AC52" s="40">
        <v>0</v>
      </c>
      <c r="AD52" s="50">
        <f t="shared" si="3"/>
        <v>0</v>
      </c>
      <c r="AE52" s="99" t="s">
        <v>486</v>
      </c>
    </row>
    <row r="53" spans="1:31">
      <c r="B53" s="10">
        <v>1359</v>
      </c>
      <c r="C53" s="9" t="s">
        <v>173</v>
      </c>
      <c r="D53" s="10">
        <f t="shared" si="4"/>
        <v>46</v>
      </c>
      <c r="E53" s="8" t="s">
        <v>1174</v>
      </c>
      <c r="F53" s="11">
        <v>41873</v>
      </c>
      <c r="G53" s="13">
        <v>0</v>
      </c>
      <c r="H53" s="13">
        <v>108</v>
      </c>
      <c r="I53" s="13">
        <v>296</v>
      </c>
      <c r="J53" s="40">
        <v>0</v>
      </c>
      <c r="K53" s="40">
        <v>0</v>
      </c>
      <c r="L53" s="40">
        <v>0</v>
      </c>
      <c r="M53" s="40">
        <v>0</v>
      </c>
      <c r="N53" s="50">
        <f t="shared" si="0"/>
        <v>0</v>
      </c>
      <c r="O53" s="40">
        <v>0</v>
      </c>
      <c r="P53" s="40">
        <v>0</v>
      </c>
      <c r="Q53" s="40">
        <v>0</v>
      </c>
      <c r="R53" s="40">
        <v>0</v>
      </c>
      <c r="S53" s="50">
        <f t="shared" si="1"/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50">
        <f t="shared" si="2"/>
        <v>0</v>
      </c>
      <c r="Z53" s="40">
        <v>0</v>
      </c>
      <c r="AA53" s="40">
        <v>0</v>
      </c>
      <c r="AB53" s="40">
        <v>0</v>
      </c>
      <c r="AC53" s="40">
        <v>0</v>
      </c>
      <c r="AD53" s="50">
        <f t="shared" si="3"/>
        <v>0</v>
      </c>
      <c r="AE53" s="99" t="s">
        <v>486</v>
      </c>
    </row>
    <row r="54" spans="1:31">
      <c r="A54" t="s">
        <v>36</v>
      </c>
      <c r="B54" s="10">
        <v>1355</v>
      </c>
      <c r="C54" s="9" t="s">
        <v>173</v>
      </c>
      <c r="D54" s="10">
        <f t="shared" si="4"/>
        <v>47</v>
      </c>
      <c r="E54" s="8" t="s">
        <v>1175</v>
      </c>
      <c r="F54" s="11">
        <v>41880</v>
      </c>
      <c r="G54" s="13">
        <v>1098</v>
      </c>
      <c r="H54" s="13">
        <v>44730</v>
      </c>
      <c r="I54" s="13">
        <v>1607</v>
      </c>
      <c r="J54" s="40">
        <v>0</v>
      </c>
      <c r="K54" s="40">
        <v>0</v>
      </c>
      <c r="L54" s="40">
        <v>0</v>
      </c>
      <c r="M54" s="40">
        <v>1</v>
      </c>
      <c r="N54" s="50">
        <f t="shared" si="0"/>
        <v>1</v>
      </c>
      <c r="O54" s="40">
        <v>40</v>
      </c>
      <c r="P54" s="40">
        <v>0</v>
      </c>
      <c r="Q54" s="40">
        <v>71</v>
      </c>
      <c r="R54" s="40">
        <v>0</v>
      </c>
      <c r="S54" s="50">
        <f t="shared" si="1"/>
        <v>111</v>
      </c>
      <c r="T54" s="21">
        <v>46</v>
      </c>
      <c r="U54" s="21">
        <v>0</v>
      </c>
      <c r="V54" s="21">
        <v>20</v>
      </c>
      <c r="W54" s="21">
        <v>0</v>
      </c>
      <c r="X54" s="21">
        <v>0</v>
      </c>
      <c r="Y54" s="50">
        <f t="shared" si="2"/>
        <v>66</v>
      </c>
      <c r="Z54" s="40">
        <v>1</v>
      </c>
      <c r="AA54" s="40">
        <v>0</v>
      </c>
      <c r="AB54" s="40">
        <v>7</v>
      </c>
      <c r="AC54" s="40">
        <v>0</v>
      </c>
      <c r="AD54" s="50">
        <f t="shared" si="3"/>
        <v>8</v>
      </c>
    </row>
    <row r="55" spans="1:31">
      <c r="B55" s="10">
        <v>1358</v>
      </c>
      <c r="C55" s="9" t="s">
        <v>173</v>
      </c>
      <c r="D55" s="10">
        <f t="shared" si="4"/>
        <v>48</v>
      </c>
      <c r="E55" s="8" t="s">
        <v>1176</v>
      </c>
      <c r="F55" s="11">
        <v>41883</v>
      </c>
      <c r="G55" s="13">
        <v>6819</v>
      </c>
      <c r="H55" s="13">
        <v>187982</v>
      </c>
      <c r="I55" s="13">
        <v>11315</v>
      </c>
      <c r="J55" s="40">
        <v>0</v>
      </c>
      <c r="K55" s="40">
        <v>0</v>
      </c>
      <c r="L55" s="40">
        <v>0</v>
      </c>
      <c r="M55" s="40">
        <v>0</v>
      </c>
      <c r="N55" s="50">
        <f t="shared" si="0"/>
        <v>0</v>
      </c>
      <c r="O55" s="40">
        <v>80</v>
      </c>
      <c r="P55" s="40">
        <v>0</v>
      </c>
      <c r="Q55" s="40">
        <v>380</v>
      </c>
      <c r="R55" s="40">
        <v>0</v>
      </c>
      <c r="S55" s="50">
        <f t="shared" si="1"/>
        <v>460</v>
      </c>
      <c r="T55" s="21">
        <v>106</v>
      </c>
      <c r="U55" s="21">
        <v>0</v>
      </c>
      <c r="V55" s="21">
        <v>332</v>
      </c>
      <c r="W55" s="21">
        <v>25</v>
      </c>
      <c r="X55" s="21">
        <v>0</v>
      </c>
      <c r="Y55" s="50">
        <f t="shared" si="2"/>
        <v>463</v>
      </c>
      <c r="Z55" s="40">
        <v>0</v>
      </c>
      <c r="AA55" s="40">
        <v>0</v>
      </c>
      <c r="AB55" s="40">
        <v>0</v>
      </c>
      <c r="AC55" s="40">
        <v>20</v>
      </c>
      <c r="AD55" s="50">
        <f t="shared" si="3"/>
        <v>20</v>
      </c>
    </row>
    <row r="56" spans="1:31">
      <c r="B56" s="10">
        <v>1353</v>
      </c>
      <c r="C56" s="9" t="s">
        <v>173</v>
      </c>
      <c r="D56" s="10">
        <f t="shared" si="4"/>
        <v>49</v>
      </c>
      <c r="E56" s="8" t="s">
        <v>1177</v>
      </c>
      <c r="F56" s="11">
        <v>41885</v>
      </c>
      <c r="G56" s="13">
        <v>0</v>
      </c>
      <c r="H56" s="13">
        <v>65</v>
      </c>
      <c r="I56" s="13">
        <v>521</v>
      </c>
      <c r="J56" s="40">
        <v>0</v>
      </c>
      <c r="K56" s="40">
        <v>0</v>
      </c>
      <c r="L56" s="40">
        <v>0</v>
      </c>
      <c r="M56" s="40">
        <v>0</v>
      </c>
      <c r="N56" s="50">
        <f t="shared" si="0"/>
        <v>0</v>
      </c>
      <c r="O56" s="40">
        <v>0</v>
      </c>
      <c r="P56" s="40">
        <v>0</v>
      </c>
      <c r="Q56" s="40">
        <v>0</v>
      </c>
      <c r="R56" s="40">
        <v>0</v>
      </c>
      <c r="S56" s="50">
        <f t="shared" si="1"/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50">
        <f t="shared" si="2"/>
        <v>0</v>
      </c>
      <c r="Z56" s="40">
        <v>0</v>
      </c>
      <c r="AA56" s="40">
        <v>0</v>
      </c>
      <c r="AB56" s="40">
        <v>0</v>
      </c>
      <c r="AC56" s="40">
        <v>0</v>
      </c>
      <c r="AD56" s="50">
        <f t="shared" si="3"/>
        <v>0</v>
      </c>
      <c r="AE56" s="99" t="s">
        <v>486</v>
      </c>
    </row>
    <row r="57" spans="1:31">
      <c r="B57" s="10">
        <v>1354</v>
      </c>
      <c r="C57" s="9" t="s">
        <v>173</v>
      </c>
      <c r="D57" s="10">
        <f t="shared" si="4"/>
        <v>50</v>
      </c>
      <c r="E57" s="8" t="s">
        <v>1178</v>
      </c>
      <c r="F57" s="11">
        <v>41890</v>
      </c>
      <c r="G57" s="13">
        <v>0</v>
      </c>
      <c r="H57" s="13">
        <v>196</v>
      </c>
      <c r="I57" s="13">
        <v>834</v>
      </c>
      <c r="J57" s="40">
        <v>0</v>
      </c>
      <c r="K57" s="40">
        <v>0</v>
      </c>
      <c r="L57" s="40">
        <v>0</v>
      </c>
      <c r="M57" s="40">
        <v>0</v>
      </c>
      <c r="N57" s="50">
        <f t="shared" si="0"/>
        <v>0</v>
      </c>
      <c r="O57" s="40">
        <v>0</v>
      </c>
      <c r="P57" s="40">
        <v>0</v>
      </c>
      <c r="Q57" s="40">
        <v>0</v>
      </c>
      <c r="R57" s="40">
        <v>0</v>
      </c>
      <c r="S57" s="50">
        <f t="shared" si="1"/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50">
        <f t="shared" si="2"/>
        <v>0</v>
      </c>
      <c r="Z57" s="40">
        <v>0</v>
      </c>
      <c r="AA57" s="40">
        <v>0</v>
      </c>
      <c r="AB57" s="40">
        <v>0</v>
      </c>
      <c r="AC57" s="40">
        <v>0</v>
      </c>
      <c r="AD57" s="50">
        <f t="shared" si="3"/>
        <v>0</v>
      </c>
      <c r="AE57" s="99" t="s">
        <v>486</v>
      </c>
    </row>
    <row r="58" spans="1:31">
      <c r="B58" s="10">
        <v>1357</v>
      </c>
      <c r="C58" s="9" t="s">
        <v>173</v>
      </c>
      <c r="D58" s="10">
        <f t="shared" si="4"/>
        <v>51</v>
      </c>
      <c r="E58" s="8" t="s">
        <v>1179</v>
      </c>
      <c r="F58" s="11">
        <v>41897</v>
      </c>
      <c r="G58" s="13">
        <v>7662</v>
      </c>
      <c r="H58" s="13">
        <v>164108</v>
      </c>
      <c r="I58" s="13">
        <v>9906</v>
      </c>
      <c r="J58" s="40">
        <v>0</v>
      </c>
      <c r="K58" s="40">
        <v>0</v>
      </c>
      <c r="L58" s="40">
        <v>0</v>
      </c>
      <c r="M58" s="40">
        <v>0</v>
      </c>
      <c r="N58" s="50">
        <f t="shared" si="0"/>
        <v>0</v>
      </c>
      <c r="O58" s="40">
        <v>50</v>
      </c>
      <c r="P58" s="40">
        <v>0</v>
      </c>
      <c r="Q58" s="40">
        <v>356</v>
      </c>
      <c r="R58" s="40">
        <v>0</v>
      </c>
      <c r="S58" s="50">
        <f t="shared" si="1"/>
        <v>406</v>
      </c>
      <c r="T58" s="21">
        <v>54</v>
      </c>
      <c r="U58" s="21">
        <v>0</v>
      </c>
      <c r="V58" s="21">
        <v>335</v>
      </c>
      <c r="W58" s="21">
        <v>16</v>
      </c>
      <c r="X58" s="21">
        <v>0</v>
      </c>
      <c r="Y58" s="50">
        <f t="shared" si="2"/>
        <v>405</v>
      </c>
      <c r="Z58" s="40">
        <v>3</v>
      </c>
      <c r="AA58" s="40">
        <v>0</v>
      </c>
      <c r="AB58" s="40">
        <v>0</v>
      </c>
      <c r="AC58" s="40">
        <v>0</v>
      </c>
      <c r="AD58" s="50">
        <f t="shared" si="3"/>
        <v>3</v>
      </c>
    </row>
    <row r="59" spans="1:31">
      <c r="B59" s="10">
        <v>1360</v>
      </c>
      <c r="C59" s="9" t="s">
        <v>173</v>
      </c>
      <c r="D59" s="10">
        <f t="shared" si="4"/>
        <v>52</v>
      </c>
      <c r="E59" s="8" t="s">
        <v>1180</v>
      </c>
      <c r="F59" s="11">
        <v>41904</v>
      </c>
      <c r="G59" s="13">
        <v>0</v>
      </c>
      <c r="H59" s="13">
        <v>62</v>
      </c>
      <c r="I59" s="13">
        <v>181</v>
      </c>
      <c r="J59" s="40">
        <v>0</v>
      </c>
      <c r="K59" s="40">
        <v>0</v>
      </c>
      <c r="L59" s="40">
        <v>0</v>
      </c>
      <c r="M59" s="40">
        <v>0</v>
      </c>
      <c r="N59" s="50">
        <f t="shared" si="0"/>
        <v>0</v>
      </c>
      <c r="O59" s="40">
        <v>0</v>
      </c>
      <c r="P59" s="40">
        <v>0</v>
      </c>
      <c r="Q59" s="40">
        <v>0</v>
      </c>
      <c r="R59" s="40">
        <v>0</v>
      </c>
      <c r="S59" s="50">
        <f t="shared" si="1"/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50">
        <f t="shared" si="2"/>
        <v>0</v>
      </c>
      <c r="Z59" s="40">
        <v>0</v>
      </c>
      <c r="AA59" s="40">
        <v>0</v>
      </c>
      <c r="AB59" s="40">
        <v>0</v>
      </c>
      <c r="AC59" s="40">
        <v>0</v>
      </c>
      <c r="AD59" s="50">
        <f t="shared" si="3"/>
        <v>0</v>
      </c>
      <c r="AE59" s="99" t="s">
        <v>486</v>
      </c>
    </row>
    <row r="60" spans="1:31">
      <c r="B60" s="10">
        <v>1362</v>
      </c>
      <c r="C60" s="9" t="s">
        <v>173</v>
      </c>
      <c r="D60" s="10">
        <f t="shared" si="4"/>
        <v>53</v>
      </c>
      <c r="E60" s="8" t="s">
        <v>1181</v>
      </c>
      <c r="F60" s="11">
        <v>41906</v>
      </c>
      <c r="G60" s="13">
        <v>4316</v>
      </c>
      <c r="H60" s="13">
        <v>119021</v>
      </c>
      <c r="I60" s="13">
        <v>6189</v>
      </c>
      <c r="J60" s="40">
        <v>0</v>
      </c>
      <c r="K60" s="40">
        <v>0</v>
      </c>
      <c r="L60" s="40">
        <v>0</v>
      </c>
      <c r="M60" s="40">
        <v>0</v>
      </c>
      <c r="N60" s="50">
        <f t="shared" si="0"/>
        <v>0</v>
      </c>
      <c r="O60" s="40">
        <v>40</v>
      </c>
      <c r="P60" s="40">
        <v>0</v>
      </c>
      <c r="Q60" s="40">
        <v>226</v>
      </c>
      <c r="R60" s="40">
        <v>15</v>
      </c>
      <c r="S60" s="50">
        <f t="shared" si="1"/>
        <v>281</v>
      </c>
      <c r="T60" s="21">
        <v>29</v>
      </c>
      <c r="U60" s="21">
        <v>0</v>
      </c>
      <c r="V60" s="21">
        <v>200</v>
      </c>
      <c r="W60" s="21">
        <v>15</v>
      </c>
      <c r="X60" s="21">
        <v>2</v>
      </c>
      <c r="Y60" s="50">
        <f t="shared" si="2"/>
        <v>246</v>
      </c>
      <c r="Z60" s="40">
        <v>0</v>
      </c>
      <c r="AA60" s="40">
        <v>0</v>
      </c>
      <c r="AB60" s="40">
        <v>0</v>
      </c>
      <c r="AC60" s="40">
        <v>0</v>
      </c>
      <c r="AD60" s="50">
        <f t="shared" si="3"/>
        <v>0</v>
      </c>
    </row>
    <row r="61" spans="1:31">
      <c r="B61" s="10">
        <v>1363</v>
      </c>
      <c r="C61" s="9" t="s">
        <v>173</v>
      </c>
      <c r="D61" s="10">
        <f t="shared" si="4"/>
        <v>54</v>
      </c>
      <c r="E61" s="8" t="s">
        <v>1182</v>
      </c>
      <c r="F61" s="11">
        <v>41918</v>
      </c>
      <c r="G61" s="13">
        <v>3568</v>
      </c>
      <c r="H61" s="13">
        <v>39764</v>
      </c>
      <c r="I61" s="13">
        <v>4971</v>
      </c>
      <c r="J61" s="40">
        <v>0</v>
      </c>
      <c r="K61" s="40">
        <v>0</v>
      </c>
      <c r="L61" s="40">
        <v>0</v>
      </c>
      <c r="M61" s="40">
        <v>0</v>
      </c>
      <c r="N61" s="50">
        <f t="shared" si="0"/>
        <v>0</v>
      </c>
      <c r="O61" s="40">
        <v>0</v>
      </c>
      <c r="P61" s="40">
        <v>0</v>
      </c>
      <c r="Q61" s="40">
        <v>125</v>
      </c>
      <c r="R61" s="40">
        <v>5</v>
      </c>
      <c r="S61" s="50">
        <f t="shared" si="1"/>
        <v>130</v>
      </c>
      <c r="T61" s="21">
        <v>19</v>
      </c>
      <c r="U61" s="21">
        <v>0</v>
      </c>
      <c r="V61" s="21">
        <v>177</v>
      </c>
      <c r="W61" s="21">
        <v>5</v>
      </c>
      <c r="X61" s="21">
        <v>0</v>
      </c>
      <c r="Y61" s="50">
        <f t="shared" si="2"/>
        <v>201</v>
      </c>
      <c r="Z61" s="40">
        <v>0</v>
      </c>
      <c r="AA61" s="40">
        <v>0</v>
      </c>
      <c r="AB61" s="40">
        <v>0</v>
      </c>
      <c r="AC61" s="40">
        <v>0</v>
      </c>
      <c r="AD61" s="50">
        <f t="shared" si="3"/>
        <v>0</v>
      </c>
    </row>
    <row r="62" spans="1:31">
      <c r="B62" s="10">
        <v>1364</v>
      </c>
      <c r="C62" s="9" t="s">
        <v>173</v>
      </c>
      <c r="D62" s="10">
        <f t="shared" si="4"/>
        <v>55</v>
      </c>
      <c r="E62" s="8" t="s">
        <v>1183</v>
      </c>
      <c r="F62" s="11">
        <v>41922</v>
      </c>
      <c r="G62" s="13">
        <v>0</v>
      </c>
      <c r="H62" s="13">
        <v>71</v>
      </c>
      <c r="I62" s="13">
        <v>468</v>
      </c>
      <c r="J62" s="40">
        <v>0</v>
      </c>
      <c r="K62" s="40">
        <v>0</v>
      </c>
      <c r="L62" s="40">
        <v>0</v>
      </c>
      <c r="M62" s="40">
        <v>0</v>
      </c>
      <c r="N62" s="50">
        <f t="shared" si="0"/>
        <v>0</v>
      </c>
      <c r="O62" s="40">
        <v>0</v>
      </c>
      <c r="P62" s="40">
        <v>0</v>
      </c>
      <c r="Q62" s="40">
        <v>0</v>
      </c>
      <c r="R62" s="40">
        <v>0</v>
      </c>
      <c r="S62" s="50">
        <f t="shared" si="1"/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50">
        <f t="shared" si="2"/>
        <v>0</v>
      </c>
      <c r="Z62" s="40">
        <v>0</v>
      </c>
      <c r="AA62" s="40">
        <v>0</v>
      </c>
      <c r="AB62" s="40">
        <v>0</v>
      </c>
      <c r="AC62" s="40">
        <v>0</v>
      </c>
      <c r="AD62" s="50">
        <f t="shared" si="3"/>
        <v>0</v>
      </c>
      <c r="AE62" s="99" t="s">
        <v>486</v>
      </c>
    </row>
    <row r="63" spans="1:31">
      <c r="B63" s="10">
        <v>1365</v>
      </c>
      <c r="C63" s="9" t="s">
        <v>173</v>
      </c>
      <c r="D63" s="10">
        <f t="shared" si="4"/>
        <v>56</v>
      </c>
      <c r="E63" s="8" t="s">
        <v>1184</v>
      </c>
      <c r="F63" s="11">
        <v>41926</v>
      </c>
      <c r="G63" s="13">
        <v>2623</v>
      </c>
      <c r="H63" s="13">
        <v>107652</v>
      </c>
      <c r="I63" s="13">
        <v>4205</v>
      </c>
      <c r="J63" s="40">
        <v>3</v>
      </c>
      <c r="K63" s="40">
        <v>0</v>
      </c>
      <c r="L63" s="40">
        <v>0</v>
      </c>
      <c r="M63" s="40">
        <v>0</v>
      </c>
      <c r="N63" s="50">
        <f t="shared" si="0"/>
        <v>3</v>
      </c>
      <c r="O63" s="40">
        <v>15</v>
      </c>
      <c r="P63" s="40">
        <v>0</v>
      </c>
      <c r="Q63" s="40">
        <v>150</v>
      </c>
      <c r="R63" s="40">
        <v>5</v>
      </c>
      <c r="S63" s="50">
        <f t="shared" si="1"/>
        <v>170</v>
      </c>
      <c r="T63" s="21">
        <v>34</v>
      </c>
      <c r="U63" s="21">
        <v>0</v>
      </c>
      <c r="V63" s="21">
        <v>128</v>
      </c>
      <c r="W63" s="21">
        <v>9</v>
      </c>
      <c r="X63" s="21">
        <v>0</v>
      </c>
      <c r="Y63" s="50">
        <f t="shared" si="2"/>
        <v>171</v>
      </c>
      <c r="Z63" s="40">
        <v>0</v>
      </c>
      <c r="AA63" s="40">
        <v>0</v>
      </c>
      <c r="AB63" s="40">
        <v>0</v>
      </c>
      <c r="AC63" s="40">
        <v>0</v>
      </c>
      <c r="AD63" s="50">
        <f t="shared" si="3"/>
        <v>0</v>
      </c>
    </row>
    <row r="64" spans="1:31">
      <c r="B64" s="10">
        <v>1366</v>
      </c>
      <c r="C64" s="9" t="s">
        <v>173</v>
      </c>
      <c r="D64" s="10">
        <f t="shared" si="4"/>
        <v>57</v>
      </c>
      <c r="E64" s="8" t="s">
        <v>1185</v>
      </c>
      <c r="F64" s="11">
        <v>41931</v>
      </c>
      <c r="G64" s="13">
        <v>2769</v>
      </c>
      <c r="H64" s="13">
        <v>115007</v>
      </c>
      <c r="I64" s="13">
        <v>3954</v>
      </c>
      <c r="J64" s="40">
        <v>0</v>
      </c>
      <c r="K64" s="40">
        <v>0</v>
      </c>
      <c r="L64" s="40">
        <v>0</v>
      </c>
      <c r="M64" s="40">
        <v>4</v>
      </c>
      <c r="N64" s="50">
        <f t="shared" si="0"/>
        <v>4</v>
      </c>
      <c r="O64" s="40">
        <v>16</v>
      </c>
      <c r="P64" s="40">
        <v>0</v>
      </c>
      <c r="Q64" s="40">
        <v>148</v>
      </c>
      <c r="R64" s="40">
        <v>5</v>
      </c>
      <c r="S64" s="50">
        <f t="shared" si="1"/>
        <v>169</v>
      </c>
      <c r="T64" s="21">
        <v>37</v>
      </c>
      <c r="U64" s="21">
        <v>0</v>
      </c>
      <c r="V64" s="21">
        <v>121</v>
      </c>
      <c r="W64" s="21">
        <v>0</v>
      </c>
      <c r="X64" s="21">
        <v>1</v>
      </c>
      <c r="Y64" s="50">
        <f t="shared" si="2"/>
        <v>159</v>
      </c>
      <c r="Z64" s="40">
        <v>0</v>
      </c>
      <c r="AA64" s="40">
        <v>0</v>
      </c>
      <c r="AB64" s="40">
        <v>0</v>
      </c>
      <c r="AC64" s="40">
        <v>1</v>
      </c>
      <c r="AD64" s="50">
        <f t="shared" si="3"/>
        <v>1</v>
      </c>
    </row>
    <row r="65" spans="2:30">
      <c r="B65" s="10">
        <v>1367</v>
      </c>
      <c r="C65" s="9" t="s">
        <v>173</v>
      </c>
      <c r="D65" s="10">
        <f t="shared" si="4"/>
        <v>58</v>
      </c>
      <c r="E65" s="8" t="s">
        <v>1186</v>
      </c>
      <c r="F65" s="11">
        <v>41940</v>
      </c>
      <c r="G65" s="13">
        <v>2526</v>
      </c>
      <c r="H65" s="13">
        <v>98631</v>
      </c>
      <c r="I65" s="13">
        <v>4197</v>
      </c>
      <c r="J65" s="40">
        <v>2</v>
      </c>
      <c r="K65" s="40">
        <v>0</v>
      </c>
      <c r="L65" s="40">
        <v>0</v>
      </c>
      <c r="M65" s="40">
        <v>0</v>
      </c>
      <c r="N65" s="50">
        <f t="shared" si="0"/>
        <v>2</v>
      </c>
      <c r="O65" s="40">
        <v>30</v>
      </c>
      <c r="P65" s="40">
        <v>0</v>
      </c>
      <c r="Q65" s="40">
        <v>199</v>
      </c>
      <c r="R65" s="40">
        <v>15</v>
      </c>
      <c r="S65" s="50">
        <f t="shared" si="1"/>
        <v>244</v>
      </c>
      <c r="T65" s="21">
        <v>42</v>
      </c>
      <c r="U65" s="21">
        <v>0</v>
      </c>
      <c r="V65" s="21">
        <v>122</v>
      </c>
      <c r="W65" s="21">
        <v>2</v>
      </c>
      <c r="X65" s="21">
        <v>0</v>
      </c>
      <c r="Y65" s="50">
        <f t="shared" si="2"/>
        <v>166</v>
      </c>
      <c r="Z65" s="40">
        <v>0</v>
      </c>
      <c r="AA65" s="40">
        <v>0</v>
      </c>
      <c r="AB65" s="40">
        <v>0</v>
      </c>
      <c r="AC65" s="40">
        <v>0</v>
      </c>
      <c r="AD65" s="50">
        <f t="shared" si="3"/>
        <v>0</v>
      </c>
    </row>
    <row r="66" spans="2:30">
      <c r="B66" s="10">
        <v>1361</v>
      </c>
      <c r="C66" s="9" t="s">
        <v>173</v>
      </c>
      <c r="D66" s="10">
        <f t="shared" si="4"/>
        <v>59</v>
      </c>
      <c r="E66" s="8" t="s">
        <v>1187</v>
      </c>
      <c r="F66" s="11">
        <v>41941</v>
      </c>
      <c r="G66" s="13">
        <v>363</v>
      </c>
      <c r="H66" s="13">
        <v>47766</v>
      </c>
      <c r="I66" s="13">
        <v>1177</v>
      </c>
      <c r="J66" s="40">
        <v>0</v>
      </c>
      <c r="K66" s="40">
        <v>0</v>
      </c>
      <c r="L66" s="40">
        <v>0</v>
      </c>
      <c r="M66" s="40">
        <v>0</v>
      </c>
      <c r="N66" s="50">
        <f t="shared" si="0"/>
        <v>0</v>
      </c>
      <c r="O66" s="40">
        <v>98</v>
      </c>
      <c r="P66" s="40">
        <v>0</v>
      </c>
      <c r="Q66" s="40">
        <v>37</v>
      </c>
      <c r="R66" s="40">
        <v>0</v>
      </c>
      <c r="S66" s="50">
        <f t="shared" si="1"/>
        <v>135</v>
      </c>
      <c r="T66" s="21">
        <v>24</v>
      </c>
      <c r="U66" s="21">
        <v>0</v>
      </c>
      <c r="V66" s="21">
        <v>23</v>
      </c>
      <c r="W66" s="21">
        <v>0</v>
      </c>
      <c r="X66" s="21">
        <v>0</v>
      </c>
      <c r="Y66" s="50">
        <f t="shared" si="2"/>
        <v>47</v>
      </c>
      <c r="Z66" s="40">
        <v>0</v>
      </c>
      <c r="AA66" s="40">
        <v>0</v>
      </c>
      <c r="AB66" s="40">
        <v>3</v>
      </c>
      <c r="AC66" s="40">
        <v>0</v>
      </c>
      <c r="AD66" s="50">
        <f t="shared" si="3"/>
        <v>3</v>
      </c>
    </row>
    <row r="67" spans="2:30">
      <c r="B67" s="10">
        <v>1368</v>
      </c>
      <c r="C67" s="9" t="s">
        <v>173</v>
      </c>
      <c r="D67" s="10">
        <f t="shared" si="4"/>
        <v>60</v>
      </c>
      <c r="E67" s="8" t="s">
        <v>1188</v>
      </c>
      <c r="F67" s="11">
        <v>41944</v>
      </c>
      <c r="G67" s="13">
        <v>1628</v>
      </c>
      <c r="H67" s="13">
        <v>62640</v>
      </c>
      <c r="I67" s="13">
        <v>2775</v>
      </c>
      <c r="J67" s="40">
        <v>0</v>
      </c>
      <c r="K67" s="40">
        <v>0</v>
      </c>
      <c r="L67" s="40">
        <v>0</v>
      </c>
      <c r="M67" s="40">
        <v>1</v>
      </c>
      <c r="N67" s="50">
        <f t="shared" si="0"/>
        <v>1</v>
      </c>
      <c r="O67" s="40">
        <v>15</v>
      </c>
      <c r="P67" s="40">
        <v>0</v>
      </c>
      <c r="Q67" s="40">
        <v>257</v>
      </c>
      <c r="R67" s="40">
        <v>5</v>
      </c>
      <c r="S67" s="50">
        <f t="shared" si="1"/>
        <v>277</v>
      </c>
      <c r="T67" s="21">
        <v>19</v>
      </c>
      <c r="U67" s="21">
        <v>0</v>
      </c>
      <c r="V67" s="21">
        <v>92</v>
      </c>
      <c r="W67" s="21">
        <v>0</v>
      </c>
      <c r="X67" s="21">
        <v>0</v>
      </c>
      <c r="Y67" s="50">
        <f t="shared" si="2"/>
        <v>111</v>
      </c>
      <c r="Z67" s="40">
        <v>0</v>
      </c>
      <c r="AA67" s="40">
        <v>0</v>
      </c>
      <c r="AB67" s="40">
        <v>0</v>
      </c>
      <c r="AC67" s="40">
        <v>0</v>
      </c>
      <c r="AD67" s="50">
        <f t="shared" si="3"/>
        <v>0</v>
      </c>
    </row>
    <row r="68" spans="2:30">
      <c r="B68" s="10">
        <v>1369</v>
      </c>
      <c r="C68" s="9" t="s">
        <v>173</v>
      </c>
      <c r="D68" s="10">
        <f t="shared" si="4"/>
        <v>61</v>
      </c>
      <c r="E68" s="8" t="s">
        <v>1189</v>
      </c>
      <c r="F68" s="11">
        <v>41953</v>
      </c>
      <c r="G68" s="13">
        <v>2808</v>
      </c>
      <c r="H68" s="13">
        <v>79734</v>
      </c>
      <c r="I68" s="13">
        <v>4201</v>
      </c>
      <c r="J68" s="40">
        <v>0</v>
      </c>
      <c r="K68" s="40">
        <v>0</v>
      </c>
      <c r="L68" s="40">
        <v>0</v>
      </c>
      <c r="M68" s="40">
        <v>0</v>
      </c>
      <c r="N68" s="50">
        <f t="shared" si="0"/>
        <v>0</v>
      </c>
      <c r="O68" s="40">
        <v>15</v>
      </c>
      <c r="P68" s="40">
        <v>0</v>
      </c>
      <c r="Q68" s="40">
        <v>250</v>
      </c>
      <c r="R68" s="40">
        <v>5</v>
      </c>
      <c r="S68" s="50">
        <f t="shared" si="1"/>
        <v>270</v>
      </c>
      <c r="T68" s="21">
        <v>13</v>
      </c>
      <c r="U68" s="21">
        <v>0</v>
      </c>
      <c r="V68" s="21">
        <v>154</v>
      </c>
      <c r="W68" s="21">
        <v>3</v>
      </c>
      <c r="X68" s="21">
        <v>0</v>
      </c>
      <c r="Y68" s="50">
        <f t="shared" si="2"/>
        <v>170</v>
      </c>
      <c r="Z68" s="40">
        <v>2</v>
      </c>
      <c r="AA68" s="40">
        <v>0</v>
      </c>
      <c r="AB68" s="40">
        <v>0</v>
      </c>
      <c r="AC68" s="40">
        <v>0</v>
      </c>
      <c r="AD68" s="50">
        <f t="shared" si="3"/>
        <v>2</v>
      </c>
    </row>
    <row r="69" spans="2:30">
      <c r="B69" s="10">
        <v>1370</v>
      </c>
      <c r="C69" s="9" t="s">
        <v>173</v>
      </c>
      <c r="D69" s="10">
        <f t="shared" si="4"/>
        <v>62</v>
      </c>
      <c r="E69" s="8" t="s">
        <v>1190</v>
      </c>
      <c r="F69" s="11">
        <v>41965</v>
      </c>
      <c r="G69" s="13">
        <v>1744</v>
      </c>
      <c r="H69" s="13">
        <v>58949</v>
      </c>
      <c r="I69" s="13">
        <v>2860</v>
      </c>
      <c r="J69" s="40">
        <v>0</v>
      </c>
      <c r="K69" s="40">
        <v>0</v>
      </c>
      <c r="L69" s="40">
        <v>0</v>
      </c>
      <c r="M69" s="40">
        <v>0</v>
      </c>
      <c r="N69" s="50">
        <f t="shared" si="0"/>
        <v>0</v>
      </c>
      <c r="O69" s="40">
        <v>29</v>
      </c>
      <c r="P69" s="40">
        <v>0</v>
      </c>
      <c r="Q69" s="40">
        <v>100</v>
      </c>
      <c r="R69" s="40">
        <v>10</v>
      </c>
      <c r="S69" s="50">
        <f t="shared" si="1"/>
        <v>139</v>
      </c>
      <c r="T69" s="21">
        <v>30</v>
      </c>
      <c r="U69" s="21">
        <v>0</v>
      </c>
      <c r="V69" s="21">
        <v>86</v>
      </c>
      <c r="W69" s="21">
        <v>0</v>
      </c>
      <c r="X69" s="21">
        <v>0</v>
      </c>
      <c r="Y69" s="50">
        <f t="shared" si="2"/>
        <v>116</v>
      </c>
      <c r="Z69" s="40">
        <v>0</v>
      </c>
      <c r="AA69" s="40">
        <v>0</v>
      </c>
      <c r="AB69" s="40">
        <v>0</v>
      </c>
      <c r="AC69" s="40">
        <v>0</v>
      </c>
      <c r="AD69" s="50">
        <f t="shared" si="3"/>
        <v>0</v>
      </c>
    </row>
    <row r="70" spans="2:30">
      <c r="B70" s="10">
        <v>1371</v>
      </c>
      <c r="C70" s="9" t="s">
        <v>173</v>
      </c>
      <c r="D70" s="10">
        <f t="shared" si="4"/>
        <v>63</v>
      </c>
      <c r="E70" s="8" t="s">
        <v>1191</v>
      </c>
      <c r="F70" s="11">
        <v>41968</v>
      </c>
      <c r="G70" s="13">
        <v>375</v>
      </c>
      <c r="H70" s="13">
        <v>21500</v>
      </c>
      <c r="I70" s="13">
        <v>492</v>
      </c>
      <c r="J70" s="40">
        <v>0</v>
      </c>
      <c r="K70" s="40">
        <v>0</v>
      </c>
      <c r="L70" s="40">
        <v>0</v>
      </c>
      <c r="M70" s="40">
        <v>6</v>
      </c>
      <c r="N70" s="50">
        <f t="shared" si="0"/>
        <v>6</v>
      </c>
      <c r="O70" s="40">
        <v>25</v>
      </c>
      <c r="P70" s="40">
        <v>0</v>
      </c>
      <c r="Q70" s="40">
        <v>160</v>
      </c>
      <c r="R70" s="40">
        <v>0</v>
      </c>
      <c r="S70" s="50">
        <f t="shared" si="1"/>
        <v>185</v>
      </c>
      <c r="T70" s="21">
        <v>0</v>
      </c>
      <c r="U70" s="21">
        <v>0</v>
      </c>
      <c r="V70" s="21">
        <v>20</v>
      </c>
      <c r="W70" s="21">
        <v>0</v>
      </c>
      <c r="X70" s="21">
        <v>0</v>
      </c>
      <c r="Y70" s="50">
        <f t="shared" si="2"/>
        <v>20</v>
      </c>
      <c r="Z70" s="40">
        <v>0</v>
      </c>
      <c r="AA70" s="40">
        <v>0</v>
      </c>
      <c r="AB70" s="40">
        <v>0</v>
      </c>
      <c r="AC70" s="40">
        <v>0</v>
      </c>
      <c r="AD70" s="50">
        <f t="shared" si="3"/>
        <v>0</v>
      </c>
    </row>
    <row r="71" spans="2:30">
      <c r="B71" s="10">
        <v>1372</v>
      </c>
      <c r="C71" s="9" t="s">
        <v>173</v>
      </c>
      <c r="D71" s="10">
        <f t="shared" si="4"/>
        <v>64</v>
      </c>
      <c r="E71" s="8" t="s">
        <v>1192</v>
      </c>
      <c r="F71" s="11">
        <v>41975</v>
      </c>
      <c r="G71" s="13">
        <v>3550</v>
      </c>
      <c r="H71" s="13">
        <v>95724</v>
      </c>
      <c r="I71" s="13">
        <v>5108</v>
      </c>
      <c r="J71" s="40">
        <v>0</v>
      </c>
      <c r="K71" s="40">
        <v>0</v>
      </c>
      <c r="L71" s="40">
        <v>0</v>
      </c>
      <c r="M71" s="40">
        <v>0</v>
      </c>
      <c r="N71" s="50">
        <f t="shared" si="0"/>
        <v>0</v>
      </c>
      <c r="O71" s="40">
        <v>16</v>
      </c>
      <c r="P71" s="40">
        <v>0</v>
      </c>
      <c r="Q71" s="40">
        <v>0</v>
      </c>
      <c r="R71" s="40">
        <v>3</v>
      </c>
      <c r="S71" s="50">
        <f t="shared" si="1"/>
        <v>19</v>
      </c>
      <c r="T71" s="21">
        <v>18</v>
      </c>
      <c r="U71" s="21">
        <v>0</v>
      </c>
      <c r="V71" s="21">
        <v>183</v>
      </c>
      <c r="W71" s="21">
        <v>6</v>
      </c>
      <c r="X71" s="21">
        <v>0</v>
      </c>
      <c r="Y71" s="50">
        <f t="shared" si="2"/>
        <v>207</v>
      </c>
      <c r="Z71" s="40">
        <v>0</v>
      </c>
      <c r="AA71" s="40">
        <v>0</v>
      </c>
      <c r="AB71" s="40">
        <v>0</v>
      </c>
      <c r="AC71" s="40">
        <v>0</v>
      </c>
      <c r="AD71" s="50">
        <f t="shared" si="3"/>
        <v>0</v>
      </c>
    </row>
    <row r="72" spans="2:30">
      <c r="B72" s="10">
        <v>1373</v>
      </c>
      <c r="C72" s="9" t="s">
        <v>173</v>
      </c>
      <c r="D72" s="10">
        <f t="shared" si="4"/>
        <v>65</v>
      </c>
      <c r="E72" s="8" t="s">
        <v>1193</v>
      </c>
      <c r="F72" s="11">
        <v>41979</v>
      </c>
      <c r="G72" s="13">
        <v>1706</v>
      </c>
      <c r="H72" s="13">
        <v>50992</v>
      </c>
      <c r="I72" s="13">
        <v>2595</v>
      </c>
      <c r="J72" s="40">
        <v>0</v>
      </c>
      <c r="K72" s="40">
        <v>0</v>
      </c>
      <c r="L72" s="40">
        <v>0</v>
      </c>
      <c r="M72" s="40">
        <v>0</v>
      </c>
      <c r="N72" s="50">
        <f>SUM(J72:M72)</f>
        <v>0</v>
      </c>
      <c r="O72" s="40">
        <v>43</v>
      </c>
      <c r="P72" s="40">
        <v>0</v>
      </c>
      <c r="Q72" s="40">
        <v>56</v>
      </c>
      <c r="R72" s="40">
        <v>12</v>
      </c>
      <c r="S72" s="50">
        <f>SUM(O72:R72)</f>
        <v>111</v>
      </c>
      <c r="T72" s="21">
        <v>15</v>
      </c>
      <c r="U72" s="21">
        <v>0</v>
      </c>
      <c r="V72" s="21">
        <v>88</v>
      </c>
      <c r="W72" s="21">
        <v>0</v>
      </c>
      <c r="X72" s="21">
        <v>0</v>
      </c>
      <c r="Y72" s="50">
        <f>SUM(T72:X72)</f>
        <v>103</v>
      </c>
      <c r="Z72" s="40">
        <v>0</v>
      </c>
      <c r="AA72" s="40">
        <v>0</v>
      </c>
      <c r="AB72" s="40">
        <v>0</v>
      </c>
      <c r="AC72" s="40">
        <v>0</v>
      </c>
      <c r="AD72" s="50">
        <f>SUM(Z72:AC72)</f>
        <v>0</v>
      </c>
    </row>
    <row r="73" spans="2:30">
      <c r="B73" s="10">
        <v>1375</v>
      </c>
      <c r="C73" s="9" t="s">
        <v>173</v>
      </c>
      <c r="D73" s="10">
        <f t="shared" si="4"/>
        <v>66</v>
      </c>
      <c r="E73" s="8" t="s">
        <v>1194</v>
      </c>
      <c r="F73" s="11">
        <v>41986</v>
      </c>
      <c r="G73" s="13">
        <v>1996</v>
      </c>
      <c r="H73" s="13">
        <v>76140</v>
      </c>
      <c r="I73" s="13">
        <v>2730</v>
      </c>
      <c r="J73" s="40">
        <v>1</v>
      </c>
      <c r="K73" s="40">
        <v>0</v>
      </c>
      <c r="L73" s="40">
        <v>0</v>
      </c>
      <c r="M73" s="40">
        <v>0</v>
      </c>
      <c r="N73" s="50">
        <f>SUM(J73:M73)</f>
        <v>1</v>
      </c>
      <c r="O73" s="40">
        <v>0</v>
      </c>
      <c r="P73" s="40">
        <v>0</v>
      </c>
      <c r="Q73" s="40">
        <v>0</v>
      </c>
      <c r="R73" s="40">
        <v>0</v>
      </c>
      <c r="S73" s="50">
        <f>SUM(O73:R73)</f>
        <v>0</v>
      </c>
      <c r="T73" s="21">
        <v>12</v>
      </c>
      <c r="U73" s="21">
        <v>0</v>
      </c>
      <c r="V73" s="21">
        <v>95</v>
      </c>
      <c r="W73" s="21">
        <v>2</v>
      </c>
      <c r="X73" s="21">
        <v>0</v>
      </c>
      <c r="Y73" s="50">
        <f>SUM(T73:X73)</f>
        <v>109</v>
      </c>
      <c r="Z73" s="40">
        <v>0</v>
      </c>
      <c r="AA73" s="40">
        <v>0</v>
      </c>
      <c r="AB73" s="40">
        <v>0</v>
      </c>
      <c r="AC73" s="40">
        <v>0</v>
      </c>
      <c r="AD73" s="50">
        <f>SUM(Z73:AC73)</f>
        <v>0</v>
      </c>
    </row>
    <row r="74" spans="2:30">
      <c r="B74" s="10">
        <v>1376</v>
      </c>
      <c r="C74" s="9" t="s">
        <v>173</v>
      </c>
      <c r="D74" s="10">
        <f>+D73+1</f>
        <v>67</v>
      </c>
      <c r="E74" s="8" t="s">
        <v>1195</v>
      </c>
      <c r="F74" s="11">
        <v>41994</v>
      </c>
      <c r="G74" s="13">
        <v>1884</v>
      </c>
      <c r="H74" s="13">
        <v>41985</v>
      </c>
      <c r="I74" s="13">
        <v>3440</v>
      </c>
      <c r="J74" s="40">
        <v>0</v>
      </c>
      <c r="K74" s="40">
        <v>0</v>
      </c>
      <c r="L74" s="40">
        <v>0</v>
      </c>
      <c r="M74" s="40">
        <v>0</v>
      </c>
      <c r="N74" s="50">
        <f>SUM(J74:M74)</f>
        <v>0</v>
      </c>
      <c r="O74" s="40">
        <v>0</v>
      </c>
      <c r="P74" s="40">
        <v>0</v>
      </c>
      <c r="Q74" s="40">
        <v>40</v>
      </c>
      <c r="R74" s="40">
        <v>0</v>
      </c>
      <c r="S74" s="50">
        <f>SUM(O74:R74)</f>
        <v>40</v>
      </c>
      <c r="T74" s="21">
        <v>0</v>
      </c>
      <c r="U74" s="21">
        <v>0</v>
      </c>
      <c r="V74" s="21">
        <v>135</v>
      </c>
      <c r="W74" s="21">
        <v>2</v>
      </c>
      <c r="X74" s="21">
        <v>0</v>
      </c>
      <c r="Y74" s="50">
        <f>SUM(T74:X74)</f>
        <v>137</v>
      </c>
      <c r="Z74" s="40">
        <v>0</v>
      </c>
      <c r="AA74" s="40">
        <v>0</v>
      </c>
      <c r="AB74" s="40">
        <v>0</v>
      </c>
      <c r="AC74" s="40">
        <v>0</v>
      </c>
      <c r="AD74" s="50">
        <f>SUM(Z74:AC74)</f>
        <v>0</v>
      </c>
    </row>
    <row r="75" spans="2:30">
      <c r="B75" s="10">
        <v>1374</v>
      </c>
      <c r="C75" s="9" t="s">
        <v>173</v>
      </c>
      <c r="D75" s="10">
        <f>+D74+1</f>
        <v>68</v>
      </c>
      <c r="E75" s="8" t="s">
        <v>1196</v>
      </c>
      <c r="F75" s="11">
        <v>41999</v>
      </c>
      <c r="G75" s="13">
        <v>332</v>
      </c>
      <c r="H75" s="13">
        <v>19605</v>
      </c>
      <c r="I75" s="13">
        <v>2193</v>
      </c>
      <c r="J75" s="40">
        <v>0</v>
      </c>
      <c r="K75" s="40">
        <v>0</v>
      </c>
      <c r="L75" s="40">
        <v>0</v>
      </c>
      <c r="M75" s="40">
        <v>0</v>
      </c>
      <c r="N75" s="50">
        <f>SUM(J75:M75)</f>
        <v>0</v>
      </c>
      <c r="O75" s="40">
        <v>28</v>
      </c>
      <c r="P75" s="40">
        <v>0</v>
      </c>
      <c r="Q75" s="40">
        <v>143</v>
      </c>
      <c r="R75" s="40">
        <v>1</v>
      </c>
      <c r="S75" s="50">
        <f>SUM(O75:R75)</f>
        <v>172</v>
      </c>
      <c r="T75" s="21">
        <v>0</v>
      </c>
      <c r="U75" s="21">
        <v>0</v>
      </c>
      <c r="V75" s="21">
        <v>93</v>
      </c>
      <c r="W75" s="21">
        <v>0</v>
      </c>
      <c r="X75" s="21">
        <v>0</v>
      </c>
      <c r="Y75" s="50">
        <f>SUM(T75:X75)</f>
        <v>93</v>
      </c>
      <c r="Z75" s="40">
        <v>0</v>
      </c>
      <c r="AA75" s="40">
        <v>0</v>
      </c>
      <c r="AB75" s="40">
        <v>0</v>
      </c>
      <c r="AC75" s="40">
        <v>0</v>
      </c>
      <c r="AD75" s="50">
        <f>SUM(Z75:AC75)</f>
        <v>0</v>
      </c>
    </row>
    <row r="76" spans="2:30">
      <c r="B76" s="10">
        <v>1377</v>
      </c>
      <c r="C76" s="9" t="s">
        <v>173</v>
      </c>
      <c r="D76" s="10">
        <f>+D75+1</f>
        <v>69</v>
      </c>
      <c r="E76" s="8" t="s">
        <v>1197</v>
      </c>
      <c r="F76" s="11">
        <v>42003</v>
      </c>
      <c r="G76" s="13">
        <v>3706</v>
      </c>
      <c r="H76" s="13">
        <v>172197</v>
      </c>
      <c r="I76" s="13">
        <v>7041</v>
      </c>
      <c r="J76" s="40">
        <v>0</v>
      </c>
      <c r="K76" s="40">
        <v>0</v>
      </c>
      <c r="L76" s="40">
        <v>0</v>
      </c>
      <c r="M76" s="40">
        <v>0</v>
      </c>
      <c r="N76" s="50">
        <f>SUM(J76:M76)</f>
        <v>0</v>
      </c>
      <c r="O76" s="40">
        <v>50</v>
      </c>
      <c r="P76" s="40">
        <v>0</v>
      </c>
      <c r="Q76" s="40">
        <v>189</v>
      </c>
      <c r="R76" s="40">
        <v>1</v>
      </c>
      <c r="S76" s="50">
        <f>SUM(O76:R76)</f>
        <v>240</v>
      </c>
      <c r="T76" s="21">
        <v>15</v>
      </c>
      <c r="U76" s="21">
        <v>0</v>
      </c>
      <c r="V76" s="21">
        <v>269</v>
      </c>
      <c r="W76" s="21">
        <v>1</v>
      </c>
      <c r="X76" s="21">
        <v>0</v>
      </c>
      <c r="Y76" s="50">
        <f>SUM(T76:X76)</f>
        <v>285</v>
      </c>
      <c r="Z76" s="40">
        <v>0</v>
      </c>
      <c r="AA76" s="40">
        <v>0</v>
      </c>
      <c r="AB76" s="40">
        <v>0</v>
      </c>
      <c r="AC76" s="40">
        <v>0</v>
      </c>
      <c r="AD76" s="50">
        <f>SUM(Z76:AC76)</f>
        <v>0</v>
      </c>
    </row>
    <row r="77" spans="2:30">
      <c r="B77" s="8"/>
      <c r="C77" s="9"/>
      <c r="D77" s="8"/>
      <c r="E77" s="8"/>
      <c r="F77" s="11"/>
      <c r="G77" s="13"/>
      <c r="H77" s="13"/>
      <c r="I77" s="13"/>
      <c r="J77" s="13"/>
      <c r="K77" s="42"/>
      <c r="L77" s="42"/>
      <c r="M77" s="42"/>
      <c r="N77" s="44"/>
      <c r="O77" s="12"/>
      <c r="P77" s="12"/>
      <c r="Q77" s="12"/>
      <c r="R77" s="12"/>
      <c r="S77" s="44"/>
      <c r="T77" s="12"/>
      <c r="U77" s="12"/>
      <c r="V77" s="12"/>
      <c r="W77" s="12"/>
      <c r="X77" s="21"/>
      <c r="Y77" s="44"/>
      <c r="Z77" s="12"/>
      <c r="AA77" s="12"/>
      <c r="AB77" s="12"/>
      <c r="AC77" s="12"/>
      <c r="AD77" s="44"/>
    </row>
    <row r="78" spans="2:30">
      <c r="F78" s="3" t="s">
        <v>228</v>
      </c>
      <c r="G78" s="7">
        <f t="shared" ref="G78:AD78" si="5">SUM(G8:G77)</f>
        <v>133291</v>
      </c>
      <c r="H78" s="7">
        <f t="shared" si="5"/>
        <v>5056618</v>
      </c>
      <c r="I78" s="7">
        <f t="shared" si="5"/>
        <v>209855</v>
      </c>
      <c r="J78" s="45">
        <f t="shared" si="5"/>
        <v>13</v>
      </c>
      <c r="K78" s="45">
        <f t="shared" si="5"/>
        <v>0</v>
      </c>
      <c r="L78" s="45">
        <f t="shared" si="5"/>
        <v>1</v>
      </c>
      <c r="M78" s="45">
        <f t="shared" si="5"/>
        <v>16</v>
      </c>
      <c r="N78" s="45">
        <f t="shared" si="5"/>
        <v>30</v>
      </c>
      <c r="O78" s="45">
        <f t="shared" si="5"/>
        <v>1762</v>
      </c>
      <c r="P78" s="45">
        <f t="shared" si="5"/>
        <v>0</v>
      </c>
      <c r="Q78" s="45">
        <f t="shared" si="5"/>
        <v>5683</v>
      </c>
      <c r="R78" s="45">
        <f t="shared" si="5"/>
        <v>1265</v>
      </c>
      <c r="S78" s="45">
        <f t="shared" si="5"/>
        <v>8710</v>
      </c>
      <c r="T78" s="45">
        <f t="shared" si="5"/>
        <v>1475</v>
      </c>
      <c r="U78" s="45">
        <f t="shared" si="5"/>
        <v>0</v>
      </c>
      <c r="V78" s="45">
        <f t="shared" si="5"/>
        <v>5592</v>
      </c>
      <c r="W78" s="45">
        <f t="shared" si="5"/>
        <v>1181</v>
      </c>
      <c r="X78" s="45">
        <f t="shared" si="5"/>
        <v>9</v>
      </c>
      <c r="Y78" s="45">
        <f t="shared" si="5"/>
        <v>8257</v>
      </c>
      <c r="Z78" s="45">
        <f t="shared" si="5"/>
        <v>213</v>
      </c>
      <c r="AA78" s="45">
        <f t="shared" si="5"/>
        <v>0</v>
      </c>
      <c r="AB78" s="45">
        <f t="shared" si="5"/>
        <v>289</v>
      </c>
      <c r="AC78" s="45">
        <f t="shared" si="5"/>
        <v>50</v>
      </c>
      <c r="AD78" s="45">
        <f t="shared" si="5"/>
        <v>552</v>
      </c>
    </row>
    <row r="80" spans="2:30">
      <c r="D80" s="51"/>
      <c r="F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</row>
    <row r="81" spans="1:30">
      <c r="D81" s="3"/>
      <c r="E81" s="4"/>
      <c r="F81" s="3"/>
      <c r="G81" s="18" t="s">
        <v>163</v>
      </c>
      <c r="H81" s="19"/>
      <c r="I81" s="20"/>
      <c r="J81" s="18" t="s">
        <v>164</v>
      </c>
      <c r="K81" s="48"/>
      <c r="L81" s="19"/>
      <c r="M81" s="19"/>
      <c r="N81" s="20"/>
      <c r="O81" s="15" t="s">
        <v>165</v>
      </c>
      <c r="P81" s="49"/>
      <c r="Q81" s="16"/>
      <c r="R81" s="16"/>
      <c r="S81" s="17"/>
      <c r="T81" s="18" t="s">
        <v>166</v>
      </c>
      <c r="U81" s="48"/>
      <c r="V81" s="19"/>
      <c r="W81" s="19"/>
      <c r="X81" s="19"/>
      <c r="Y81" s="20"/>
      <c r="Z81" s="15" t="s">
        <v>167</v>
      </c>
      <c r="AA81" s="49"/>
      <c r="AB81" s="16"/>
      <c r="AC81" s="16"/>
      <c r="AD81" s="17"/>
    </row>
    <row r="82" spans="1:30">
      <c r="A82" t="s">
        <v>171</v>
      </c>
      <c r="B82" t="s">
        <v>7</v>
      </c>
      <c r="D82" s="3" t="s">
        <v>9</v>
      </c>
      <c r="E82" s="4" t="s">
        <v>10</v>
      </c>
      <c r="F82" s="3" t="s">
        <v>11</v>
      </c>
      <c r="G82" s="36" t="s">
        <v>12</v>
      </c>
      <c r="H82" s="37" t="s">
        <v>13</v>
      </c>
      <c r="I82" s="38" t="s">
        <v>14</v>
      </c>
      <c r="J82" s="24" t="s">
        <v>15</v>
      </c>
      <c r="K82" s="24" t="s">
        <v>16</v>
      </c>
      <c r="L82" s="25" t="s">
        <v>17</v>
      </c>
      <c r="M82" s="24" t="s">
        <v>18</v>
      </c>
      <c r="N82" s="43" t="s">
        <v>19</v>
      </c>
      <c r="O82" s="22" t="s">
        <v>15</v>
      </c>
      <c r="P82" s="23" t="s">
        <v>16</v>
      </c>
      <c r="Q82" s="23" t="s">
        <v>17</v>
      </c>
      <c r="R82" s="23" t="s">
        <v>18</v>
      </c>
      <c r="S82" s="46" t="s">
        <v>19</v>
      </c>
      <c r="T82" s="24" t="s">
        <v>15</v>
      </c>
      <c r="U82" s="24" t="s">
        <v>16</v>
      </c>
      <c r="V82" s="25" t="s">
        <v>17</v>
      </c>
      <c r="W82" s="24" t="s">
        <v>18</v>
      </c>
      <c r="X82" s="24" t="s">
        <v>20</v>
      </c>
      <c r="Y82" s="43" t="s">
        <v>19</v>
      </c>
      <c r="Z82" s="22" t="s">
        <v>15</v>
      </c>
      <c r="AA82" s="23" t="s">
        <v>16</v>
      </c>
      <c r="AB82" s="23" t="s">
        <v>17</v>
      </c>
      <c r="AC82" s="23" t="s">
        <v>18</v>
      </c>
      <c r="AD82" s="46" t="s">
        <v>19</v>
      </c>
    </row>
    <row r="83" spans="1:30">
      <c r="A83" t="s">
        <v>36</v>
      </c>
      <c r="B83" s="10">
        <v>1</v>
      </c>
      <c r="C83" s="9" t="s">
        <v>91</v>
      </c>
      <c r="D83" s="10">
        <v>1</v>
      </c>
      <c r="E83" s="8" t="s">
        <v>1198</v>
      </c>
      <c r="F83" s="11">
        <v>41660</v>
      </c>
      <c r="G83" s="13">
        <v>0</v>
      </c>
      <c r="H83" s="13">
        <v>0</v>
      </c>
      <c r="I83" s="13">
        <v>0</v>
      </c>
      <c r="J83" s="39">
        <v>0</v>
      </c>
      <c r="K83" s="40">
        <v>0</v>
      </c>
      <c r="L83" s="40">
        <v>0</v>
      </c>
      <c r="M83" s="40">
        <v>0</v>
      </c>
      <c r="N83" s="50">
        <f>SUM(J83:M83)</f>
        <v>0</v>
      </c>
      <c r="O83" s="39">
        <v>0</v>
      </c>
      <c r="P83" s="40">
        <v>0</v>
      </c>
      <c r="Q83" s="40">
        <v>0</v>
      </c>
      <c r="R83" s="40">
        <v>200</v>
      </c>
      <c r="S83" s="44">
        <f>SUM(O83:R83)</f>
        <v>200</v>
      </c>
      <c r="T83" s="21">
        <v>0</v>
      </c>
      <c r="U83" s="103">
        <v>0</v>
      </c>
      <c r="V83" s="103">
        <v>0</v>
      </c>
      <c r="W83" s="103">
        <v>0</v>
      </c>
      <c r="X83" s="21">
        <v>0</v>
      </c>
      <c r="Y83" s="44">
        <f>SUM(T83:X83)</f>
        <v>0</v>
      </c>
      <c r="Z83" s="21">
        <v>0</v>
      </c>
      <c r="AA83" s="103">
        <v>0</v>
      </c>
      <c r="AB83" s="103">
        <v>0</v>
      </c>
      <c r="AC83" s="103">
        <v>0</v>
      </c>
      <c r="AD83" s="44">
        <f t="shared" ref="AD83:AD137" si="6">SUM(Z83:AC83)</f>
        <v>0</v>
      </c>
    </row>
    <row r="84" spans="1:30">
      <c r="A84" t="s">
        <v>36</v>
      </c>
      <c r="B84" s="10">
        <v>2</v>
      </c>
      <c r="C84" s="9" t="s">
        <v>91</v>
      </c>
      <c r="D84" s="10">
        <v>2</v>
      </c>
      <c r="E84" s="8" t="s">
        <v>1199</v>
      </c>
      <c r="F84" s="11">
        <v>41660</v>
      </c>
      <c r="G84" s="13">
        <v>0</v>
      </c>
      <c r="H84" s="13">
        <v>0</v>
      </c>
      <c r="I84" s="13">
        <v>0</v>
      </c>
      <c r="J84" s="39">
        <v>0</v>
      </c>
      <c r="K84" s="40">
        <v>0</v>
      </c>
      <c r="L84" s="40">
        <v>0</v>
      </c>
      <c r="M84" s="40">
        <v>0</v>
      </c>
      <c r="N84" s="50">
        <f>SUM(J84:M84)</f>
        <v>0</v>
      </c>
      <c r="O84" s="39">
        <v>0</v>
      </c>
      <c r="P84" s="40">
        <v>0</v>
      </c>
      <c r="Q84" s="40">
        <v>0</v>
      </c>
      <c r="R84" s="40">
        <v>201</v>
      </c>
      <c r="S84" s="44">
        <f>SUM(O84:R84)</f>
        <v>201</v>
      </c>
      <c r="T84" s="21">
        <v>0</v>
      </c>
      <c r="U84" s="103">
        <v>0</v>
      </c>
      <c r="V84" s="103">
        <v>0</v>
      </c>
      <c r="W84" s="103">
        <v>0</v>
      </c>
      <c r="X84" s="21">
        <v>0</v>
      </c>
      <c r="Y84" s="44">
        <f>SUM(T84:X84)</f>
        <v>0</v>
      </c>
      <c r="Z84" s="21">
        <v>0</v>
      </c>
      <c r="AA84" s="103">
        <v>0</v>
      </c>
      <c r="AB84" s="103">
        <v>0</v>
      </c>
      <c r="AC84" s="103">
        <v>0</v>
      </c>
      <c r="AD84" s="44">
        <f t="shared" si="6"/>
        <v>0</v>
      </c>
    </row>
    <row r="85" spans="1:30">
      <c r="A85" t="s">
        <v>42</v>
      </c>
      <c r="B85" s="10">
        <v>3</v>
      </c>
      <c r="C85" s="9" t="s">
        <v>91</v>
      </c>
      <c r="D85" s="10">
        <v>3</v>
      </c>
      <c r="E85" s="8" t="s">
        <v>1200</v>
      </c>
      <c r="F85" s="11">
        <v>41670</v>
      </c>
      <c r="G85" s="13">
        <v>7170</v>
      </c>
      <c r="H85" s="13">
        <v>534237</v>
      </c>
      <c r="I85" s="13">
        <v>8273</v>
      </c>
      <c r="J85" s="39">
        <v>0</v>
      </c>
      <c r="K85" s="40">
        <v>0</v>
      </c>
      <c r="L85" s="40">
        <v>0</v>
      </c>
      <c r="M85" s="40">
        <v>0</v>
      </c>
      <c r="N85" s="50">
        <f t="shared" ref="N85:N148" si="7">SUM(J85:M85)</f>
        <v>0</v>
      </c>
      <c r="O85" s="39">
        <v>0</v>
      </c>
      <c r="P85" s="40">
        <v>0</v>
      </c>
      <c r="Q85" s="40">
        <v>0</v>
      </c>
      <c r="R85" s="40">
        <v>90</v>
      </c>
      <c r="S85" s="44">
        <f t="shared" ref="S85:S148" si="8">SUM(O85:R85)</f>
        <v>90</v>
      </c>
      <c r="T85" s="21">
        <v>0</v>
      </c>
      <c r="U85" s="103">
        <v>0</v>
      </c>
      <c r="V85" s="103">
        <v>0</v>
      </c>
      <c r="W85" s="103">
        <v>90</v>
      </c>
      <c r="X85" s="21">
        <v>0</v>
      </c>
      <c r="Y85" s="44">
        <f t="shared" ref="Y85:Y137" si="9">SUM(T85:X85)</f>
        <v>90</v>
      </c>
      <c r="Z85" s="21">
        <v>0</v>
      </c>
      <c r="AA85" s="103">
        <v>0</v>
      </c>
      <c r="AB85" s="103">
        <v>0</v>
      </c>
      <c r="AC85" s="103">
        <v>0</v>
      </c>
      <c r="AD85" s="44">
        <f t="shared" si="6"/>
        <v>0</v>
      </c>
    </row>
    <row r="86" spans="1:30">
      <c r="A86" t="s">
        <v>36</v>
      </c>
      <c r="B86" s="10">
        <v>4</v>
      </c>
      <c r="C86" s="9" t="s">
        <v>91</v>
      </c>
      <c r="D86" s="10">
        <v>4</v>
      </c>
      <c r="E86" s="8" t="s">
        <v>1201</v>
      </c>
      <c r="F86" s="11">
        <v>41675</v>
      </c>
      <c r="G86" s="13">
        <v>2625</v>
      </c>
      <c r="H86" s="13">
        <v>212879</v>
      </c>
      <c r="I86" s="13">
        <v>3322</v>
      </c>
      <c r="J86" s="39">
        <v>0</v>
      </c>
      <c r="K86" s="40">
        <v>0</v>
      </c>
      <c r="L86" s="40">
        <v>0</v>
      </c>
      <c r="M86" s="40">
        <v>0</v>
      </c>
      <c r="N86" s="50">
        <f t="shared" si="7"/>
        <v>0</v>
      </c>
      <c r="O86" s="39">
        <v>0</v>
      </c>
      <c r="P86" s="40">
        <v>0</v>
      </c>
      <c r="Q86" s="40">
        <v>0</v>
      </c>
      <c r="R86" s="40">
        <v>250</v>
      </c>
      <c r="S86" s="44">
        <f t="shared" si="8"/>
        <v>250</v>
      </c>
      <c r="T86" s="21">
        <v>0</v>
      </c>
      <c r="U86" s="103">
        <v>0</v>
      </c>
      <c r="V86" s="103">
        <v>0</v>
      </c>
      <c r="W86" s="103">
        <v>130</v>
      </c>
      <c r="X86" s="21">
        <v>0</v>
      </c>
      <c r="Y86" s="44">
        <f t="shared" si="9"/>
        <v>130</v>
      </c>
      <c r="Z86" s="21">
        <v>0</v>
      </c>
      <c r="AA86" s="103">
        <v>0</v>
      </c>
      <c r="AB86" s="103">
        <v>0</v>
      </c>
      <c r="AC86" s="103">
        <v>0</v>
      </c>
      <c r="AD86" s="44">
        <f t="shared" si="6"/>
        <v>0</v>
      </c>
    </row>
    <row r="87" spans="1:30">
      <c r="A87" t="s">
        <v>36</v>
      </c>
      <c r="B87" s="10">
        <v>5</v>
      </c>
      <c r="C87" s="9" t="s">
        <v>91</v>
      </c>
      <c r="D87" s="10">
        <v>5</v>
      </c>
      <c r="E87" s="8" t="s">
        <v>1202</v>
      </c>
      <c r="F87" s="11">
        <v>41675</v>
      </c>
      <c r="G87" s="13">
        <v>2736</v>
      </c>
      <c r="H87" s="13">
        <v>230892</v>
      </c>
      <c r="I87" s="13">
        <v>3311</v>
      </c>
      <c r="J87" s="39">
        <v>0</v>
      </c>
      <c r="K87" s="40">
        <v>0</v>
      </c>
      <c r="L87" s="40">
        <v>0</v>
      </c>
      <c r="M87" s="40">
        <v>0</v>
      </c>
      <c r="N87" s="50">
        <f t="shared" si="7"/>
        <v>0</v>
      </c>
      <c r="O87" s="39">
        <v>0</v>
      </c>
      <c r="P87" s="40">
        <v>0</v>
      </c>
      <c r="Q87" s="40">
        <v>0</v>
      </c>
      <c r="R87" s="40">
        <v>249</v>
      </c>
      <c r="S87" s="44">
        <f t="shared" si="8"/>
        <v>249</v>
      </c>
      <c r="T87" s="21">
        <v>0</v>
      </c>
      <c r="U87" s="103">
        <v>0</v>
      </c>
      <c r="V87" s="103">
        <v>0</v>
      </c>
      <c r="W87" s="103">
        <v>135</v>
      </c>
      <c r="X87" s="21">
        <v>0</v>
      </c>
      <c r="Y87" s="44">
        <f t="shared" si="9"/>
        <v>135</v>
      </c>
      <c r="Z87" s="21">
        <v>0</v>
      </c>
      <c r="AA87" s="103">
        <v>0</v>
      </c>
      <c r="AB87" s="103">
        <v>0</v>
      </c>
      <c r="AC87" s="103">
        <v>0</v>
      </c>
      <c r="AD87" s="44">
        <f t="shared" si="6"/>
        <v>0</v>
      </c>
    </row>
    <row r="88" spans="1:30">
      <c r="A88" t="s">
        <v>42</v>
      </c>
      <c r="B88" s="10">
        <v>6</v>
      </c>
      <c r="C88" s="9" t="s">
        <v>91</v>
      </c>
      <c r="D88" s="10">
        <v>6</v>
      </c>
      <c r="E88" s="8" t="s">
        <v>1203</v>
      </c>
      <c r="F88" s="11">
        <v>41678</v>
      </c>
      <c r="G88" s="13">
        <v>0</v>
      </c>
      <c r="H88" s="13">
        <v>0</v>
      </c>
      <c r="I88" s="13">
        <v>0</v>
      </c>
      <c r="J88" s="39">
        <v>0</v>
      </c>
      <c r="K88" s="40">
        <v>0</v>
      </c>
      <c r="L88" s="40">
        <v>0</v>
      </c>
      <c r="M88" s="40">
        <v>0</v>
      </c>
      <c r="N88" s="50">
        <f>SUM(J88:M88)</f>
        <v>0</v>
      </c>
      <c r="O88" s="39">
        <v>0</v>
      </c>
      <c r="P88" s="40">
        <v>0</v>
      </c>
      <c r="Q88" s="40">
        <v>0</v>
      </c>
      <c r="R88" s="40">
        <v>85</v>
      </c>
      <c r="S88" s="44">
        <f>SUM(O88:R88)</f>
        <v>85</v>
      </c>
      <c r="T88" s="21">
        <v>0</v>
      </c>
      <c r="U88" s="103">
        <v>0</v>
      </c>
      <c r="V88" s="103">
        <v>0</v>
      </c>
      <c r="W88" s="103">
        <v>0</v>
      </c>
      <c r="X88" s="21">
        <v>0</v>
      </c>
      <c r="Y88" s="44">
        <f t="shared" si="9"/>
        <v>0</v>
      </c>
      <c r="Z88" s="21">
        <v>0</v>
      </c>
      <c r="AA88" s="103">
        <v>0</v>
      </c>
      <c r="AB88" s="103">
        <v>0</v>
      </c>
      <c r="AC88" s="103">
        <v>0</v>
      </c>
      <c r="AD88" s="44">
        <f t="shared" si="6"/>
        <v>0</v>
      </c>
    </row>
    <row r="89" spans="1:30">
      <c r="A89" t="s">
        <v>42</v>
      </c>
      <c r="B89" s="10">
        <v>7</v>
      </c>
      <c r="C89" s="9" t="s">
        <v>91</v>
      </c>
      <c r="D89" s="10">
        <v>7</v>
      </c>
      <c r="E89" s="8" t="s">
        <v>1204</v>
      </c>
      <c r="F89" s="11">
        <v>41678</v>
      </c>
      <c r="G89" s="13">
        <v>0</v>
      </c>
      <c r="H89" s="13">
        <v>0</v>
      </c>
      <c r="I89" s="13">
        <v>0</v>
      </c>
      <c r="J89" s="39">
        <v>0</v>
      </c>
      <c r="K89" s="40">
        <v>0</v>
      </c>
      <c r="L89" s="40">
        <v>0</v>
      </c>
      <c r="M89" s="40">
        <v>0</v>
      </c>
      <c r="N89" s="50">
        <f>SUM(J89:M89)</f>
        <v>0</v>
      </c>
      <c r="O89" s="39">
        <v>0</v>
      </c>
      <c r="P89" s="40">
        <v>0</v>
      </c>
      <c r="Q89" s="40">
        <v>0</v>
      </c>
      <c r="R89" s="40">
        <v>95</v>
      </c>
      <c r="S89" s="44">
        <f>SUM(O89:R89)</f>
        <v>95</v>
      </c>
      <c r="T89" s="21">
        <v>0</v>
      </c>
      <c r="U89" s="103">
        <v>0</v>
      </c>
      <c r="V89" s="103">
        <v>0</v>
      </c>
      <c r="W89" s="103">
        <v>0</v>
      </c>
      <c r="X89" s="21">
        <v>0</v>
      </c>
      <c r="Y89" s="44">
        <f t="shared" si="9"/>
        <v>0</v>
      </c>
      <c r="Z89" s="21">
        <v>0</v>
      </c>
      <c r="AA89" s="103">
        <v>0</v>
      </c>
      <c r="AB89" s="103">
        <v>0</v>
      </c>
      <c r="AC89" s="103">
        <v>0</v>
      </c>
      <c r="AD89" s="44">
        <f t="shared" si="6"/>
        <v>0</v>
      </c>
    </row>
    <row r="90" spans="1:30">
      <c r="A90" t="s">
        <v>42</v>
      </c>
      <c r="B90" s="10">
        <v>8</v>
      </c>
      <c r="C90" s="9" t="s">
        <v>91</v>
      </c>
      <c r="D90" s="10">
        <v>8</v>
      </c>
      <c r="E90" s="8" t="s">
        <v>274</v>
      </c>
      <c r="F90" s="11">
        <v>41679</v>
      </c>
      <c r="G90" s="13">
        <v>4558</v>
      </c>
      <c r="H90" s="13">
        <v>294978</v>
      </c>
      <c r="I90" s="13">
        <v>5371</v>
      </c>
      <c r="J90" s="39">
        <v>0</v>
      </c>
      <c r="K90" s="40">
        <v>0</v>
      </c>
      <c r="L90" s="40">
        <v>0</v>
      </c>
      <c r="M90" s="40">
        <v>0</v>
      </c>
      <c r="N90" s="50">
        <f t="shared" si="7"/>
        <v>0</v>
      </c>
      <c r="O90" s="39">
        <v>0</v>
      </c>
      <c r="P90" s="40">
        <v>0</v>
      </c>
      <c r="Q90" s="40">
        <v>0</v>
      </c>
      <c r="R90" s="40">
        <v>0</v>
      </c>
      <c r="S90" s="44">
        <f t="shared" si="8"/>
        <v>0</v>
      </c>
      <c r="T90" s="21">
        <v>0</v>
      </c>
      <c r="U90" s="103">
        <v>0</v>
      </c>
      <c r="V90" s="103">
        <v>0</v>
      </c>
      <c r="W90" s="103">
        <v>0</v>
      </c>
      <c r="X90" s="21">
        <v>0</v>
      </c>
      <c r="Y90" s="44">
        <f t="shared" si="9"/>
        <v>0</v>
      </c>
      <c r="Z90" s="21">
        <v>0</v>
      </c>
      <c r="AA90" s="103">
        <v>0</v>
      </c>
      <c r="AB90" s="103">
        <v>0</v>
      </c>
      <c r="AC90" s="103">
        <v>0</v>
      </c>
      <c r="AD90" s="44">
        <f t="shared" si="6"/>
        <v>0</v>
      </c>
    </row>
    <row r="91" spans="1:30">
      <c r="A91" t="s">
        <v>36</v>
      </c>
      <c r="B91" s="10">
        <v>9</v>
      </c>
      <c r="C91" s="9" t="s">
        <v>91</v>
      </c>
      <c r="D91" s="10">
        <v>9</v>
      </c>
      <c r="E91" s="8" t="s">
        <v>1205</v>
      </c>
      <c r="F91" s="11">
        <v>41682</v>
      </c>
      <c r="G91" s="13">
        <v>3423</v>
      </c>
      <c r="H91" s="13">
        <v>241042</v>
      </c>
      <c r="I91" s="13">
        <v>4169</v>
      </c>
      <c r="J91" s="39">
        <v>0</v>
      </c>
      <c r="K91" s="40">
        <v>0</v>
      </c>
      <c r="L91" s="40">
        <v>0</v>
      </c>
      <c r="M91" s="40">
        <v>0</v>
      </c>
      <c r="N91" s="50">
        <f t="shared" si="7"/>
        <v>0</v>
      </c>
      <c r="O91" s="39">
        <v>0</v>
      </c>
      <c r="P91" s="40">
        <v>0</v>
      </c>
      <c r="Q91" s="40">
        <v>0</v>
      </c>
      <c r="R91" s="40">
        <v>181</v>
      </c>
      <c r="S91" s="44">
        <f t="shared" si="8"/>
        <v>181</v>
      </c>
      <c r="T91" s="21">
        <v>0</v>
      </c>
      <c r="U91" s="103">
        <v>0</v>
      </c>
      <c r="V91" s="103">
        <v>0</v>
      </c>
      <c r="W91" s="103">
        <v>168</v>
      </c>
      <c r="X91" s="21">
        <v>0</v>
      </c>
      <c r="Y91" s="44">
        <f t="shared" si="9"/>
        <v>168</v>
      </c>
      <c r="Z91" s="21">
        <v>0</v>
      </c>
      <c r="AA91" s="103">
        <v>0</v>
      </c>
      <c r="AB91" s="103">
        <v>0</v>
      </c>
      <c r="AC91" s="103">
        <v>4</v>
      </c>
      <c r="AD91" s="44">
        <f t="shared" si="6"/>
        <v>4</v>
      </c>
    </row>
    <row r="92" spans="1:30">
      <c r="A92" t="s">
        <v>36</v>
      </c>
      <c r="B92" s="10">
        <v>10</v>
      </c>
      <c r="C92" s="9" t="s">
        <v>91</v>
      </c>
      <c r="D92" s="10">
        <v>10</v>
      </c>
      <c r="E92" s="8" t="s">
        <v>1206</v>
      </c>
      <c r="F92" s="11">
        <v>41682</v>
      </c>
      <c r="G92" s="13">
        <v>3094</v>
      </c>
      <c r="H92" s="13">
        <v>244285</v>
      </c>
      <c r="I92" s="13">
        <v>3840</v>
      </c>
      <c r="J92" s="39">
        <v>0</v>
      </c>
      <c r="K92" s="40">
        <v>0</v>
      </c>
      <c r="L92" s="40">
        <v>0</v>
      </c>
      <c r="M92" s="40">
        <v>0</v>
      </c>
      <c r="N92" s="50">
        <f t="shared" si="7"/>
        <v>0</v>
      </c>
      <c r="O92" s="39">
        <v>0</v>
      </c>
      <c r="P92" s="40">
        <v>0</v>
      </c>
      <c r="Q92" s="40">
        <v>0</v>
      </c>
      <c r="R92" s="40">
        <v>194</v>
      </c>
      <c r="S92" s="44">
        <f t="shared" si="8"/>
        <v>194</v>
      </c>
      <c r="T92" s="21">
        <v>0</v>
      </c>
      <c r="U92" s="103">
        <v>0</v>
      </c>
      <c r="V92" s="103">
        <v>0</v>
      </c>
      <c r="W92" s="103">
        <v>152</v>
      </c>
      <c r="X92" s="21">
        <v>0</v>
      </c>
      <c r="Y92" s="44">
        <f t="shared" si="9"/>
        <v>152</v>
      </c>
      <c r="Z92" s="21">
        <v>0</v>
      </c>
      <c r="AA92" s="103">
        <v>0</v>
      </c>
      <c r="AB92" s="103">
        <v>0</v>
      </c>
      <c r="AC92" s="103">
        <v>0</v>
      </c>
      <c r="AD92" s="44">
        <f t="shared" si="6"/>
        <v>0</v>
      </c>
    </row>
    <row r="93" spans="1:30">
      <c r="A93" t="s">
        <v>36</v>
      </c>
      <c r="B93" s="10">
        <v>11</v>
      </c>
      <c r="C93" s="9" t="s">
        <v>91</v>
      </c>
      <c r="D93" s="10">
        <v>11</v>
      </c>
      <c r="E93" s="8" t="s">
        <v>1207</v>
      </c>
      <c r="F93" s="11">
        <v>41683</v>
      </c>
      <c r="G93" s="13">
        <v>0</v>
      </c>
      <c r="H93" s="13">
        <v>0</v>
      </c>
      <c r="I93" s="13">
        <v>0</v>
      </c>
      <c r="J93" s="39">
        <v>0</v>
      </c>
      <c r="K93" s="40">
        <v>0</v>
      </c>
      <c r="L93" s="40">
        <v>0</v>
      </c>
      <c r="M93" s="40">
        <v>0</v>
      </c>
      <c r="N93" s="50">
        <f t="shared" si="7"/>
        <v>0</v>
      </c>
      <c r="O93" s="39">
        <v>0</v>
      </c>
      <c r="P93" s="40">
        <v>0</v>
      </c>
      <c r="Q93" s="40">
        <v>0</v>
      </c>
      <c r="R93" s="40">
        <v>191</v>
      </c>
      <c r="S93" s="44">
        <f t="shared" si="8"/>
        <v>191</v>
      </c>
      <c r="T93" s="21">
        <v>0</v>
      </c>
      <c r="U93" s="103">
        <v>0</v>
      </c>
      <c r="V93" s="103">
        <v>0</v>
      </c>
      <c r="W93" s="103">
        <v>0</v>
      </c>
      <c r="X93" s="21">
        <v>0</v>
      </c>
      <c r="Y93" s="44">
        <f>SUM(T93:X93)</f>
        <v>0</v>
      </c>
      <c r="Z93" s="21">
        <v>0</v>
      </c>
      <c r="AA93" s="103">
        <v>0</v>
      </c>
      <c r="AB93" s="103">
        <v>0</v>
      </c>
      <c r="AC93" s="103">
        <v>0</v>
      </c>
      <c r="AD93" s="44">
        <f t="shared" si="6"/>
        <v>0</v>
      </c>
    </row>
    <row r="94" spans="1:30">
      <c r="A94" t="s">
        <v>36</v>
      </c>
      <c r="B94" s="10">
        <v>12</v>
      </c>
      <c r="C94" s="9" t="s">
        <v>91</v>
      </c>
      <c r="D94" s="10">
        <v>12</v>
      </c>
      <c r="E94" s="8" t="s">
        <v>1208</v>
      </c>
      <c r="F94" s="11">
        <v>41683</v>
      </c>
      <c r="G94" s="13">
        <v>0</v>
      </c>
      <c r="H94" s="13">
        <v>0</v>
      </c>
      <c r="I94" s="13">
        <v>0</v>
      </c>
      <c r="J94" s="39">
        <v>0</v>
      </c>
      <c r="K94" s="40">
        <v>0</v>
      </c>
      <c r="L94" s="40">
        <v>0</v>
      </c>
      <c r="M94" s="40">
        <v>0</v>
      </c>
      <c r="N94" s="50">
        <f t="shared" si="7"/>
        <v>0</v>
      </c>
      <c r="O94" s="39">
        <v>0</v>
      </c>
      <c r="P94" s="40">
        <v>0</v>
      </c>
      <c r="Q94" s="40">
        <v>0</v>
      </c>
      <c r="R94" s="40">
        <v>192</v>
      </c>
      <c r="S94" s="44">
        <f t="shared" si="8"/>
        <v>192</v>
      </c>
      <c r="T94" s="21">
        <v>0</v>
      </c>
      <c r="U94" s="103">
        <v>0</v>
      </c>
      <c r="V94" s="103">
        <v>0</v>
      </c>
      <c r="W94" s="103">
        <v>0</v>
      </c>
      <c r="X94" s="21">
        <v>0</v>
      </c>
      <c r="Y94" s="44">
        <f>SUM(T94:X94)</f>
        <v>0</v>
      </c>
      <c r="Z94" s="21">
        <v>0</v>
      </c>
      <c r="AA94" s="103">
        <v>0</v>
      </c>
      <c r="AB94" s="103">
        <v>0</v>
      </c>
      <c r="AC94" s="103">
        <v>0</v>
      </c>
      <c r="AD94" s="44">
        <f t="shared" si="6"/>
        <v>0</v>
      </c>
    </row>
    <row r="95" spans="1:30">
      <c r="A95" t="s">
        <v>42</v>
      </c>
      <c r="B95" s="10">
        <v>13</v>
      </c>
      <c r="C95" s="9" t="s">
        <v>91</v>
      </c>
      <c r="D95" s="10">
        <v>13</v>
      </c>
      <c r="E95" s="8" t="s">
        <v>988</v>
      </c>
      <c r="F95" s="11">
        <v>41685</v>
      </c>
      <c r="G95" s="13">
        <v>4825</v>
      </c>
      <c r="H95" s="13">
        <v>303458</v>
      </c>
      <c r="I95" s="13">
        <v>5932</v>
      </c>
      <c r="J95" s="39">
        <v>0</v>
      </c>
      <c r="K95" s="40">
        <v>0</v>
      </c>
      <c r="L95" s="40">
        <v>0</v>
      </c>
      <c r="M95" s="40">
        <v>0</v>
      </c>
      <c r="N95" s="50">
        <f t="shared" si="7"/>
        <v>0</v>
      </c>
      <c r="O95" s="39">
        <v>0</v>
      </c>
      <c r="P95" s="40">
        <v>0</v>
      </c>
      <c r="Q95" s="40">
        <v>0</v>
      </c>
      <c r="R95" s="40">
        <v>12</v>
      </c>
      <c r="S95" s="44">
        <f t="shared" si="8"/>
        <v>12</v>
      </c>
      <c r="T95" s="21">
        <v>0</v>
      </c>
      <c r="U95" s="103">
        <v>0</v>
      </c>
      <c r="V95" s="103">
        <v>0</v>
      </c>
      <c r="W95" s="103">
        <v>12</v>
      </c>
      <c r="X95" s="21">
        <v>0</v>
      </c>
      <c r="Y95" s="44">
        <f t="shared" si="9"/>
        <v>12</v>
      </c>
      <c r="Z95" s="21">
        <v>0</v>
      </c>
      <c r="AA95" s="103">
        <v>0</v>
      </c>
      <c r="AB95" s="103">
        <v>0</v>
      </c>
      <c r="AC95" s="103">
        <v>0</v>
      </c>
      <c r="AD95" s="44">
        <f t="shared" si="6"/>
        <v>0</v>
      </c>
    </row>
    <row r="96" spans="1:30">
      <c r="A96" t="s">
        <v>42</v>
      </c>
      <c r="B96" s="10">
        <v>14</v>
      </c>
      <c r="C96" s="9" t="s">
        <v>91</v>
      </c>
      <c r="D96" s="10">
        <v>14</v>
      </c>
      <c r="E96" s="8" t="s">
        <v>1209</v>
      </c>
      <c r="F96" s="11">
        <v>41687</v>
      </c>
      <c r="G96" s="13">
        <v>3942</v>
      </c>
      <c r="H96" s="13">
        <v>242581</v>
      </c>
      <c r="I96" s="13">
        <v>3794</v>
      </c>
      <c r="J96" s="39">
        <v>0</v>
      </c>
      <c r="K96" s="40">
        <v>0</v>
      </c>
      <c r="L96" s="40">
        <v>0</v>
      </c>
      <c r="M96" s="40">
        <v>0</v>
      </c>
      <c r="N96" s="50">
        <f t="shared" si="7"/>
        <v>0</v>
      </c>
      <c r="O96" s="39">
        <v>0</v>
      </c>
      <c r="P96" s="40">
        <v>0</v>
      </c>
      <c r="Q96" s="40">
        <v>0</v>
      </c>
      <c r="R96" s="40">
        <v>0</v>
      </c>
      <c r="S96" s="44">
        <f>SUM(O96:R96)</f>
        <v>0</v>
      </c>
      <c r="T96" s="21">
        <v>0</v>
      </c>
      <c r="U96" s="103">
        <v>0</v>
      </c>
      <c r="V96" s="103">
        <v>0</v>
      </c>
      <c r="W96" s="103">
        <v>0</v>
      </c>
      <c r="X96" s="21">
        <v>0</v>
      </c>
      <c r="Y96" s="44">
        <f>SUM(T96:X96)</f>
        <v>0</v>
      </c>
      <c r="Z96" s="21">
        <v>0</v>
      </c>
      <c r="AA96" s="103">
        <v>0</v>
      </c>
      <c r="AB96" s="103">
        <v>0</v>
      </c>
      <c r="AC96" s="103">
        <v>0</v>
      </c>
      <c r="AD96" s="44">
        <f t="shared" si="6"/>
        <v>0</v>
      </c>
    </row>
    <row r="97" spans="1:37">
      <c r="A97" t="s">
        <v>42</v>
      </c>
      <c r="B97" s="10">
        <v>15</v>
      </c>
      <c r="C97" s="9" t="s">
        <v>91</v>
      </c>
      <c r="D97" s="10">
        <v>15</v>
      </c>
      <c r="E97" s="8" t="s">
        <v>143</v>
      </c>
      <c r="F97" s="11">
        <v>41688</v>
      </c>
      <c r="G97" s="13">
        <v>5981</v>
      </c>
      <c r="H97" s="13">
        <v>408264</v>
      </c>
      <c r="I97" s="13">
        <v>7093</v>
      </c>
      <c r="J97" s="39">
        <v>0</v>
      </c>
      <c r="K97" s="40">
        <v>0</v>
      </c>
      <c r="L97" s="40">
        <v>0</v>
      </c>
      <c r="M97" s="40">
        <v>0</v>
      </c>
      <c r="N97" s="50">
        <f t="shared" si="7"/>
        <v>0</v>
      </c>
      <c r="O97" s="39">
        <v>0</v>
      </c>
      <c r="P97" s="40">
        <v>0</v>
      </c>
      <c r="Q97" s="40">
        <v>0</v>
      </c>
      <c r="R97" s="40">
        <v>0</v>
      </c>
      <c r="S97" s="44">
        <f>SUM(O97:R97)</f>
        <v>0</v>
      </c>
      <c r="T97" s="21">
        <v>0</v>
      </c>
      <c r="U97" s="103">
        <v>0</v>
      </c>
      <c r="V97" s="103">
        <v>0</v>
      </c>
      <c r="W97" s="103">
        <v>0</v>
      </c>
      <c r="X97" s="21">
        <v>0</v>
      </c>
      <c r="Y97" s="44">
        <f>SUM(T97:X97)</f>
        <v>0</v>
      </c>
      <c r="Z97" s="21">
        <v>0</v>
      </c>
      <c r="AA97" s="103">
        <v>0</v>
      </c>
      <c r="AB97" s="103">
        <v>0</v>
      </c>
      <c r="AC97" s="103">
        <v>0</v>
      </c>
      <c r="AD97" s="44">
        <f t="shared" si="6"/>
        <v>0</v>
      </c>
    </row>
    <row r="98" spans="1:37">
      <c r="A98" t="s">
        <v>42</v>
      </c>
      <c r="B98" s="10">
        <v>16</v>
      </c>
      <c r="C98" s="9" t="s">
        <v>91</v>
      </c>
      <c r="D98" s="10">
        <v>16</v>
      </c>
      <c r="E98" s="8" t="s">
        <v>1210</v>
      </c>
      <c r="F98" s="11">
        <v>41689</v>
      </c>
      <c r="G98" s="13">
        <v>4369</v>
      </c>
      <c r="H98" s="13">
        <v>306369</v>
      </c>
      <c r="I98" s="13">
        <v>4414</v>
      </c>
      <c r="J98" s="39">
        <v>0</v>
      </c>
      <c r="K98" s="40">
        <v>0</v>
      </c>
      <c r="L98" s="40">
        <v>0</v>
      </c>
      <c r="M98" s="40">
        <v>0</v>
      </c>
      <c r="N98" s="50">
        <f t="shared" si="7"/>
        <v>0</v>
      </c>
      <c r="O98" s="39">
        <v>0</v>
      </c>
      <c r="P98" s="40">
        <v>0</v>
      </c>
      <c r="Q98" s="40">
        <v>0</v>
      </c>
      <c r="R98" s="40">
        <v>0</v>
      </c>
      <c r="S98" s="44">
        <f>SUM(O98:R98)</f>
        <v>0</v>
      </c>
      <c r="T98" s="21">
        <v>0</v>
      </c>
      <c r="U98" s="103">
        <v>0</v>
      </c>
      <c r="V98" s="103">
        <v>0</v>
      </c>
      <c r="W98" s="103">
        <v>0</v>
      </c>
      <c r="X98" s="21">
        <v>0</v>
      </c>
      <c r="Y98" s="44">
        <f>SUM(T98:X98)</f>
        <v>0</v>
      </c>
      <c r="Z98" s="21">
        <v>0</v>
      </c>
      <c r="AA98" s="103">
        <v>0</v>
      </c>
      <c r="AB98" s="103">
        <v>0</v>
      </c>
      <c r="AC98" s="103">
        <v>0</v>
      </c>
      <c r="AD98" s="44">
        <f t="shared" si="6"/>
        <v>0</v>
      </c>
    </row>
    <row r="99" spans="1:37">
      <c r="A99" t="s">
        <v>36</v>
      </c>
      <c r="B99" s="10">
        <v>17</v>
      </c>
      <c r="C99" s="9" t="s">
        <v>91</v>
      </c>
      <c r="D99" s="10">
        <v>17</v>
      </c>
      <c r="E99" s="8" t="s">
        <v>1211</v>
      </c>
      <c r="F99" s="11">
        <v>41692</v>
      </c>
      <c r="G99" s="13">
        <v>2880</v>
      </c>
      <c r="H99" s="13">
        <v>191373</v>
      </c>
      <c r="I99" s="13">
        <v>3380</v>
      </c>
      <c r="J99" s="39">
        <v>0</v>
      </c>
      <c r="K99" s="40">
        <v>0</v>
      </c>
      <c r="L99" s="40">
        <v>0</v>
      </c>
      <c r="M99" s="40">
        <v>0</v>
      </c>
      <c r="N99" s="50">
        <f t="shared" si="7"/>
        <v>0</v>
      </c>
      <c r="O99" s="39">
        <v>0</v>
      </c>
      <c r="P99" s="40">
        <v>0</v>
      </c>
      <c r="Q99" s="40">
        <v>0</v>
      </c>
      <c r="R99" s="40">
        <v>45</v>
      </c>
      <c r="S99" s="44">
        <f t="shared" si="8"/>
        <v>45</v>
      </c>
      <c r="T99" s="21">
        <v>0</v>
      </c>
      <c r="U99" s="103">
        <v>0</v>
      </c>
      <c r="V99" s="103">
        <v>0</v>
      </c>
      <c r="W99" s="103">
        <v>141</v>
      </c>
      <c r="X99" s="21">
        <v>0</v>
      </c>
      <c r="Y99" s="44">
        <f t="shared" si="9"/>
        <v>141</v>
      </c>
      <c r="Z99" s="21">
        <v>0</v>
      </c>
      <c r="AA99" s="103">
        <v>0</v>
      </c>
      <c r="AB99" s="103">
        <v>0</v>
      </c>
      <c r="AC99" s="103">
        <v>0</v>
      </c>
      <c r="AD99" s="44">
        <f t="shared" si="6"/>
        <v>0</v>
      </c>
      <c r="AK99" s="165"/>
    </row>
    <row r="100" spans="1:37">
      <c r="A100" t="s">
        <v>36</v>
      </c>
      <c r="B100" s="10">
        <v>18</v>
      </c>
      <c r="C100" s="9" t="s">
        <v>91</v>
      </c>
      <c r="D100" s="10">
        <v>18</v>
      </c>
      <c r="E100" s="8" t="s">
        <v>1212</v>
      </c>
      <c r="F100" s="11">
        <v>41692</v>
      </c>
      <c r="G100" s="13">
        <v>4012</v>
      </c>
      <c r="H100" s="13">
        <v>306138</v>
      </c>
      <c r="I100" s="13">
        <v>4827</v>
      </c>
      <c r="J100" s="39">
        <v>0</v>
      </c>
      <c r="K100" s="40">
        <v>0</v>
      </c>
      <c r="L100" s="40">
        <v>0</v>
      </c>
      <c r="M100" s="40">
        <v>0</v>
      </c>
      <c r="N100" s="50">
        <f t="shared" si="7"/>
        <v>0</v>
      </c>
      <c r="O100" s="39">
        <v>0</v>
      </c>
      <c r="P100" s="40">
        <v>0</v>
      </c>
      <c r="Q100" s="40">
        <v>0</v>
      </c>
      <c r="R100" s="40">
        <v>245</v>
      </c>
      <c r="S100" s="44">
        <f t="shared" si="8"/>
        <v>245</v>
      </c>
      <c r="T100" s="21">
        <v>0</v>
      </c>
      <c r="U100" s="103">
        <v>0</v>
      </c>
      <c r="V100" s="103">
        <v>0</v>
      </c>
      <c r="W100" s="103">
        <v>196</v>
      </c>
      <c r="X100" s="21">
        <v>0</v>
      </c>
      <c r="Y100" s="44">
        <f t="shared" si="9"/>
        <v>196</v>
      </c>
      <c r="Z100" s="21">
        <v>0</v>
      </c>
      <c r="AA100" s="103">
        <v>0</v>
      </c>
      <c r="AB100" s="103">
        <v>0</v>
      </c>
      <c r="AC100" s="103">
        <v>0</v>
      </c>
      <c r="AD100" s="44">
        <f t="shared" si="6"/>
        <v>0</v>
      </c>
    </row>
    <row r="101" spans="1:37">
      <c r="A101" t="s">
        <v>42</v>
      </c>
      <c r="B101" s="10">
        <v>19</v>
      </c>
      <c r="C101" s="9" t="s">
        <v>91</v>
      </c>
      <c r="D101" s="10">
        <v>19</v>
      </c>
      <c r="E101" s="8" t="s">
        <v>101</v>
      </c>
      <c r="F101" s="11">
        <v>41692</v>
      </c>
      <c r="G101" s="13">
        <v>4832</v>
      </c>
      <c r="H101" s="13">
        <v>310029</v>
      </c>
      <c r="I101" s="13">
        <v>5714</v>
      </c>
      <c r="J101" s="39">
        <v>0</v>
      </c>
      <c r="K101" s="40">
        <v>0</v>
      </c>
      <c r="L101" s="40">
        <v>0</v>
      </c>
      <c r="M101" s="40">
        <v>0</v>
      </c>
      <c r="N101" s="50">
        <f t="shared" si="7"/>
        <v>0</v>
      </c>
      <c r="O101" s="39">
        <v>0</v>
      </c>
      <c r="P101" s="40">
        <v>0</v>
      </c>
      <c r="Q101" s="40">
        <v>0</v>
      </c>
      <c r="R101" s="40">
        <v>0</v>
      </c>
      <c r="S101" s="44">
        <f t="shared" si="8"/>
        <v>0</v>
      </c>
      <c r="T101" s="21">
        <v>0</v>
      </c>
      <c r="U101" s="103">
        <v>0</v>
      </c>
      <c r="V101" s="103">
        <v>0</v>
      </c>
      <c r="W101" s="103">
        <v>0</v>
      </c>
      <c r="X101" s="21">
        <v>0</v>
      </c>
      <c r="Y101" s="44">
        <f t="shared" si="9"/>
        <v>0</v>
      </c>
      <c r="Z101" s="21">
        <v>0</v>
      </c>
      <c r="AA101" s="103">
        <v>0</v>
      </c>
      <c r="AB101" s="103">
        <v>0</v>
      </c>
      <c r="AC101" s="103">
        <v>0</v>
      </c>
      <c r="AD101" s="44">
        <f t="shared" si="6"/>
        <v>0</v>
      </c>
    </row>
    <row r="102" spans="1:37">
      <c r="A102" t="s">
        <v>36</v>
      </c>
      <c r="B102" s="10">
        <v>20</v>
      </c>
      <c r="C102" s="9" t="s">
        <v>91</v>
      </c>
      <c r="D102" s="10">
        <v>20</v>
      </c>
      <c r="E102" s="8" t="s">
        <v>1213</v>
      </c>
      <c r="F102" s="11">
        <v>41699</v>
      </c>
      <c r="G102" s="13">
        <v>2646</v>
      </c>
      <c r="H102" s="13">
        <v>192039</v>
      </c>
      <c r="I102" s="13">
        <v>3169</v>
      </c>
      <c r="J102" s="39">
        <v>0</v>
      </c>
      <c r="K102" s="40">
        <v>0</v>
      </c>
      <c r="L102" s="40">
        <v>0</v>
      </c>
      <c r="M102" s="40">
        <v>0</v>
      </c>
      <c r="N102" s="50">
        <f t="shared" si="7"/>
        <v>0</v>
      </c>
      <c r="O102" s="39">
        <v>0</v>
      </c>
      <c r="P102" s="40">
        <v>0</v>
      </c>
      <c r="Q102" s="40">
        <v>0</v>
      </c>
      <c r="R102" s="40">
        <v>0</v>
      </c>
      <c r="S102" s="44">
        <f t="shared" si="8"/>
        <v>0</v>
      </c>
      <c r="T102" s="21">
        <v>0</v>
      </c>
      <c r="U102" s="103">
        <v>0</v>
      </c>
      <c r="V102" s="103">
        <v>0</v>
      </c>
      <c r="W102" s="103">
        <v>130</v>
      </c>
      <c r="X102" s="21">
        <v>0</v>
      </c>
      <c r="Y102" s="44">
        <f t="shared" si="9"/>
        <v>130</v>
      </c>
      <c r="Z102" s="21">
        <v>0</v>
      </c>
      <c r="AA102" s="103">
        <v>0</v>
      </c>
      <c r="AB102" s="103">
        <v>0</v>
      </c>
      <c r="AC102" s="103">
        <v>0</v>
      </c>
      <c r="AD102" s="44">
        <f t="shared" si="6"/>
        <v>0</v>
      </c>
    </row>
    <row r="103" spans="1:37">
      <c r="A103" t="s">
        <v>36</v>
      </c>
      <c r="B103" s="10">
        <v>21</v>
      </c>
      <c r="C103" s="9" t="s">
        <v>91</v>
      </c>
      <c r="D103" s="10">
        <v>21</v>
      </c>
      <c r="E103" s="8" t="s">
        <v>1214</v>
      </c>
      <c r="F103" s="11">
        <v>41699</v>
      </c>
      <c r="G103" s="13">
        <v>3898</v>
      </c>
      <c r="H103" s="13">
        <v>302521</v>
      </c>
      <c r="I103" s="13">
        <v>4606</v>
      </c>
      <c r="J103" s="39">
        <v>0</v>
      </c>
      <c r="K103" s="40">
        <v>0</v>
      </c>
      <c r="L103" s="40">
        <v>0</v>
      </c>
      <c r="M103" s="40">
        <v>0</v>
      </c>
      <c r="N103" s="50">
        <f t="shared" si="7"/>
        <v>0</v>
      </c>
      <c r="O103" s="39">
        <v>0</v>
      </c>
      <c r="P103" s="40">
        <v>0</v>
      </c>
      <c r="Q103" s="40">
        <v>0</v>
      </c>
      <c r="R103" s="40">
        <v>245</v>
      </c>
      <c r="S103" s="44">
        <f t="shared" si="8"/>
        <v>245</v>
      </c>
      <c r="T103" s="21">
        <v>0</v>
      </c>
      <c r="U103" s="103">
        <v>0</v>
      </c>
      <c r="V103" s="103">
        <v>0</v>
      </c>
      <c r="W103" s="103">
        <v>190</v>
      </c>
      <c r="X103" s="21">
        <v>0</v>
      </c>
      <c r="Y103" s="44">
        <f t="shared" si="9"/>
        <v>190</v>
      </c>
      <c r="Z103" s="21">
        <v>0</v>
      </c>
      <c r="AA103" s="103">
        <v>0</v>
      </c>
      <c r="AB103" s="103">
        <v>0</v>
      </c>
      <c r="AC103" s="103">
        <v>0</v>
      </c>
      <c r="AD103" s="44">
        <f t="shared" si="6"/>
        <v>0</v>
      </c>
    </row>
    <row r="104" spans="1:37">
      <c r="A104" t="s">
        <v>42</v>
      </c>
      <c r="B104" s="10">
        <v>22</v>
      </c>
      <c r="C104" s="9" t="s">
        <v>91</v>
      </c>
      <c r="D104" s="10">
        <v>22</v>
      </c>
      <c r="E104" s="8" t="s">
        <v>1215</v>
      </c>
      <c r="F104" s="11">
        <v>41699</v>
      </c>
      <c r="G104" s="13">
        <v>7169</v>
      </c>
      <c r="H104" s="13">
        <v>500699</v>
      </c>
      <c r="I104" s="13">
        <v>8302</v>
      </c>
      <c r="J104" s="39">
        <v>0</v>
      </c>
      <c r="K104" s="40">
        <v>0</v>
      </c>
      <c r="L104" s="40">
        <v>0</v>
      </c>
      <c r="M104" s="40">
        <v>0</v>
      </c>
      <c r="N104" s="50">
        <f t="shared" si="7"/>
        <v>0</v>
      </c>
      <c r="O104" s="39">
        <v>0</v>
      </c>
      <c r="P104" s="40">
        <v>0</v>
      </c>
      <c r="Q104" s="40">
        <v>0</v>
      </c>
      <c r="R104" s="40">
        <v>90</v>
      </c>
      <c r="S104" s="44">
        <f t="shared" si="8"/>
        <v>90</v>
      </c>
      <c r="T104" s="21">
        <v>0</v>
      </c>
      <c r="U104" s="103">
        <v>0</v>
      </c>
      <c r="V104" s="103">
        <v>0</v>
      </c>
      <c r="W104" s="103">
        <v>90</v>
      </c>
      <c r="X104" s="21">
        <v>0</v>
      </c>
      <c r="Y104" s="44">
        <f t="shared" si="9"/>
        <v>90</v>
      </c>
      <c r="Z104" s="21">
        <v>0</v>
      </c>
      <c r="AA104" s="103">
        <v>0</v>
      </c>
      <c r="AB104" s="103">
        <v>0</v>
      </c>
      <c r="AC104" s="103">
        <v>0</v>
      </c>
      <c r="AD104" s="44">
        <f t="shared" si="6"/>
        <v>0</v>
      </c>
    </row>
    <row r="105" spans="1:37">
      <c r="A105" t="s">
        <v>36</v>
      </c>
      <c r="B105" s="10">
        <v>23</v>
      </c>
      <c r="C105" s="9" t="s">
        <v>91</v>
      </c>
      <c r="D105" s="10">
        <v>23</v>
      </c>
      <c r="E105" s="8" t="s">
        <v>1216</v>
      </c>
      <c r="F105" s="11">
        <v>41702</v>
      </c>
      <c r="G105" s="13">
        <v>3405</v>
      </c>
      <c r="H105" s="13">
        <v>275047</v>
      </c>
      <c r="I105" s="13">
        <v>4111</v>
      </c>
      <c r="J105" s="39">
        <v>0</v>
      </c>
      <c r="K105" s="40">
        <v>0</v>
      </c>
      <c r="L105" s="40">
        <v>0</v>
      </c>
      <c r="M105" s="40">
        <v>0</v>
      </c>
      <c r="N105" s="50">
        <f t="shared" si="7"/>
        <v>0</v>
      </c>
      <c r="O105" s="39">
        <v>0</v>
      </c>
      <c r="P105" s="40">
        <v>0</v>
      </c>
      <c r="Q105" s="40">
        <v>0</v>
      </c>
      <c r="R105" s="40">
        <v>200</v>
      </c>
      <c r="S105" s="44">
        <f t="shared" si="8"/>
        <v>200</v>
      </c>
      <c r="T105" s="21">
        <v>0</v>
      </c>
      <c r="U105" s="103">
        <v>0</v>
      </c>
      <c r="V105" s="103">
        <v>0</v>
      </c>
      <c r="W105" s="103">
        <v>167</v>
      </c>
      <c r="X105" s="21">
        <v>0</v>
      </c>
      <c r="Y105" s="44">
        <f t="shared" si="9"/>
        <v>167</v>
      </c>
      <c r="Z105" s="21">
        <v>0</v>
      </c>
      <c r="AA105" s="103">
        <v>0</v>
      </c>
      <c r="AB105" s="103">
        <v>0</v>
      </c>
      <c r="AC105" s="103">
        <v>0</v>
      </c>
      <c r="AD105" s="44">
        <f t="shared" si="6"/>
        <v>0</v>
      </c>
    </row>
    <row r="106" spans="1:37">
      <c r="A106" t="s">
        <v>36</v>
      </c>
      <c r="B106" s="10">
        <v>24</v>
      </c>
      <c r="C106" s="9" t="s">
        <v>91</v>
      </c>
      <c r="D106" s="10">
        <v>24</v>
      </c>
      <c r="E106" s="8" t="s">
        <v>1217</v>
      </c>
      <c r="F106" s="11">
        <v>41702</v>
      </c>
      <c r="G106" s="13">
        <v>3666</v>
      </c>
      <c r="H106" s="13">
        <v>296658</v>
      </c>
      <c r="I106" s="13">
        <v>4242</v>
      </c>
      <c r="J106" s="39">
        <v>0</v>
      </c>
      <c r="K106" s="40">
        <v>0</v>
      </c>
      <c r="L106" s="40">
        <v>0</v>
      </c>
      <c r="M106" s="40">
        <v>0</v>
      </c>
      <c r="N106" s="50">
        <f t="shared" si="7"/>
        <v>0</v>
      </c>
      <c r="O106" s="39">
        <v>0</v>
      </c>
      <c r="P106" s="40">
        <v>0</v>
      </c>
      <c r="Q106" s="40">
        <v>0</v>
      </c>
      <c r="R106" s="40">
        <v>245</v>
      </c>
      <c r="S106" s="44">
        <f t="shared" si="8"/>
        <v>245</v>
      </c>
      <c r="T106" s="21">
        <v>0</v>
      </c>
      <c r="U106" s="103">
        <v>0</v>
      </c>
      <c r="V106" s="103">
        <v>0</v>
      </c>
      <c r="W106" s="103">
        <v>179</v>
      </c>
      <c r="X106" s="21">
        <v>0</v>
      </c>
      <c r="Y106" s="44">
        <f t="shared" si="9"/>
        <v>179</v>
      </c>
      <c r="Z106" s="21">
        <v>0</v>
      </c>
      <c r="AA106" s="103">
        <v>0</v>
      </c>
      <c r="AB106" s="103">
        <v>0</v>
      </c>
      <c r="AC106" s="103">
        <v>0</v>
      </c>
      <c r="AD106" s="44">
        <f t="shared" si="6"/>
        <v>0</v>
      </c>
    </row>
    <row r="107" spans="1:37">
      <c r="A107" t="s">
        <v>42</v>
      </c>
      <c r="B107" s="10">
        <v>25</v>
      </c>
      <c r="C107" s="9" t="s">
        <v>91</v>
      </c>
      <c r="D107" s="10">
        <v>25</v>
      </c>
      <c r="E107" s="8" t="s">
        <v>580</v>
      </c>
      <c r="F107" s="11">
        <v>41705</v>
      </c>
      <c r="G107" s="13">
        <v>6111</v>
      </c>
      <c r="H107" s="13">
        <v>439612</v>
      </c>
      <c r="I107" s="13">
        <v>7158</v>
      </c>
      <c r="J107" s="39">
        <v>0</v>
      </c>
      <c r="K107" s="40">
        <v>0</v>
      </c>
      <c r="L107" s="40">
        <v>0</v>
      </c>
      <c r="M107" s="40">
        <v>0</v>
      </c>
      <c r="N107" s="50">
        <f t="shared" si="7"/>
        <v>0</v>
      </c>
      <c r="O107" s="39">
        <v>0</v>
      </c>
      <c r="P107" s="40">
        <v>0</v>
      </c>
      <c r="Q107" s="40">
        <v>0</v>
      </c>
      <c r="R107" s="40">
        <v>0</v>
      </c>
      <c r="S107" s="44">
        <f t="shared" si="8"/>
        <v>0</v>
      </c>
      <c r="T107" s="21">
        <v>0</v>
      </c>
      <c r="U107" s="103">
        <v>0</v>
      </c>
      <c r="V107" s="103">
        <v>0</v>
      </c>
      <c r="W107" s="103">
        <v>0</v>
      </c>
      <c r="X107" s="21">
        <v>0</v>
      </c>
      <c r="Y107" s="44">
        <f t="shared" si="9"/>
        <v>0</v>
      </c>
      <c r="Z107" s="21">
        <v>0</v>
      </c>
      <c r="AA107" s="103">
        <v>0</v>
      </c>
      <c r="AB107" s="103">
        <v>0</v>
      </c>
      <c r="AC107" s="103">
        <v>0</v>
      </c>
      <c r="AD107" s="44">
        <f t="shared" si="6"/>
        <v>0</v>
      </c>
    </row>
    <row r="108" spans="1:37">
      <c r="A108" t="s">
        <v>36</v>
      </c>
      <c r="B108" s="10">
        <v>26</v>
      </c>
      <c r="C108" s="9" t="s">
        <v>91</v>
      </c>
      <c r="D108" s="10">
        <v>26</v>
      </c>
      <c r="E108" s="8" t="s">
        <v>1218</v>
      </c>
      <c r="F108" s="11">
        <v>41707</v>
      </c>
      <c r="G108" s="13">
        <v>2983</v>
      </c>
      <c r="H108" s="13">
        <v>251766</v>
      </c>
      <c r="I108" s="13">
        <v>3439</v>
      </c>
      <c r="J108" s="39">
        <v>0</v>
      </c>
      <c r="K108" s="40">
        <v>0</v>
      </c>
      <c r="L108" s="40">
        <v>0</v>
      </c>
      <c r="M108" s="40">
        <v>0</v>
      </c>
      <c r="N108" s="50">
        <f t="shared" si="7"/>
        <v>0</v>
      </c>
      <c r="O108" s="39">
        <v>0</v>
      </c>
      <c r="P108" s="40">
        <v>0</v>
      </c>
      <c r="Q108" s="40">
        <v>0</v>
      </c>
      <c r="R108" s="40">
        <v>0</v>
      </c>
      <c r="S108" s="44">
        <f t="shared" si="8"/>
        <v>0</v>
      </c>
      <c r="T108" s="21">
        <v>0</v>
      </c>
      <c r="U108" s="103">
        <v>0</v>
      </c>
      <c r="V108" s="103">
        <v>0</v>
      </c>
      <c r="W108" s="103">
        <v>145</v>
      </c>
      <c r="X108" s="21">
        <v>0</v>
      </c>
      <c r="Y108" s="44">
        <f t="shared" si="9"/>
        <v>145</v>
      </c>
      <c r="Z108" s="21">
        <v>0</v>
      </c>
      <c r="AA108" s="103">
        <v>0</v>
      </c>
      <c r="AB108" s="103">
        <v>0</v>
      </c>
      <c r="AC108" s="103">
        <v>0</v>
      </c>
      <c r="AD108" s="44">
        <f t="shared" si="6"/>
        <v>0</v>
      </c>
    </row>
    <row r="109" spans="1:37">
      <c r="A109" t="s">
        <v>36</v>
      </c>
      <c r="B109" s="10">
        <v>27</v>
      </c>
      <c r="C109" s="9" t="s">
        <v>91</v>
      </c>
      <c r="D109" s="10">
        <v>27</v>
      </c>
      <c r="E109" s="8" t="s">
        <v>1219</v>
      </c>
      <c r="F109" s="11">
        <v>41707</v>
      </c>
      <c r="G109" s="13">
        <v>3246</v>
      </c>
      <c r="H109" s="13">
        <v>263762</v>
      </c>
      <c r="I109" s="13">
        <v>3724</v>
      </c>
      <c r="J109" s="39">
        <v>0</v>
      </c>
      <c r="K109" s="40">
        <v>0</v>
      </c>
      <c r="L109" s="40">
        <v>0</v>
      </c>
      <c r="M109" s="40">
        <v>0</v>
      </c>
      <c r="N109" s="50">
        <f t="shared" si="7"/>
        <v>0</v>
      </c>
      <c r="O109" s="39">
        <v>0</v>
      </c>
      <c r="P109" s="40">
        <v>0</v>
      </c>
      <c r="Q109" s="40">
        <v>0</v>
      </c>
      <c r="R109" s="40">
        <v>244</v>
      </c>
      <c r="S109" s="44">
        <f t="shared" si="8"/>
        <v>244</v>
      </c>
      <c r="T109" s="21">
        <v>0</v>
      </c>
      <c r="U109" s="103">
        <v>0</v>
      </c>
      <c r="V109" s="103">
        <v>0</v>
      </c>
      <c r="W109" s="103">
        <v>158</v>
      </c>
      <c r="X109" s="21">
        <v>0</v>
      </c>
      <c r="Y109" s="44">
        <f t="shared" si="9"/>
        <v>158</v>
      </c>
      <c r="Z109" s="21">
        <v>0</v>
      </c>
      <c r="AA109" s="103">
        <v>0</v>
      </c>
      <c r="AB109" s="103">
        <v>0</v>
      </c>
      <c r="AC109" s="103">
        <v>0</v>
      </c>
      <c r="AD109" s="44">
        <f t="shared" si="6"/>
        <v>0</v>
      </c>
    </row>
    <row r="110" spans="1:37">
      <c r="B110" s="10" t="s">
        <v>1220</v>
      </c>
      <c r="C110" s="9" t="s">
        <v>91</v>
      </c>
      <c r="D110" s="10" t="s">
        <v>1220</v>
      </c>
      <c r="E110" s="8" t="s">
        <v>1221</v>
      </c>
      <c r="F110" s="11">
        <v>41708</v>
      </c>
      <c r="G110" s="13">
        <v>0</v>
      </c>
      <c r="H110" s="13">
        <v>54</v>
      </c>
      <c r="I110" s="13">
        <v>1267</v>
      </c>
      <c r="J110" s="39">
        <v>0</v>
      </c>
      <c r="K110" s="40">
        <v>0</v>
      </c>
      <c r="L110" s="40">
        <v>0</v>
      </c>
      <c r="M110" s="40">
        <v>0</v>
      </c>
      <c r="N110" s="50">
        <f t="shared" si="7"/>
        <v>0</v>
      </c>
      <c r="O110" s="39">
        <v>0</v>
      </c>
      <c r="P110" s="40">
        <v>0</v>
      </c>
      <c r="Q110" s="40">
        <v>0</v>
      </c>
      <c r="R110" s="40">
        <v>0</v>
      </c>
      <c r="S110" s="44">
        <f t="shared" si="8"/>
        <v>0</v>
      </c>
      <c r="T110" s="21">
        <v>0</v>
      </c>
      <c r="U110" s="103">
        <v>0</v>
      </c>
      <c r="V110" s="103">
        <v>0</v>
      </c>
      <c r="W110" s="103">
        <v>0</v>
      </c>
      <c r="X110" s="21">
        <v>0</v>
      </c>
      <c r="Y110" s="44">
        <f>SUM(T110:X110)</f>
        <v>0</v>
      </c>
      <c r="Z110" s="21">
        <v>0</v>
      </c>
      <c r="AA110" s="103">
        <v>0</v>
      </c>
      <c r="AB110" s="103">
        <v>0</v>
      </c>
      <c r="AC110" s="103">
        <v>0</v>
      </c>
      <c r="AD110" s="44">
        <f t="shared" si="6"/>
        <v>0</v>
      </c>
      <c r="AE110" s="213" t="s">
        <v>1222</v>
      </c>
      <c r="AF110" s="99"/>
    </row>
    <row r="111" spans="1:37">
      <c r="A111" t="s">
        <v>36</v>
      </c>
      <c r="B111" s="10">
        <v>28</v>
      </c>
      <c r="C111" s="9" t="s">
        <v>91</v>
      </c>
      <c r="D111" s="10">
        <v>28</v>
      </c>
      <c r="E111" s="8" t="s">
        <v>1223</v>
      </c>
      <c r="F111" s="11">
        <v>41710</v>
      </c>
      <c r="G111" s="13">
        <v>2393</v>
      </c>
      <c r="H111" s="13">
        <v>192889</v>
      </c>
      <c r="I111" s="13">
        <v>2852</v>
      </c>
      <c r="J111" s="39">
        <v>0</v>
      </c>
      <c r="K111" s="40">
        <v>0</v>
      </c>
      <c r="L111" s="40">
        <v>0</v>
      </c>
      <c r="M111" s="40">
        <v>0</v>
      </c>
      <c r="N111" s="50">
        <f t="shared" si="7"/>
        <v>0</v>
      </c>
      <c r="O111" s="39">
        <v>0</v>
      </c>
      <c r="P111" s="40">
        <v>0</v>
      </c>
      <c r="Q111" s="40">
        <v>0</v>
      </c>
      <c r="R111" s="40">
        <v>146</v>
      </c>
      <c r="S111" s="44">
        <f t="shared" si="8"/>
        <v>146</v>
      </c>
      <c r="T111" s="21">
        <v>0</v>
      </c>
      <c r="U111" s="103">
        <v>0</v>
      </c>
      <c r="V111" s="103">
        <v>0</v>
      </c>
      <c r="W111" s="103">
        <v>117</v>
      </c>
      <c r="X111" s="21">
        <v>0</v>
      </c>
      <c r="Y111" s="44">
        <f t="shared" si="9"/>
        <v>117</v>
      </c>
      <c r="Z111" s="21">
        <v>0</v>
      </c>
      <c r="AA111" s="103">
        <v>0</v>
      </c>
      <c r="AB111" s="103">
        <v>0</v>
      </c>
      <c r="AC111" s="103">
        <v>0</v>
      </c>
      <c r="AD111" s="44">
        <f t="shared" si="6"/>
        <v>0</v>
      </c>
    </row>
    <row r="112" spans="1:37">
      <c r="A112" t="s">
        <v>36</v>
      </c>
      <c r="B112" s="10">
        <v>29</v>
      </c>
      <c r="C112" s="9" t="s">
        <v>91</v>
      </c>
      <c r="D112" s="10">
        <v>29</v>
      </c>
      <c r="E112" s="8" t="s">
        <v>1224</v>
      </c>
      <c r="F112" s="11">
        <v>41710</v>
      </c>
      <c r="G112" s="13">
        <v>2836</v>
      </c>
      <c r="H112" s="13">
        <v>216141</v>
      </c>
      <c r="I112" s="13">
        <v>3332</v>
      </c>
      <c r="J112" s="39">
        <v>0</v>
      </c>
      <c r="K112" s="40">
        <v>0</v>
      </c>
      <c r="L112" s="40">
        <v>0</v>
      </c>
      <c r="M112" s="40">
        <v>0</v>
      </c>
      <c r="N112" s="50">
        <f t="shared" si="7"/>
        <v>0</v>
      </c>
      <c r="O112" s="39">
        <v>0</v>
      </c>
      <c r="P112" s="40">
        <v>0</v>
      </c>
      <c r="Q112" s="40">
        <v>0</v>
      </c>
      <c r="R112" s="40">
        <v>0</v>
      </c>
      <c r="S112" s="44">
        <f t="shared" si="8"/>
        <v>0</v>
      </c>
      <c r="T112" s="21">
        <v>0</v>
      </c>
      <c r="U112" s="103">
        <v>0</v>
      </c>
      <c r="V112" s="103">
        <v>0</v>
      </c>
      <c r="W112" s="103">
        <v>138</v>
      </c>
      <c r="X112" s="21">
        <v>0</v>
      </c>
      <c r="Y112" s="44">
        <f t="shared" si="9"/>
        <v>138</v>
      </c>
      <c r="Z112" s="21">
        <v>0</v>
      </c>
      <c r="AA112" s="103">
        <v>0</v>
      </c>
      <c r="AB112" s="103">
        <v>0</v>
      </c>
      <c r="AC112" s="103">
        <v>0</v>
      </c>
      <c r="AD112" s="44">
        <f t="shared" si="6"/>
        <v>0</v>
      </c>
    </row>
    <row r="113" spans="1:30">
      <c r="A113" t="s">
        <v>42</v>
      </c>
      <c r="B113" s="10">
        <v>30</v>
      </c>
      <c r="C113" s="9" t="s">
        <v>91</v>
      </c>
      <c r="D113" s="10">
        <v>30</v>
      </c>
      <c r="E113" s="8" t="s">
        <v>1225</v>
      </c>
      <c r="F113" s="11">
        <v>41712</v>
      </c>
      <c r="G113" s="13">
        <v>5005</v>
      </c>
      <c r="H113" s="13">
        <v>337315</v>
      </c>
      <c r="I113" s="13">
        <v>5762</v>
      </c>
      <c r="J113" s="39">
        <v>0</v>
      </c>
      <c r="K113" s="40">
        <v>0</v>
      </c>
      <c r="L113" s="40">
        <v>0</v>
      </c>
      <c r="M113" s="40">
        <v>0</v>
      </c>
      <c r="N113" s="50">
        <f t="shared" si="7"/>
        <v>0</v>
      </c>
      <c r="O113" s="39">
        <v>0</v>
      </c>
      <c r="P113" s="40">
        <v>0</v>
      </c>
      <c r="Q113" s="40">
        <v>0</v>
      </c>
      <c r="R113" s="40">
        <v>20</v>
      </c>
      <c r="S113" s="44">
        <f t="shared" si="8"/>
        <v>20</v>
      </c>
      <c r="T113" s="21">
        <v>0</v>
      </c>
      <c r="U113" s="103">
        <v>0</v>
      </c>
      <c r="V113" s="103">
        <v>0</v>
      </c>
      <c r="W113" s="103">
        <v>20</v>
      </c>
      <c r="X113" s="21">
        <v>0</v>
      </c>
      <c r="Y113" s="44">
        <f t="shared" si="9"/>
        <v>20</v>
      </c>
      <c r="Z113" s="21">
        <v>0</v>
      </c>
      <c r="AA113" s="103">
        <v>0</v>
      </c>
      <c r="AB113" s="103">
        <v>0</v>
      </c>
      <c r="AC113" s="103">
        <v>0</v>
      </c>
      <c r="AD113" s="44">
        <f t="shared" si="6"/>
        <v>0</v>
      </c>
    </row>
    <row r="114" spans="1:30">
      <c r="A114" t="s">
        <v>36</v>
      </c>
      <c r="B114" s="10">
        <v>31</v>
      </c>
      <c r="C114" s="9" t="s">
        <v>91</v>
      </c>
      <c r="D114" s="10">
        <v>31</v>
      </c>
      <c r="E114" s="8" t="s">
        <v>1226</v>
      </c>
      <c r="F114" s="11">
        <v>41715</v>
      </c>
      <c r="G114" s="13">
        <v>2940</v>
      </c>
      <c r="H114" s="13">
        <v>222532</v>
      </c>
      <c r="I114" s="13">
        <v>3532</v>
      </c>
      <c r="J114" s="39">
        <v>0</v>
      </c>
      <c r="K114" s="40">
        <v>0</v>
      </c>
      <c r="L114" s="40">
        <v>0</v>
      </c>
      <c r="M114" s="40">
        <v>0</v>
      </c>
      <c r="N114" s="50">
        <f t="shared" si="7"/>
        <v>0</v>
      </c>
      <c r="O114" s="39">
        <v>0</v>
      </c>
      <c r="P114" s="40">
        <v>0</v>
      </c>
      <c r="Q114" s="40">
        <v>0</v>
      </c>
      <c r="R114" s="40">
        <v>245</v>
      </c>
      <c r="S114" s="44">
        <f t="shared" si="8"/>
        <v>245</v>
      </c>
      <c r="T114" s="21">
        <v>0</v>
      </c>
      <c r="U114" s="103">
        <v>0</v>
      </c>
      <c r="V114" s="103">
        <v>0</v>
      </c>
      <c r="W114" s="103">
        <v>145</v>
      </c>
      <c r="X114" s="21">
        <v>0</v>
      </c>
      <c r="Y114" s="44">
        <f t="shared" si="9"/>
        <v>145</v>
      </c>
      <c r="Z114" s="21">
        <v>0</v>
      </c>
      <c r="AA114" s="103">
        <v>0</v>
      </c>
      <c r="AB114" s="103">
        <v>0</v>
      </c>
      <c r="AC114" s="103">
        <v>0</v>
      </c>
      <c r="AD114" s="44">
        <f t="shared" si="6"/>
        <v>0</v>
      </c>
    </row>
    <row r="115" spans="1:30">
      <c r="A115" t="s">
        <v>36</v>
      </c>
      <c r="B115" s="10">
        <v>32</v>
      </c>
      <c r="C115" s="9" t="s">
        <v>91</v>
      </c>
      <c r="D115" s="10">
        <v>32</v>
      </c>
      <c r="E115" s="8" t="s">
        <v>1227</v>
      </c>
      <c r="F115" s="11">
        <v>41715</v>
      </c>
      <c r="G115" s="13">
        <v>3597</v>
      </c>
      <c r="H115" s="13">
        <v>314526</v>
      </c>
      <c r="I115" s="13">
        <v>4147</v>
      </c>
      <c r="J115" s="39">
        <v>0</v>
      </c>
      <c r="K115" s="40">
        <v>0</v>
      </c>
      <c r="L115" s="40">
        <v>0</v>
      </c>
      <c r="M115" s="40">
        <v>0</v>
      </c>
      <c r="N115" s="50">
        <f t="shared" si="7"/>
        <v>0</v>
      </c>
      <c r="O115" s="39">
        <v>0</v>
      </c>
      <c r="P115" s="40">
        <v>0</v>
      </c>
      <c r="Q115" s="40">
        <v>0</v>
      </c>
      <c r="R115" s="40">
        <v>71</v>
      </c>
      <c r="S115" s="44">
        <f t="shared" si="8"/>
        <v>71</v>
      </c>
      <c r="T115" s="21">
        <v>0</v>
      </c>
      <c r="U115" s="103">
        <v>0</v>
      </c>
      <c r="V115" s="103">
        <v>0</v>
      </c>
      <c r="W115" s="103">
        <v>175</v>
      </c>
      <c r="X115" s="21">
        <v>0</v>
      </c>
      <c r="Y115" s="44">
        <f t="shared" si="9"/>
        <v>175</v>
      </c>
      <c r="Z115" s="21">
        <v>0</v>
      </c>
      <c r="AA115" s="103">
        <v>0</v>
      </c>
      <c r="AB115" s="103">
        <v>0</v>
      </c>
      <c r="AC115" s="103">
        <v>7</v>
      </c>
      <c r="AD115" s="44">
        <f t="shared" si="6"/>
        <v>7</v>
      </c>
    </row>
    <row r="116" spans="1:30">
      <c r="A116" t="s">
        <v>36</v>
      </c>
      <c r="B116" s="10">
        <v>33</v>
      </c>
      <c r="C116" s="9" t="s">
        <v>91</v>
      </c>
      <c r="D116" s="10">
        <v>33</v>
      </c>
      <c r="E116" s="8" t="s">
        <v>1228</v>
      </c>
      <c r="F116" s="11">
        <v>41718</v>
      </c>
      <c r="G116" s="13">
        <v>3133</v>
      </c>
      <c r="H116" s="13">
        <v>253943</v>
      </c>
      <c r="I116" s="13">
        <v>3603</v>
      </c>
      <c r="J116" s="39">
        <v>0</v>
      </c>
      <c r="K116" s="40">
        <v>0</v>
      </c>
      <c r="L116" s="40">
        <v>0</v>
      </c>
      <c r="M116" s="40">
        <v>0</v>
      </c>
      <c r="N116" s="50">
        <f t="shared" si="7"/>
        <v>0</v>
      </c>
      <c r="O116" s="39">
        <v>0</v>
      </c>
      <c r="P116" s="40">
        <v>0</v>
      </c>
      <c r="Q116" s="40">
        <v>0</v>
      </c>
      <c r="R116" s="40">
        <v>322</v>
      </c>
      <c r="S116" s="44">
        <f t="shared" si="8"/>
        <v>322</v>
      </c>
      <c r="T116" s="21">
        <v>0</v>
      </c>
      <c r="U116" s="103">
        <v>0</v>
      </c>
      <c r="V116" s="103">
        <v>0</v>
      </c>
      <c r="W116" s="103">
        <v>153</v>
      </c>
      <c r="X116" s="21">
        <v>0</v>
      </c>
      <c r="Y116" s="44">
        <f t="shared" si="9"/>
        <v>153</v>
      </c>
      <c r="Z116" s="21">
        <v>0</v>
      </c>
      <c r="AA116" s="103">
        <v>0</v>
      </c>
      <c r="AB116" s="103">
        <v>0</v>
      </c>
      <c r="AC116" s="103">
        <v>0</v>
      </c>
      <c r="AD116" s="44">
        <f t="shared" si="6"/>
        <v>0</v>
      </c>
    </row>
    <row r="117" spans="1:30">
      <c r="A117" t="s">
        <v>36</v>
      </c>
      <c r="B117" s="10">
        <v>34</v>
      </c>
      <c r="C117" s="9" t="s">
        <v>91</v>
      </c>
      <c r="D117" s="10">
        <v>34</v>
      </c>
      <c r="E117" s="8" t="s">
        <v>1229</v>
      </c>
      <c r="F117" s="11">
        <v>41718</v>
      </c>
      <c r="G117" s="13">
        <v>3910</v>
      </c>
      <c r="H117" s="13">
        <v>335018</v>
      </c>
      <c r="I117" s="13">
        <v>4559</v>
      </c>
      <c r="J117" s="39">
        <v>0</v>
      </c>
      <c r="K117" s="40">
        <v>0</v>
      </c>
      <c r="L117" s="40">
        <v>0</v>
      </c>
      <c r="M117" s="40">
        <v>0</v>
      </c>
      <c r="N117" s="50">
        <f t="shared" si="7"/>
        <v>0</v>
      </c>
      <c r="O117" s="39">
        <v>0</v>
      </c>
      <c r="P117" s="40">
        <v>0</v>
      </c>
      <c r="Q117" s="40">
        <v>0</v>
      </c>
      <c r="R117" s="40">
        <v>174</v>
      </c>
      <c r="S117" s="44">
        <f t="shared" si="8"/>
        <v>174</v>
      </c>
      <c r="T117" s="21">
        <v>0</v>
      </c>
      <c r="U117" s="103">
        <v>0</v>
      </c>
      <c r="V117" s="103">
        <v>0</v>
      </c>
      <c r="W117" s="103">
        <v>190</v>
      </c>
      <c r="X117" s="21">
        <v>0</v>
      </c>
      <c r="Y117" s="44">
        <f t="shared" si="9"/>
        <v>190</v>
      </c>
      <c r="Z117" s="21">
        <v>0</v>
      </c>
      <c r="AA117" s="103">
        <v>0</v>
      </c>
      <c r="AB117" s="103">
        <v>0</v>
      </c>
      <c r="AC117" s="103">
        <v>0</v>
      </c>
      <c r="AD117" s="44">
        <f t="shared" si="6"/>
        <v>0</v>
      </c>
    </row>
    <row r="118" spans="1:30">
      <c r="A118" t="s">
        <v>42</v>
      </c>
      <c r="B118" s="10">
        <v>35</v>
      </c>
      <c r="C118" s="9" t="s">
        <v>91</v>
      </c>
      <c r="D118" s="10">
        <v>35</v>
      </c>
      <c r="E118" s="8" t="s">
        <v>1230</v>
      </c>
      <c r="F118" s="11">
        <v>41720</v>
      </c>
      <c r="G118" s="13">
        <v>5722</v>
      </c>
      <c r="H118" s="13">
        <v>379663</v>
      </c>
      <c r="I118" s="13">
        <v>6997</v>
      </c>
      <c r="J118" s="39">
        <v>0</v>
      </c>
      <c r="K118" s="40">
        <v>0</v>
      </c>
      <c r="L118" s="40">
        <v>0</v>
      </c>
      <c r="M118" s="40">
        <v>0</v>
      </c>
      <c r="N118" s="50">
        <f t="shared" si="7"/>
        <v>0</v>
      </c>
      <c r="O118" s="39">
        <v>0</v>
      </c>
      <c r="P118" s="40">
        <v>0</v>
      </c>
      <c r="Q118" s="40">
        <v>0</v>
      </c>
      <c r="R118" s="40">
        <v>64</v>
      </c>
      <c r="S118" s="44">
        <f t="shared" si="8"/>
        <v>64</v>
      </c>
      <c r="T118" s="21">
        <v>0</v>
      </c>
      <c r="U118" s="103">
        <v>0</v>
      </c>
      <c r="V118" s="103">
        <v>0</v>
      </c>
      <c r="W118" s="103">
        <v>64</v>
      </c>
      <c r="X118" s="21">
        <v>0</v>
      </c>
      <c r="Y118" s="44">
        <f t="shared" si="9"/>
        <v>64</v>
      </c>
      <c r="Z118" s="21">
        <v>0</v>
      </c>
      <c r="AA118" s="103">
        <v>0</v>
      </c>
      <c r="AB118" s="103">
        <v>0</v>
      </c>
      <c r="AC118" s="103">
        <v>0</v>
      </c>
      <c r="AD118" s="44">
        <f t="shared" si="6"/>
        <v>0</v>
      </c>
    </row>
    <row r="119" spans="1:30">
      <c r="A119" t="s">
        <v>36</v>
      </c>
      <c r="B119" s="10">
        <v>36</v>
      </c>
      <c r="C119" s="9" t="s">
        <v>91</v>
      </c>
      <c r="D119" s="10">
        <v>36</v>
      </c>
      <c r="E119" s="8" t="s">
        <v>1231</v>
      </c>
      <c r="F119" s="11">
        <v>41723</v>
      </c>
      <c r="G119" s="13">
        <v>2937</v>
      </c>
      <c r="H119" s="13">
        <v>232705</v>
      </c>
      <c r="I119" s="13">
        <v>3499</v>
      </c>
      <c r="J119" s="39">
        <v>0</v>
      </c>
      <c r="K119" s="40">
        <v>0</v>
      </c>
      <c r="L119" s="40">
        <v>0</v>
      </c>
      <c r="M119" s="40">
        <v>0</v>
      </c>
      <c r="N119" s="50">
        <f t="shared" si="7"/>
        <v>0</v>
      </c>
      <c r="O119" s="39">
        <v>0</v>
      </c>
      <c r="P119" s="40">
        <v>0</v>
      </c>
      <c r="Q119" s="40">
        <v>0</v>
      </c>
      <c r="R119" s="40">
        <v>103</v>
      </c>
      <c r="S119" s="44">
        <f t="shared" si="8"/>
        <v>103</v>
      </c>
      <c r="T119" s="21">
        <v>0</v>
      </c>
      <c r="U119" s="103">
        <v>0</v>
      </c>
      <c r="V119" s="103">
        <v>0</v>
      </c>
      <c r="W119" s="103">
        <v>144</v>
      </c>
      <c r="X119" s="21">
        <v>0</v>
      </c>
      <c r="Y119" s="44">
        <f t="shared" si="9"/>
        <v>144</v>
      </c>
      <c r="Z119" s="21">
        <v>0</v>
      </c>
      <c r="AA119" s="103">
        <v>0</v>
      </c>
      <c r="AB119" s="103">
        <v>0</v>
      </c>
      <c r="AC119" s="103">
        <v>0</v>
      </c>
      <c r="AD119" s="44">
        <f t="shared" si="6"/>
        <v>0</v>
      </c>
    </row>
    <row r="120" spans="1:30">
      <c r="A120" t="s">
        <v>36</v>
      </c>
      <c r="B120" s="10">
        <v>37</v>
      </c>
      <c r="C120" s="9" t="s">
        <v>91</v>
      </c>
      <c r="D120" s="10">
        <v>37</v>
      </c>
      <c r="E120" s="8" t="s">
        <v>1232</v>
      </c>
      <c r="F120" s="11">
        <v>41723</v>
      </c>
      <c r="G120" s="13">
        <v>3044</v>
      </c>
      <c r="H120" s="13">
        <v>241406</v>
      </c>
      <c r="I120" s="13">
        <v>3605</v>
      </c>
      <c r="J120" s="39">
        <v>0</v>
      </c>
      <c r="K120" s="40">
        <v>0</v>
      </c>
      <c r="L120" s="40">
        <v>0</v>
      </c>
      <c r="M120" s="40">
        <v>0</v>
      </c>
      <c r="N120" s="50">
        <f t="shared" si="7"/>
        <v>0</v>
      </c>
      <c r="O120" s="39">
        <v>0</v>
      </c>
      <c r="P120" s="40">
        <v>0</v>
      </c>
      <c r="Q120" s="40">
        <v>0</v>
      </c>
      <c r="R120" s="40">
        <v>0</v>
      </c>
      <c r="S120" s="44">
        <f t="shared" si="8"/>
        <v>0</v>
      </c>
      <c r="T120" s="21">
        <v>0</v>
      </c>
      <c r="U120" s="103">
        <v>0</v>
      </c>
      <c r="V120" s="103">
        <v>0</v>
      </c>
      <c r="W120" s="103">
        <v>149</v>
      </c>
      <c r="X120" s="21">
        <v>0</v>
      </c>
      <c r="Y120" s="44">
        <f t="shared" si="9"/>
        <v>149</v>
      </c>
      <c r="Z120" s="21">
        <v>0</v>
      </c>
      <c r="AA120" s="103">
        <v>0</v>
      </c>
      <c r="AB120" s="103">
        <v>0</v>
      </c>
      <c r="AC120" s="103">
        <v>0</v>
      </c>
      <c r="AD120" s="44">
        <f t="shared" si="6"/>
        <v>0</v>
      </c>
    </row>
    <row r="121" spans="1:30">
      <c r="A121" t="s">
        <v>36</v>
      </c>
      <c r="B121" s="10">
        <v>38</v>
      </c>
      <c r="C121" s="9" t="s">
        <v>91</v>
      </c>
      <c r="D121" s="10">
        <v>38</v>
      </c>
      <c r="E121" s="8" t="s">
        <v>1233</v>
      </c>
      <c r="F121" s="11">
        <v>41727</v>
      </c>
      <c r="G121" s="13">
        <v>2977</v>
      </c>
      <c r="H121" s="13">
        <v>228500</v>
      </c>
      <c r="I121" s="13">
        <v>3506</v>
      </c>
      <c r="J121" s="39">
        <v>0</v>
      </c>
      <c r="K121" s="40">
        <v>0</v>
      </c>
      <c r="L121" s="40">
        <v>0</v>
      </c>
      <c r="M121" s="40">
        <v>0</v>
      </c>
      <c r="N121" s="50">
        <f t="shared" si="7"/>
        <v>0</v>
      </c>
      <c r="O121" s="39">
        <v>0</v>
      </c>
      <c r="P121" s="40">
        <v>0</v>
      </c>
      <c r="Q121" s="40">
        <v>0</v>
      </c>
      <c r="R121" s="40">
        <v>197</v>
      </c>
      <c r="S121" s="44">
        <f t="shared" si="8"/>
        <v>197</v>
      </c>
      <c r="T121" s="21">
        <v>0</v>
      </c>
      <c r="U121" s="103">
        <v>0</v>
      </c>
      <c r="V121" s="103">
        <v>0</v>
      </c>
      <c r="W121" s="103">
        <v>145</v>
      </c>
      <c r="X121" s="21">
        <v>0</v>
      </c>
      <c r="Y121" s="44">
        <f t="shared" si="9"/>
        <v>145</v>
      </c>
      <c r="Z121" s="21">
        <v>0</v>
      </c>
      <c r="AA121" s="103">
        <v>0</v>
      </c>
      <c r="AB121" s="103">
        <v>0</v>
      </c>
      <c r="AC121" s="103">
        <v>0</v>
      </c>
      <c r="AD121" s="44">
        <f t="shared" si="6"/>
        <v>0</v>
      </c>
    </row>
    <row r="122" spans="1:30">
      <c r="A122" t="s">
        <v>36</v>
      </c>
      <c r="B122" s="10">
        <v>39</v>
      </c>
      <c r="C122" s="9" t="s">
        <v>91</v>
      </c>
      <c r="D122" s="10">
        <v>39</v>
      </c>
      <c r="E122" s="8" t="s">
        <v>1234</v>
      </c>
      <c r="F122" s="11">
        <v>41727</v>
      </c>
      <c r="G122" s="13">
        <v>3614</v>
      </c>
      <c r="H122" s="13">
        <v>284607</v>
      </c>
      <c r="I122" s="13">
        <v>4249</v>
      </c>
      <c r="J122" s="39">
        <v>0</v>
      </c>
      <c r="K122" s="40">
        <v>0</v>
      </c>
      <c r="L122" s="40">
        <v>0</v>
      </c>
      <c r="M122" s="40">
        <v>0</v>
      </c>
      <c r="N122" s="50">
        <f t="shared" si="7"/>
        <v>0</v>
      </c>
      <c r="O122" s="39">
        <v>0</v>
      </c>
      <c r="P122" s="40">
        <v>0</v>
      </c>
      <c r="Q122" s="40">
        <v>0</v>
      </c>
      <c r="R122" s="40">
        <v>0</v>
      </c>
      <c r="S122" s="44">
        <f t="shared" si="8"/>
        <v>0</v>
      </c>
      <c r="T122" s="21">
        <v>0</v>
      </c>
      <c r="U122" s="103">
        <v>0</v>
      </c>
      <c r="V122" s="103">
        <v>0</v>
      </c>
      <c r="W122" s="103">
        <v>176</v>
      </c>
      <c r="X122" s="21">
        <v>0</v>
      </c>
      <c r="Y122" s="44">
        <f t="shared" si="9"/>
        <v>176</v>
      </c>
      <c r="Z122" s="21">
        <v>0</v>
      </c>
      <c r="AA122" s="103">
        <v>0</v>
      </c>
      <c r="AB122" s="103">
        <v>0</v>
      </c>
      <c r="AC122" s="103">
        <v>0</v>
      </c>
      <c r="AD122" s="44">
        <f t="shared" si="6"/>
        <v>0</v>
      </c>
    </row>
    <row r="123" spans="1:30">
      <c r="A123" t="s">
        <v>42</v>
      </c>
      <c r="B123" s="10">
        <v>40</v>
      </c>
      <c r="C123" s="9" t="s">
        <v>91</v>
      </c>
      <c r="D123" s="10">
        <v>40</v>
      </c>
      <c r="E123" s="8" t="s">
        <v>1235</v>
      </c>
      <c r="F123" s="11">
        <v>41727</v>
      </c>
      <c r="G123" s="13">
        <v>4678</v>
      </c>
      <c r="H123" s="13">
        <v>278477</v>
      </c>
      <c r="I123" s="13">
        <v>4441</v>
      </c>
      <c r="J123" s="39">
        <v>0</v>
      </c>
      <c r="K123" s="40">
        <v>0</v>
      </c>
      <c r="L123" s="40">
        <v>0</v>
      </c>
      <c r="M123" s="40">
        <v>0</v>
      </c>
      <c r="N123" s="50">
        <f t="shared" si="7"/>
        <v>0</v>
      </c>
      <c r="O123" s="39">
        <v>0</v>
      </c>
      <c r="P123" s="40">
        <v>0</v>
      </c>
      <c r="Q123" s="40">
        <v>0</v>
      </c>
      <c r="R123" s="40">
        <v>0</v>
      </c>
      <c r="S123" s="44">
        <f t="shared" si="8"/>
        <v>0</v>
      </c>
      <c r="T123" s="21">
        <v>0</v>
      </c>
      <c r="U123" s="103">
        <v>0</v>
      </c>
      <c r="V123" s="103">
        <v>0</v>
      </c>
      <c r="W123" s="103">
        <v>0</v>
      </c>
      <c r="X123" s="21">
        <v>0</v>
      </c>
      <c r="Y123" s="44">
        <f t="shared" si="9"/>
        <v>0</v>
      </c>
      <c r="Z123" s="21">
        <v>0</v>
      </c>
      <c r="AA123" s="103">
        <v>0</v>
      </c>
      <c r="AB123" s="103">
        <v>0</v>
      </c>
      <c r="AC123" s="103">
        <v>0</v>
      </c>
      <c r="AD123" s="44">
        <f t="shared" si="6"/>
        <v>0</v>
      </c>
    </row>
    <row r="124" spans="1:30">
      <c r="A124" t="s">
        <v>42</v>
      </c>
      <c r="B124" s="10">
        <v>41</v>
      </c>
      <c r="C124" s="9" t="s">
        <v>91</v>
      </c>
      <c r="D124" s="10">
        <v>41</v>
      </c>
      <c r="E124" s="8" t="s">
        <v>726</v>
      </c>
      <c r="F124" s="11">
        <v>41732</v>
      </c>
      <c r="G124" s="13">
        <v>4868</v>
      </c>
      <c r="H124" s="13">
        <v>313585</v>
      </c>
      <c r="I124" s="13">
        <v>5547</v>
      </c>
      <c r="J124" s="39">
        <v>0</v>
      </c>
      <c r="K124" s="40">
        <v>0</v>
      </c>
      <c r="L124" s="40">
        <v>0</v>
      </c>
      <c r="M124" s="40">
        <v>0</v>
      </c>
      <c r="N124" s="50">
        <f t="shared" si="7"/>
        <v>0</v>
      </c>
      <c r="O124" s="39">
        <v>0</v>
      </c>
      <c r="P124" s="40">
        <v>0</v>
      </c>
      <c r="Q124" s="40">
        <v>0</v>
      </c>
      <c r="R124" s="40">
        <v>12</v>
      </c>
      <c r="S124" s="44">
        <f t="shared" si="8"/>
        <v>12</v>
      </c>
      <c r="T124" s="21">
        <v>0</v>
      </c>
      <c r="U124" s="103">
        <v>0</v>
      </c>
      <c r="V124" s="103">
        <v>0</v>
      </c>
      <c r="W124" s="103">
        <v>12</v>
      </c>
      <c r="X124" s="21">
        <v>0</v>
      </c>
      <c r="Y124" s="44">
        <f t="shared" si="9"/>
        <v>12</v>
      </c>
      <c r="Z124" s="21">
        <v>0</v>
      </c>
      <c r="AA124" s="103">
        <v>0</v>
      </c>
      <c r="AB124" s="103">
        <v>0</v>
      </c>
      <c r="AC124" s="103">
        <v>0</v>
      </c>
      <c r="AD124" s="44">
        <f t="shared" si="6"/>
        <v>0</v>
      </c>
    </row>
    <row r="125" spans="1:30">
      <c r="A125" t="s">
        <v>42</v>
      </c>
      <c r="B125" s="10">
        <v>42</v>
      </c>
      <c r="C125" s="9" t="s">
        <v>91</v>
      </c>
      <c r="D125" s="10">
        <v>42</v>
      </c>
      <c r="E125" s="8" t="s">
        <v>1236</v>
      </c>
      <c r="F125" s="11">
        <v>41734</v>
      </c>
      <c r="G125" s="13">
        <v>6482</v>
      </c>
      <c r="H125" s="13">
        <v>442957</v>
      </c>
      <c r="I125" s="13">
        <v>7515</v>
      </c>
      <c r="J125" s="39">
        <v>0</v>
      </c>
      <c r="K125" s="40">
        <v>0</v>
      </c>
      <c r="L125" s="40">
        <v>0</v>
      </c>
      <c r="M125" s="40">
        <v>0</v>
      </c>
      <c r="N125" s="50">
        <f t="shared" si="7"/>
        <v>0</v>
      </c>
      <c r="O125" s="39">
        <v>0</v>
      </c>
      <c r="P125" s="40">
        <v>0</v>
      </c>
      <c r="Q125" s="40">
        <v>0</v>
      </c>
      <c r="R125" s="40">
        <v>58</v>
      </c>
      <c r="S125" s="44">
        <f t="shared" si="8"/>
        <v>58</v>
      </c>
      <c r="T125" s="21">
        <v>0</v>
      </c>
      <c r="U125" s="103">
        <v>0</v>
      </c>
      <c r="V125" s="103">
        <v>0</v>
      </c>
      <c r="W125" s="103">
        <v>58</v>
      </c>
      <c r="X125" s="21">
        <v>0</v>
      </c>
      <c r="Y125" s="44">
        <f t="shared" si="9"/>
        <v>58</v>
      </c>
      <c r="Z125" s="21">
        <v>0</v>
      </c>
      <c r="AA125" s="103">
        <v>0</v>
      </c>
      <c r="AB125" s="103">
        <v>0</v>
      </c>
      <c r="AC125" s="103">
        <v>0</v>
      </c>
      <c r="AD125" s="44">
        <f t="shared" si="6"/>
        <v>0</v>
      </c>
    </row>
    <row r="126" spans="1:30">
      <c r="A126" t="s">
        <v>36</v>
      </c>
      <c r="B126" s="10">
        <v>43</v>
      </c>
      <c r="C126" s="9" t="s">
        <v>91</v>
      </c>
      <c r="D126" s="10">
        <v>43</v>
      </c>
      <c r="E126" s="8" t="s">
        <v>1237</v>
      </c>
      <c r="F126" s="11">
        <v>41737</v>
      </c>
      <c r="G126" s="13">
        <v>2482</v>
      </c>
      <c r="H126" s="13">
        <v>201784</v>
      </c>
      <c r="I126" s="13">
        <v>2732</v>
      </c>
      <c r="J126" s="39">
        <v>0</v>
      </c>
      <c r="K126" s="40">
        <v>0</v>
      </c>
      <c r="L126" s="40">
        <v>0</v>
      </c>
      <c r="M126" s="40">
        <v>0</v>
      </c>
      <c r="N126" s="50">
        <f t="shared" si="7"/>
        <v>0</v>
      </c>
      <c r="O126" s="39">
        <v>0</v>
      </c>
      <c r="P126" s="40">
        <v>0</v>
      </c>
      <c r="Q126" s="40">
        <v>0</v>
      </c>
      <c r="R126" s="40">
        <v>244</v>
      </c>
      <c r="S126" s="44">
        <f t="shared" si="8"/>
        <v>244</v>
      </c>
      <c r="T126" s="21">
        <v>0</v>
      </c>
      <c r="U126" s="103">
        <v>0</v>
      </c>
      <c r="V126" s="103">
        <v>0</v>
      </c>
      <c r="W126" s="103">
        <v>120</v>
      </c>
      <c r="X126" s="21">
        <v>0</v>
      </c>
      <c r="Y126" s="44">
        <f t="shared" si="9"/>
        <v>120</v>
      </c>
      <c r="Z126" s="21">
        <v>0</v>
      </c>
      <c r="AA126" s="103">
        <v>0</v>
      </c>
      <c r="AB126" s="103">
        <v>0</v>
      </c>
      <c r="AC126" s="103">
        <v>12</v>
      </c>
      <c r="AD126" s="44">
        <f t="shared" si="6"/>
        <v>12</v>
      </c>
    </row>
    <row r="127" spans="1:30">
      <c r="A127" t="s">
        <v>36</v>
      </c>
      <c r="B127" s="10">
        <v>44</v>
      </c>
      <c r="C127" s="9" t="s">
        <v>91</v>
      </c>
      <c r="D127" s="10">
        <v>44</v>
      </c>
      <c r="E127" s="8" t="s">
        <v>1238</v>
      </c>
      <c r="F127" s="11">
        <v>41737</v>
      </c>
      <c r="G127" s="13">
        <v>3292</v>
      </c>
      <c r="H127" s="13">
        <v>229608</v>
      </c>
      <c r="I127" s="13">
        <v>3768</v>
      </c>
      <c r="J127" s="39">
        <v>0</v>
      </c>
      <c r="K127" s="40">
        <v>0</v>
      </c>
      <c r="L127" s="40">
        <v>0</v>
      </c>
      <c r="M127" s="40">
        <v>0</v>
      </c>
      <c r="N127" s="50">
        <f t="shared" si="7"/>
        <v>0</v>
      </c>
      <c r="O127" s="39">
        <v>0</v>
      </c>
      <c r="P127" s="40">
        <v>0</v>
      </c>
      <c r="Q127" s="40">
        <v>0</v>
      </c>
      <c r="R127" s="40">
        <v>0</v>
      </c>
      <c r="S127" s="44">
        <f t="shared" si="8"/>
        <v>0</v>
      </c>
      <c r="T127" s="21">
        <v>0</v>
      </c>
      <c r="U127" s="103">
        <v>0</v>
      </c>
      <c r="V127" s="103">
        <v>0</v>
      </c>
      <c r="W127" s="103">
        <v>161</v>
      </c>
      <c r="X127" s="21">
        <v>0</v>
      </c>
      <c r="Y127" s="44">
        <f t="shared" si="9"/>
        <v>161</v>
      </c>
      <c r="Z127" s="21">
        <v>0</v>
      </c>
      <c r="AA127" s="103">
        <v>0</v>
      </c>
      <c r="AB127" s="103">
        <v>0</v>
      </c>
      <c r="AC127" s="103">
        <v>0</v>
      </c>
      <c r="AD127" s="44">
        <f t="shared" si="6"/>
        <v>0</v>
      </c>
    </row>
    <row r="128" spans="1:30">
      <c r="A128" t="s">
        <v>36</v>
      </c>
      <c r="B128" s="10">
        <v>45</v>
      </c>
      <c r="C128" s="9" t="s">
        <v>91</v>
      </c>
      <c r="D128" s="10">
        <v>45</v>
      </c>
      <c r="E128" s="8" t="s">
        <v>1239</v>
      </c>
      <c r="F128" s="11">
        <v>41742</v>
      </c>
      <c r="G128" s="13">
        <v>3051</v>
      </c>
      <c r="H128" s="13">
        <v>227147</v>
      </c>
      <c r="I128" s="13">
        <v>3644</v>
      </c>
      <c r="J128" s="39">
        <v>0</v>
      </c>
      <c r="K128" s="40">
        <v>0</v>
      </c>
      <c r="L128" s="40">
        <v>0</v>
      </c>
      <c r="M128" s="40">
        <v>0</v>
      </c>
      <c r="N128" s="50">
        <f t="shared" si="7"/>
        <v>0</v>
      </c>
      <c r="O128" s="39">
        <v>0</v>
      </c>
      <c r="P128" s="40">
        <v>0</v>
      </c>
      <c r="Q128" s="40">
        <v>0</v>
      </c>
      <c r="R128" s="40">
        <v>225</v>
      </c>
      <c r="S128" s="44">
        <f t="shared" si="8"/>
        <v>225</v>
      </c>
      <c r="T128" s="21">
        <v>0</v>
      </c>
      <c r="U128" s="103">
        <v>0</v>
      </c>
      <c r="V128" s="103">
        <v>0</v>
      </c>
      <c r="W128" s="103">
        <v>150</v>
      </c>
      <c r="X128" s="21">
        <v>0</v>
      </c>
      <c r="Y128" s="44">
        <f t="shared" si="9"/>
        <v>150</v>
      </c>
      <c r="Z128" s="21">
        <v>0</v>
      </c>
      <c r="AA128" s="103">
        <v>0</v>
      </c>
      <c r="AB128" s="103">
        <v>0</v>
      </c>
      <c r="AC128" s="103">
        <v>0</v>
      </c>
      <c r="AD128" s="44">
        <f t="shared" si="6"/>
        <v>0</v>
      </c>
    </row>
    <row r="129" spans="1:30">
      <c r="A129" t="s">
        <v>36</v>
      </c>
      <c r="B129" s="10">
        <v>46</v>
      </c>
      <c r="C129" s="9" t="s">
        <v>91</v>
      </c>
      <c r="D129" s="10">
        <v>46</v>
      </c>
      <c r="E129" s="8" t="s">
        <v>1240</v>
      </c>
      <c r="F129" s="11">
        <v>41742</v>
      </c>
      <c r="G129" s="13">
        <v>3248</v>
      </c>
      <c r="H129" s="13">
        <v>261682</v>
      </c>
      <c r="I129" s="13">
        <v>3649</v>
      </c>
      <c r="J129" s="39">
        <v>0</v>
      </c>
      <c r="K129" s="40">
        <v>0</v>
      </c>
      <c r="L129" s="40">
        <v>0</v>
      </c>
      <c r="M129" s="40">
        <v>0</v>
      </c>
      <c r="N129" s="50">
        <f t="shared" si="7"/>
        <v>0</v>
      </c>
      <c r="O129" s="39">
        <v>0</v>
      </c>
      <c r="P129" s="40">
        <v>0</v>
      </c>
      <c r="Q129" s="40">
        <v>0</v>
      </c>
      <c r="R129" s="40">
        <v>56</v>
      </c>
      <c r="S129" s="44">
        <f t="shared" si="8"/>
        <v>56</v>
      </c>
      <c r="T129" s="21">
        <v>0</v>
      </c>
      <c r="U129" s="103">
        <v>0</v>
      </c>
      <c r="V129" s="103">
        <v>0</v>
      </c>
      <c r="W129" s="103">
        <v>157</v>
      </c>
      <c r="X129" s="21">
        <v>0</v>
      </c>
      <c r="Y129" s="44">
        <f t="shared" si="9"/>
        <v>157</v>
      </c>
      <c r="Z129" s="21">
        <v>0</v>
      </c>
      <c r="AA129" s="103">
        <v>0</v>
      </c>
      <c r="AB129" s="103">
        <v>0</v>
      </c>
      <c r="AC129" s="103">
        <v>0</v>
      </c>
      <c r="AD129" s="44">
        <f t="shared" si="6"/>
        <v>0</v>
      </c>
    </row>
    <row r="130" spans="1:30">
      <c r="A130" t="s">
        <v>42</v>
      </c>
      <c r="B130" s="10">
        <v>47</v>
      </c>
      <c r="C130" s="9" t="s">
        <v>91</v>
      </c>
      <c r="D130" s="10">
        <v>47</v>
      </c>
      <c r="E130" s="8" t="s">
        <v>1120</v>
      </c>
      <c r="F130" s="11">
        <v>41747</v>
      </c>
      <c r="G130" s="13">
        <v>6830</v>
      </c>
      <c r="H130" s="13">
        <v>462497</v>
      </c>
      <c r="I130" s="13">
        <v>7735</v>
      </c>
      <c r="J130" s="39">
        <v>0</v>
      </c>
      <c r="K130" s="40">
        <v>0</v>
      </c>
      <c r="L130" s="40">
        <v>0</v>
      </c>
      <c r="M130" s="40">
        <v>0</v>
      </c>
      <c r="N130" s="50">
        <f t="shared" si="7"/>
        <v>0</v>
      </c>
      <c r="O130" s="39">
        <v>0</v>
      </c>
      <c r="P130" s="40">
        <v>0</v>
      </c>
      <c r="Q130" s="40">
        <v>0</v>
      </c>
      <c r="R130" s="40">
        <v>35</v>
      </c>
      <c r="S130" s="44">
        <f t="shared" si="8"/>
        <v>35</v>
      </c>
      <c r="T130" s="21">
        <v>0</v>
      </c>
      <c r="U130" s="103">
        <v>0</v>
      </c>
      <c r="V130" s="103">
        <v>0</v>
      </c>
      <c r="W130" s="103">
        <v>35</v>
      </c>
      <c r="X130" s="21">
        <v>0</v>
      </c>
      <c r="Y130" s="44">
        <f t="shared" si="9"/>
        <v>35</v>
      </c>
      <c r="Z130" s="21">
        <v>0</v>
      </c>
      <c r="AA130" s="103">
        <v>0</v>
      </c>
      <c r="AB130" s="103">
        <v>0</v>
      </c>
      <c r="AC130" s="103">
        <v>0</v>
      </c>
      <c r="AD130" s="44">
        <f t="shared" si="6"/>
        <v>0</v>
      </c>
    </row>
    <row r="131" spans="1:30">
      <c r="A131" t="s">
        <v>36</v>
      </c>
      <c r="B131" s="10">
        <v>48</v>
      </c>
      <c r="C131" s="9" t="s">
        <v>91</v>
      </c>
      <c r="D131" s="10">
        <v>48</v>
      </c>
      <c r="E131" s="8" t="s">
        <v>1241</v>
      </c>
      <c r="F131" s="11">
        <v>41748</v>
      </c>
      <c r="G131" s="13">
        <v>2712</v>
      </c>
      <c r="H131" s="13">
        <v>217617</v>
      </c>
      <c r="I131" s="13">
        <v>3171</v>
      </c>
      <c r="J131" s="39">
        <v>0</v>
      </c>
      <c r="K131" s="40">
        <v>0</v>
      </c>
      <c r="L131" s="40">
        <v>0</v>
      </c>
      <c r="M131" s="40">
        <v>0</v>
      </c>
      <c r="N131" s="50">
        <f t="shared" si="7"/>
        <v>0</v>
      </c>
      <c r="O131" s="39">
        <v>0</v>
      </c>
      <c r="P131" s="40">
        <v>0</v>
      </c>
      <c r="Q131" s="40">
        <v>0</v>
      </c>
      <c r="R131" s="40">
        <v>0</v>
      </c>
      <c r="S131" s="44">
        <f t="shared" si="8"/>
        <v>0</v>
      </c>
      <c r="T131" s="21">
        <v>0</v>
      </c>
      <c r="U131" s="103">
        <v>0</v>
      </c>
      <c r="V131" s="103">
        <v>0</v>
      </c>
      <c r="W131" s="103">
        <v>133</v>
      </c>
      <c r="X131" s="21">
        <v>0</v>
      </c>
      <c r="Y131" s="44">
        <f t="shared" si="9"/>
        <v>133</v>
      </c>
      <c r="Z131" s="21">
        <v>0</v>
      </c>
      <c r="AA131" s="103">
        <v>0</v>
      </c>
      <c r="AB131" s="103">
        <v>0</v>
      </c>
      <c r="AC131" s="103">
        <v>0</v>
      </c>
      <c r="AD131" s="44">
        <f t="shared" si="6"/>
        <v>0</v>
      </c>
    </row>
    <row r="132" spans="1:30">
      <c r="A132" t="s">
        <v>36</v>
      </c>
      <c r="B132" s="10">
        <v>49</v>
      </c>
      <c r="C132" s="9" t="s">
        <v>91</v>
      </c>
      <c r="D132" s="10">
        <v>49</v>
      </c>
      <c r="E132" s="8" t="s">
        <v>1242</v>
      </c>
      <c r="F132" s="11">
        <v>41748</v>
      </c>
      <c r="G132" s="13">
        <v>3181</v>
      </c>
      <c r="H132" s="13">
        <v>252933</v>
      </c>
      <c r="I132" s="13">
        <v>3535</v>
      </c>
      <c r="J132" s="39">
        <v>0</v>
      </c>
      <c r="K132" s="40">
        <v>0</v>
      </c>
      <c r="L132" s="40">
        <v>0</v>
      </c>
      <c r="M132" s="40">
        <v>0</v>
      </c>
      <c r="N132" s="50">
        <f t="shared" si="7"/>
        <v>0</v>
      </c>
      <c r="O132" s="39">
        <v>0</v>
      </c>
      <c r="P132" s="40">
        <v>0</v>
      </c>
      <c r="Q132" s="40">
        <v>0</v>
      </c>
      <c r="R132" s="40">
        <v>244</v>
      </c>
      <c r="S132" s="44">
        <f t="shared" si="8"/>
        <v>244</v>
      </c>
      <c r="T132" s="21">
        <v>0</v>
      </c>
      <c r="U132" s="103">
        <v>0</v>
      </c>
      <c r="V132" s="103">
        <v>0</v>
      </c>
      <c r="W132" s="103">
        <v>154</v>
      </c>
      <c r="X132" s="21">
        <v>0</v>
      </c>
      <c r="Y132" s="44">
        <f t="shared" si="9"/>
        <v>154</v>
      </c>
      <c r="Z132" s="21">
        <v>0</v>
      </c>
      <c r="AA132" s="103">
        <v>0</v>
      </c>
      <c r="AB132" s="103">
        <v>0</v>
      </c>
      <c r="AC132" s="103">
        <v>20</v>
      </c>
      <c r="AD132" s="44">
        <f t="shared" si="6"/>
        <v>20</v>
      </c>
    </row>
    <row r="133" spans="1:30">
      <c r="A133" t="s">
        <v>42</v>
      </c>
      <c r="B133" s="10">
        <v>50</v>
      </c>
      <c r="C133" s="9" t="s">
        <v>91</v>
      </c>
      <c r="D133" s="10">
        <v>50</v>
      </c>
      <c r="E133" s="8" t="s">
        <v>1243</v>
      </c>
      <c r="F133" s="11">
        <v>41749</v>
      </c>
      <c r="G133" s="13">
        <v>4341</v>
      </c>
      <c r="H133" s="13">
        <v>281412</v>
      </c>
      <c r="I133" s="13">
        <v>4953</v>
      </c>
      <c r="J133" s="39">
        <v>0</v>
      </c>
      <c r="K133" s="40">
        <v>0</v>
      </c>
      <c r="L133" s="40">
        <v>0</v>
      </c>
      <c r="M133" s="40">
        <v>0</v>
      </c>
      <c r="N133" s="50">
        <f t="shared" si="7"/>
        <v>0</v>
      </c>
      <c r="O133" s="39">
        <v>0</v>
      </c>
      <c r="P133" s="40">
        <v>0</v>
      </c>
      <c r="Q133" s="40">
        <v>0</v>
      </c>
      <c r="R133" s="40">
        <v>0</v>
      </c>
      <c r="S133" s="44">
        <f t="shared" si="8"/>
        <v>0</v>
      </c>
      <c r="T133" s="21">
        <v>0</v>
      </c>
      <c r="U133" s="103">
        <v>0</v>
      </c>
      <c r="V133" s="103">
        <v>0</v>
      </c>
      <c r="W133" s="103">
        <v>0</v>
      </c>
      <c r="X133" s="21">
        <v>0</v>
      </c>
      <c r="Y133" s="44">
        <f t="shared" si="9"/>
        <v>0</v>
      </c>
      <c r="Z133" s="21">
        <v>0</v>
      </c>
      <c r="AA133" s="103">
        <v>0</v>
      </c>
      <c r="AB133" s="103">
        <v>0</v>
      </c>
      <c r="AC133" s="103">
        <v>0</v>
      </c>
      <c r="AD133" s="44">
        <f t="shared" si="6"/>
        <v>0</v>
      </c>
    </row>
    <row r="134" spans="1:30">
      <c r="A134" t="s">
        <v>42</v>
      </c>
      <c r="B134" s="10">
        <v>51</v>
      </c>
      <c r="C134" s="9" t="s">
        <v>91</v>
      </c>
      <c r="D134" s="10">
        <v>51</v>
      </c>
      <c r="E134" s="8" t="s">
        <v>1244</v>
      </c>
      <c r="F134" s="11">
        <v>41752</v>
      </c>
      <c r="G134" s="13">
        <v>3363</v>
      </c>
      <c r="H134" s="13">
        <v>188110</v>
      </c>
      <c r="I134" s="13">
        <v>3124</v>
      </c>
      <c r="J134" s="39">
        <v>0</v>
      </c>
      <c r="K134" s="40">
        <v>0</v>
      </c>
      <c r="L134" s="40">
        <v>0</v>
      </c>
      <c r="M134" s="40">
        <v>0</v>
      </c>
      <c r="N134" s="50">
        <f t="shared" si="7"/>
        <v>0</v>
      </c>
      <c r="O134" s="39">
        <v>0</v>
      </c>
      <c r="P134" s="40">
        <v>0</v>
      </c>
      <c r="Q134" s="40">
        <v>0</v>
      </c>
      <c r="R134" s="40">
        <v>0</v>
      </c>
      <c r="S134" s="44">
        <f t="shared" si="8"/>
        <v>0</v>
      </c>
      <c r="T134" s="21">
        <v>0</v>
      </c>
      <c r="U134" s="103">
        <v>0</v>
      </c>
      <c r="V134" s="103">
        <v>0</v>
      </c>
      <c r="W134" s="103">
        <v>0</v>
      </c>
      <c r="X134" s="21">
        <v>0</v>
      </c>
      <c r="Y134" s="44">
        <f t="shared" si="9"/>
        <v>0</v>
      </c>
      <c r="Z134" s="21">
        <v>0</v>
      </c>
      <c r="AA134" s="103">
        <v>0</v>
      </c>
      <c r="AB134" s="103">
        <v>0</v>
      </c>
      <c r="AC134" s="103">
        <v>0</v>
      </c>
      <c r="AD134" s="44">
        <f t="shared" si="6"/>
        <v>0</v>
      </c>
    </row>
    <row r="135" spans="1:30">
      <c r="A135" t="s">
        <v>36</v>
      </c>
      <c r="B135" s="10">
        <v>52</v>
      </c>
      <c r="C135" s="9" t="s">
        <v>91</v>
      </c>
      <c r="D135" s="10">
        <v>52</v>
      </c>
      <c r="E135" s="8" t="s">
        <v>1245</v>
      </c>
      <c r="F135" s="11">
        <v>41753</v>
      </c>
      <c r="G135" s="13">
        <v>3093</v>
      </c>
      <c r="H135" s="13">
        <v>232723</v>
      </c>
      <c r="I135" s="13">
        <v>3554</v>
      </c>
      <c r="J135" s="39">
        <v>0</v>
      </c>
      <c r="K135" s="40">
        <v>0</v>
      </c>
      <c r="L135" s="40">
        <v>0</v>
      </c>
      <c r="M135" s="40">
        <v>0</v>
      </c>
      <c r="N135" s="50">
        <f t="shared" si="7"/>
        <v>0</v>
      </c>
      <c r="O135" s="39">
        <v>0</v>
      </c>
      <c r="P135" s="40">
        <v>0</v>
      </c>
      <c r="Q135" s="40">
        <v>0</v>
      </c>
      <c r="R135" s="40">
        <v>0</v>
      </c>
      <c r="S135" s="44">
        <f t="shared" si="8"/>
        <v>0</v>
      </c>
      <c r="T135" s="21">
        <v>0</v>
      </c>
      <c r="U135" s="103">
        <v>0</v>
      </c>
      <c r="V135" s="103">
        <v>0</v>
      </c>
      <c r="W135" s="103">
        <v>151</v>
      </c>
      <c r="X135" s="21">
        <v>0</v>
      </c>
      <c r="Y135" s="44">
        <f t="shared" si="9"/>
        <v>151</v>
      </c>
      <c r="Z135" s="21">
        <v>0</v>
      </c>
      <c r="AA135" s="103">
        <v>0</v>
      </c>
      <c r="AB135" s="103">
        <v>0</v>
      </c>
      <c r="AC135" s="103">
        <v>13</v>
      </c>
      <c r="AD135" s="44">
        <f t="shared" si="6"/>
        <v>13</v>
      </c>
    </row>
    <row r="136" spans="1:30">
      <c r="A136" t="s">
        <v>36</v>
      </c>
      <c r="B136" s="10">
        <v>53</v>
      </c>
      <c r="C136" s="9" t="s">
        <v>91</v>
      </c>
      <c r="D136" s="10">
        <v>53</v>
      </c>
      <c r="E136" s="8" t="s">
        <v>1246</v>
      </c>
      <c r="F136" s="11">
        <v>41753</v>
      </c>
      <c r="G136" s="13">
        <v>2619</v>
      </c>
      <c r="H136" s="13">
        <v>211537</v>
      </c>
      <c r="I136" s="13">
        <v>2897</v>
      </c>
      <c r="J136" s="39">
        <v>0</v>
      </c>
      <c r="K136" s="40">
        <v>0</v>
      </c>
      <c r="L136" s="40">
        <v>0</v>
      </c>
      <c r="M136" s="40">
        <v>0</v>
      </c>
      <c r="N136" s="50">
        <f t="shared" si="7"/>
        <v>0</v>
      </c>
      <c r="O136" s="39">
        <v>0</v>
      </c>
      <c r="P136" s="40">
        <v>0</v>
      </c>
      <c r="Q136" s="40">
        <v>0</v>
      </c>
      <c r="R136" s="40">
        <v>245</v>
      </c>
      <c r="S136" s="44">
        <f t="shared" si="8"/>
        <v>245</v>
      </c>
      <c r="T136" s="21">
        <v>0</v>
      </c>
      <c r="U136" s="103">
        <v>0</v>
      </c>
      <c r="V136" s="103">
        <v>0</v>
      </c>
      <c r="W136" s="103">
        <v>127</v>
      </c>
      <c r="X136" s="21">
        <v>0</v>
      </c>
      <c r="Y136" s="44">
        <f t="shared" si="9"/>
        <v>127</v>
      </c>
      <c r="Z136" s="21">
        <v>0</v>
      </c>
      <c r="AA136" s="103">
        <v>0</v>
      </c>
      <c r="AB136" s="103">
        <v>0</v>
      </c>
      <c r="AC136" s="103">
        <v>0</v>
      </c>
      <c r="AD136" s="44">
        <f t="shared" si="6"/>
        <v>0</v>
      </c>
    </row>
    <row r="137" spans="1:30">
      <c r="A137" t="s">
        <v>42</v>
      </c>
      <c r="B137" s="10">
        <v>54</v>
      </c>
      <c r="C137" s="9" t="s">
        <v>91</v>
      </c>
      <c r="D137" s="10">
        <v>54</v>
      </c>
      <c r="E137" s="8" t="s">
        <v>1247</v>
      </c>
      <c r="F137" s="11">
        <v>41759</v>
      </c>
      <c r="G137" s="13">
        <v>7211</v>
      </c>
      <c r="H137" s="13">
        <v>482698</v>
      </c>
      <c r="I137" s="13">
        <v>8246</v>
      </c>
      <c r="J137" s="39">
        <v>0</v>
      </c>
      <c r="K137" s="40">
        <v>0</v>
      </c>
      <c r="L137" s="40">
        <v>0</v>
      </c>
      <c r="M137" s="40">
        <v>0</v>
      </c>
      <c r="N137" s="50">
        <f t="shared" si="7"/>
        <v>0</v>
      </c>
      <c r="O137" s="39">
        <v>0</v>
      </c>
      <c r="P137" s="40">
        <v>0</v>
      </c>
      <c r="Q137" s="40">
        <v>0</v>
      </c>
      <c r="R137" s="40">
        <v>94</v>
      </c>
      <c r="S137" s="44">
        <f t="shared" si="8"/>
        <v>94</v>
      </c>
      <c r="T137" s="21">
        <v>0</v>
      </c>
      <c r="U137" s="103">
        <v>0</v>
      </c>
      <c r="V137" s="103">
        <v>0</v>
      </c>
      <c r="W137" s="103">
        <v>94</v>
      </c>
      <c r="X137" s="21">
        <v>0</v>
      </c>
      <c r="Y137" s="44">
        <f t="shared" si="9"/>
        <v>94</v>
      </c>
      <c r="Z137" s="21">
        <v>0</v>
      </c>
      <c r="AA137" s="103">
        <v>0</v>
      </c>
      <c r="AB137" s="103">
        <v>0</v>
      </c>
      <c r="AC137" s="103">
        <v>0</v>
      </c>
      <c r="AD137" s="44">
        <f t="shared" si="6"/>
        <v>0</v>
      </c>
    </row>
    <row r="138" spans="1:30">
      <c r="A138" t="s">
        <v>42</v>
      </c>
      <c r="B138" s="10">
        <v>55</v>
      </c>
      <c r="C138" s="9" t="s">
        <v>91</v>
      </c>
      <c r="D138" s="10">
        <v>55</v>
      </c>
      <c r="E138" s="8" t="s">
        <v>1248</v>
      </c>
      <c r="F138" s="11">
        <v>41763</v>
      </c>
      <c r="G138" s="13">
        <v>5122</v>
      </c>
      <c r="H138" s="13">
        <v>320152</v>
      </c>
      <c r="I138" s="13">
        <v>5757</v>
      </c>
      <c r="J138" s="39">
        <v>0</v>
      </c>
      <c r="K138" s="40">
        <v>0</v>
      </c>
      <c r="L138" s="40">
        <v>0</v>
      </c>
      <c r="M138" s="40">
        <v>0</v>
      </c>
      <c r="N138" s="50">
        <f t="shared" si="7"/>
        <v>0</v>
      </c>
      <c r="O138" s="39">
        <v>0</v>
      </c>
      <c r="P138" s="40">
        <v>0</v>
      </c>
      <c r="Q138" s="40">
        <v>0</v>
      </c>
      <c r="R138" s="40">
        <v>0</v>
      </c>
      <c r="S138" s="44">
        <f t="shared" si="8"/>
        <v>0</v>
      </c>
      <c r="T138" s="21">
        <v>0</v>
      </c>
      <c r="U138" s="103">
        <v>0</v>
      </c>
      <c r="V138" s="103">
        <v>0</v>
      </c>
      <c r="W138" s="103">
        <v>0</v>
      </c>
      <c r="X138" s="21">
        <v>0</v>
      </c>
      <c r="Y138" s="44">
        <f>SUM(T138:X138)</f>
        <v>0</v>
      </c>
      <c r="Z138" s="21">
        <v>0</v>
      </c>
      <c r="AA138" s="103">
        <v>0</v>
      </c>
      <c r="AB138" s="103">
        <v>0</v>
      </c>
      <c r="AC138" s="103">
        <v>0</v>
      </c>
      <c r="AD138" s="44">
        <f>SUM(Z138:AC138)</f>
        <v>0</v>
      </c>
    </row>
    <row r="139" spans="1:30">
      <c r="A139" t="s">
        <v>36</v>
      </c>
      <c r="B139" s="10">
        <v>56</v>
      </c>
      <c r="C139" s="9" t="s">
        <v>91</v>
      </c>
      <c r="D139" s="10">
        <v>56</v>
      </c>
      <c r="E139" s="8" t="s">
        <v>1249</v>
      </c>
      <c r="F139" s="11">
        <v>41763</v>
      </c>
      <c r="G139" s="13">
        <v>2954</v>
      </c>
      <c r="H139" s="13">
        <v>228855</v>
      </c>
      <c r="I139" s="13">
        <v>3331</v>
      </c>
      <c r="J139" s="39">
        <v>0</v>
      </c>
      <c r="K139" s="40">
        <v>0</v>
      </c>
      <c r="L139" s="40">
        <v>0</v>
      </c>
      <c r="M139" s="40">
        <v>0</v>
      </c>
      <c r="N139" s="50">
        <f t="shared" si="7"/>
        <v>0</v>
      </c>
      <c r="O139" s="39">
        <v>0</v>
      </c>
      <c r="P139" s="40">
        <v>0</v>
      </c>
      <c r="Q139" s="40">
        <v>0</v>
      </c>
      <c r="R139" s="40">
        <v>100</v>
      </c>
      <c r="S139" s="44">
        <f t="shared" si="8"/>
        <v>100</v>
      </c>
      <c r="T139" s="21">
        <v>0</v>
      </c>
      <c r="U139" s="103">
        <v>0</v>
      </c>
      <c r="V139" s="103">
        <v>0</v>
      </c>
      <c r="W139" s="103">
        <v>144</v>
      </c>
      <c r="X139" s="21">
        <v>0</v>
      </c>
      <c r="Y139" s="44">
        <f t="shared" ref="Y139:Y150" si="10">SUM(T139:X139)</f>
        <v>144</v>
      </c>
      <c r="Z139" s="21">
        <v>0</v>
      </c>
      <c r="AA139" s="103">
        <v>0</v>
      </c>
      <c r="AB139" s="103">
        <v>0</v>
      </c>
      <c r="AC139" s="103">
        <v>0</v>
      </c>
      <c r="AD139" s="44">
        <f t="shared" ref="AD139:AD150" si="11">SUM(Z139:AC139)</f>
        <v>0</v>
      </c>
    </row>
    <row r="140" spans="1:30">
      <c r="A140" t="s">
        <v>36</v>
      </c>
      <c r="B140" s="10">
        <v>57</v>
      </c>
      <c r="C140" s="9" t="s">
        <v>91</v>
      </c>
      <c r="D140" s="10">
        <v>57</v>
      </c>
      <c r="E140" s="8" t="s">
        <v>1250</v>
      </c>
      <c r="F140" s="11">
        <v>41763</v>
      </c>
      <c r="G140" s="13">
        <v>3675</v>
      </c>
      <c r="H140" s="13">
        <v>283851</v>
      </c>
      <c r="I140" s="13">
        <v>4101</v>
      </c>
      <c r="J140" s="39">
        <v>0</v>
      </c>
      <c r="K140" s="40">
        <v>0</v>
      </c>
      <c r="L140" s="40">
        <v>0</v>
      </c>
      <c r="M140" s="40">
        <v>0</v>
      </c>
      <c r="N140" s="50">
        <f t="shared" si="7"/>
        <v>0</v>
      </c>
      <c r="O140" s="39">
        <v>0</v>
      </c>
      <c r="P140" s="40">
        <v>0</v>
      </c>
      <c r="Q140" s="40">
        <v>0</v>
      </c>
      <c r="R140" s="40">
        <v>0</v>
      </c>
      <c r="S140" s="44">
        <f t="shared" si="8"/>
        <v>0</v>
      </c>
      <c r="T140" s="21">
        <v>0</v>
      </c>
      <c r="U140" s="103">
        <v>0</v>
      </c>
      <c r="V140" s="103">
        <v>0</v>
      </c>
      <c r="W140" s="103">
        <v>179</v>
      </c>
      <c r="X140" s="21">
        <v>0</v>
      </c>
      <c r="Y140" s="44">
        <f t="shared" si="10"/>
        <v>179</v>
      </c>
      <c r="Z140" s="21">
        <v>0</v>
      </c>
      <c r="AA140" s="103">
        <v>0</v>
      </c>
      <c r="AB140" s="103">
        <v>0</v>
      </c>
      <c r="AC140" s="103">
        <v>15</v>
      </c>
      <c r="AD140" s="44">
        <f t="shared" si="11"/>
        <v>15</v>
      </c>
    </row>
    <row r="141" spans="1:30">
      <c r="A141" t="s">
        <v>36</v>
      </c>
      <c r="B141" s="10">
        <v>58</v>
      </c>
      <c r="C141" s="9" t="s">
        <v>91</v>
      </c>
      <c r="D141" s="10">
        <v>58</v>
      </c>
      <c r="E141" s="8" t="s">
        <v>1251</v>
      </c>
      <c r="F141" s="11">
        <v>41770</v>
      </c>
      <c r="G141" s="13">
        <v>2812</v>
      </c>
      <c r="H141" s="13">
        <v>191752</v>
      </c>
      <c r="I141" s="13">
        <v>3064</v>
      </c>
      <c r="J141" s="39">
        <v>0</v>
      </c>
      <c r="K141" s="40">
        <v>0</v>
      </c>
      <c r="L141" s="40">
        <v>0</v>
      </c>
      <c r="M141" s="40">
        <v>0</v>
      </c>
      <c r="N141" s="50">
        <f t="shared" si="7"/>
        <v>0</v>
      </c>
      <c r="O141" s="39">
        <v>0</v>
      </c>
      <c r="P141" s="40">
        <v>0</v>
      </c>
      <c r="Q141" s="40">
        <v>0</v>
      </c>
      <c r="R141" s="40">
        <v>53</v>
      </c>
      <c r="S141" s="44">
        <f t="shared" si="8"/>
        <v>53</v>
      </c>
      <c r="T141" s="21">
        <v>0</v>
      </c>
      <c r="U141" s="103">
        <v>0</v>
      </c>
      <c r="V141" s="103">
        <v>0</v>
      </c>
      <c r="W141" s="103">
        <v>137</v>
      </c>
      <c r="X141" s="21">
        <v>0</v>
      </c>
      <c r="Y141" s="44">
        <f t="shared" si="10"/>
        <v>137</v>
      </c>
      <c r="Z141" s="21">
        <v>0</v>
      </c>
      <c r="AA141" s="103">
        <v>0</v>
      </c>
      <c r="AB141" s="103">
        <v>0</v>
      </c>
      <c r="AC141" s="103">
        <v>16</v>
      </c>
      <c r="AD141" s="44">
        <f t="shared" si="11"/>
        <v>16</v>
      </c>
    </row>
    <row r="142" spans="1:30">
      <c r="A142" t="s">
        <v>36</v>
      </c>
      <c r="B142" s="10">
        <v>59</v>
      </c>
      <c r="C142" s="9" t="s">
        <v>91</v>
      </c>
      <c r="D142" s="10">
        <v>59</v>
      </c>
      <c r="E142" s="8" t="s">
        <v>1252</v>
      </c>
      <c r="F142" s="11">
        <v>41770</v>
      </c>
      <c r="G142" s="13">
        <v>2662</v>
      </c>
      <c r="H142" s="13">
        <v>205685</v>
      </c>
      <c r="I142" s="13">
        <v>2939</v>
      </c>
      <c r="J142" s="39">
        <v>0</v>
      </c>
      <c r="K142" s="40">
        <v>0</v>
      </c>
      <c r="L142" s="40">
        <v>0</v>
      </c>
      <c r="M142" s="40">
        <v>0</v>
      </c>
      <c r="N142" s="50">
        <f t="shared" si="7"/>
        <v>0</v>
      </c>
      <c r="O142" s="39">
        <v>0</v>
      </c>
      <c r="P142" s="40">
        <v>0</v>
      </c>
      <c r="Q142" s="40">
        <v>0</v>
      </c>
      <c r="R142" s="40">
        <v>100</v>
      </c>
      <c r="S142" s="44">
        <f t="shared" si="8"/>
        <v>100</v>
      </c>
      <c r="T142" s="21">
        <v>0</v>
      </c>
      <c r="U142" s="103">
        <v>0</v>
      </c>
      <c r="V142" s="103">
        <v>0</v>
      </c>
      <c r="W142" s="103">
        <v>129</v>
      </c>
      <c r="X142" s="21">
        <v>0</v>
      </c>
      <c r="Y142" s="44">
        <f t="shared" si="10"/>
        <v>129</v>
      </c>
      <c r="Z142" s="21">
        <v>0</v>
      </c>
      <c r="AA142" s="103">
        <v>0</v>
      </c>
      <c r="AB142" s="103">
        <v>0</v>
      </c>
      <c r="AC142" s="103">
        <v>25</v>
      </c>
      <c r="AD142" s="44">
        <f t="shared" si="11"/>
        <v>25</v>
      </c>
    </row>
    <row r="143" spans="1:30">
      <c r="A143" t="s">
        <v>42</v>
      </c>
      <c r="B143" s="10">
        <v>60</v>
      </c>
      <c r="C143" s="9" t="s">
        <v>91</v>
      </c>
      <c r="D143" s="10">
        <v>60</v>
      </c>
      <c r="E143" s="8" t="s">
        <v>93</v>
      </c>
      <c r="F143" s="11">
        <v>41774</v>
      </c>
      <c r="G143" s="13">
        <v>5560</v>
      </c>
      <c r="H143" s="13">
        <v>384018</v>
      </c>
      <c r="I143" s="13">
        <v>6302</v>
      </c>
      <c r="J143" s="39">
        <v>0</v>
      </c>
      <c r="K143" s="40">
        <v>0</v>
      </c>
      <c r="L143" s="40">
        <v>0</v>
      </c>
      <c r="M143" s="40">
        <v>0</v>
      </c>
      <c r="N143" s="50">
        <f t="shared" si="7"/>
        <v>0</v>
      </c>
      <c r="O143" s="39">
        <v>0</v>
      </c>
      <c r="P143" s="40">
        <v>0</v>
      </c>
      <c r="Q143" s="40">
        <v>0</v>
      </c>
      <c r="R143" s="40">
        <v>54</v>
      </c>
      <c r="S143" s="44">
        <f t="shared" si="8"/>
        <v>54</v>
      </c>
      <c r="T143" s="21">
        <v>0</v>
      </c>
      <c r="U143" s="103">
        <v>0</v>
      </c>
      <c r="V143" s="103">
        <v>0</v>
      </c>
      <c r="W143" s="103">
        <v>54</v>
      </c>
      <c r="X143" s="21">
        <v>0</v>
      </c>
      <c r="Y143" s="44">
        <f t="shared" si="10"/>
        <v>54</v>
      </c>
      <c r="Z143" s="21">
        <v>0</v>
      </c>
      <c r="AA143" s="103">
        <v>0</v>
      </c>
      <c r="AB143" s="103">
        <v>0</v>
      </c>
      <c r="AC143" s="103">
        <v>0</v>
      </c>
      <c r="AD143" s="44">
        <f t="shared" si="11"/>
        <v>0</v>
      </c>
    </row>
    <row r="144" spans="1:30">
      <c r="A144" t="s">
        <v>36</v>
      </c>
      <c r="B144" s="10">
        <v>61</v>
      </c>
      <c r="C144" s="9" t="s">
        <v>91</v>
      </c>
      <c r="D144" s="10">
        <v>61</v>
      </c>
      <c r="E144" s="8" t="s">
        <v>1253</v>
      </c>
      <c r="F144" s="11">
        <v>41782</v>
      </c>
      <c r="G144" s="13">
        <v>1578</v>
      </c>
      <c r="H144" s="13">
        <v>105030</v>
      </c>
      <c r="I144" s="13">
        <v>1819</v>
      </c>
      <c r="J144" s="39">
        <v>0</v>
      </c>
      <c r="K144" s="40">
        <v>0</v>
      </c>
      <c r="L144" s="40">
        <v>0</v>
      </c>
      <c r="M144" s="40">
        <v>0</v>
      </c>
      <c r="N144" s="50">
        <f t="shared" si="7"/>
        <v>0</v>
      </c>
      <c r="O144" s="39">
        <v>0</v>
      </c>
      <c r="P144" s="40">
        <v>0</v>
      </c>
      <c r="Q144" s="40">
        <v>0</v>
      </c>
      <c r="R144" s="40">
        <v>50</v>
      </c>
      <c r="S144" s="44">
        <f t="shared" si="8"/>
        <v>50</v>
      </c>
      <c r="T144" s="21">
        <v>0</v>
      </c>
      <c r="U144" s="103">
        <v>0</v>
      </c>
      <c r="V144" s="103">
        <v>0</v>
      </c>
      <c r="W144" s="103">
        <v>77</v>
      </c>
      <c r="X144" s="21">
        <v>0</v>
      </c>
      <c r="Y144" s="44">
        <f t="shared" si="10"/>
        <v>77</v>
      </c>
      <c r="Z144" s="21">
        <v>0</v>
      </c>
      <c r="AA144" s="103">
        <v>0</v>
      </c>
      <c r="AB144" s="103">
        <v>0</v>
      </c>
      <c r="AC144" s="103">
        <v>8</v>
      </c>
      <c r="AD144" s="44">
        <f t="shared" si="11"/>
        <v>8</v>
      </c>
    </row>
    <row r="145" spans="1:32">
      <c r="A145" t="s">
        <v>36</v>
      </c>
      <c r="B145" s="10">
        <v>62</v>
      </c>
      <c r="C145" s="9" t="s">
        <v>91</v>
      </c>
      <c r="D145" s="10">
        <v>62</v>
      </c>
      <c r="E145" s="8" t="s">
        <v>1254</v>
      </c>
      <c r="F145" s="11">
        <v>41782</v>
      </c>
      <c r="G145" s="13">
        <v>2269</v>
      </c>
      <c r="H145" s="13">
        <v>178433</v>
      </c>
      <c r="I145" s="13">
        <v>2472</v>
      </c>
      <c r="J145" s="39">
        <v>0</v>
      </c>
      <c r="K145" s="40">
        <v>0</v>
      </c>
      <c r="L145" s="40">
        <v>0</v>
      </c>
      <c r="M145" s="40">
        <v>0</v>
      </c>
      <c r="N145" s="50">
        <f t="shared" si="7"/>
        <v>0</v>
      </c>
      <c r="O145" s="39">
        <v>0</v>
      </c>
      <c r="P145" s="40">
        <v>0</v>
      </c>
      <c r="Q145" s="40">
        <v>0</v>
      </c>
      <c r="R145" s="40">
        <v>0</v>
      </c>
      <c r="S145" s="44">
        <f t="shared" si="8"/>
        <v>0</v>
      </c>
      <c r="T145" s="21">
        <v>0</v>
      </c>
      <c r="U145" s="103">
        <v>0</v>
      </c>
      <c r="V145" s="103">
        <v>0</v>
      </c>
      <c r="W145" s="103">
        <v>110</v>
      </c>
      <c r="X145" s="21">
        <v>0</v>
      </c>
      <c r="Y145" s="44">
        <f t="shared" si="10"/>
        <v>110</v>
      </c>
      <c r="Z145" s="21">
        <v>0</v>
      </c>
      <c r="AA145" s="103">
        <v>0</v>
      </c>
      <c r="AB145" s="103">
        <v>0</v>
      </c>
      <c r="AC145" s="103">
        <v>15</v>
      </c>
      <c r="AD145" s="44">
        <f t="shared" si="11"/>
        <v>15</v>
      </c>
    </row>
    <row r="146" spans="1:32">
      <c r="A146" t="s">
        <v>42</v>
      </c>
      <c r="B146" s="10">
        <v>63</v>
      </c>
      <c r="C146" s="9" t="s">
        <v>91</v>
      </c>
      <c r="D146" s="10">
        <v>63</v>
      </c>
      <c r="E146" s="8" t="s">
        <v>995</v>
      </c>
      <c r="F146" s="11">
        <v>41788</v>
      </c>
      <c r="G146" s="13">
        <v>5800</v>
      </c>
      <c r="H146" s="13">
        <v>400139</v>
      </c>
      <c r="I146" s="13">
        <v>6397</v>
      </c>
      <c r="J146" s="39">
        <v>0</v>
      </c>
      <c r="K146" s="40">
        <v>0</v>
      </c>
      <c r="L146" s="40">
        <v>0</v>
      </c>
      <c r="M146" s="40">
        <v>0</v>
      </c>
      <c r="N146" s="50">
        <f t="shared" si="7"/>
        <v>0</v>
      </c>
      <c r="O146" s="39">
        <v>0</v>
      </c>
      <c r="P146" s="40">
        <v>0</v>
      </c>
      <c r="Q146" s="40">
        <v>0</v>
      </c>
      <c r="R146" s="40">
        <v>30</v>
      </c>
      <c r="S146" s="44">
        <f t="shared" si="8"/>
        <v>30</v>
      </c>
      <c r="T146" s="21">
        <v>0</v>
      </c>
      <c r="U146" s="103">
        <v>0</v>
      </c>
      <c r="V146" s="103">
        <v>0</v>
      </c>
      <c r="W146" s="103">
        <v>30</v>
      </c>
      <c r="X146" s="21">
        <v>0</v>
      </c>
      <c r="Y146" s="44">
        <f t="shared" si="10"/>
        <v>30</v>
      </c>
      <c r="Z146" s="21">
        <v>0</v>
      </c>
      <c r="AA146" s="103">
        <v>0</v>
      </c>
      <c r="AB146" s="103">
        <v>0</v>
      </c>
      <c r="AC146" s="103">
        <v>0</v>
      </c>
      <c r="AD146" s="44">
        <f t="shared" si="11"/>
        <v>0</v>
      </c>
    </row>
    <row r="147" spans="1:32">
      <c r="A147" t="s">
        <v>36</v>
      </c>
      <c r="B147" s="10">
        <v>64</v>
      </c>
      <c r="C147" s="9" t="s">
        <v>91</v>
      </c>
      <c r="D147" s="10">
        <v>64</v>
      </c>
      <c r="E147" s="8" t="s">
        <v>1255</v>
      </c>
      <c r="F147" s="11">
        <v>41790</v>
      </c>
      <c r="G147" s="13">
        <v>1539</v>
      </c>
      <c r="H147" s="13">
        <v>107121</v>
      </c>
      <c r="I147" s="13">
        <v>1641</v>
      </c>
      <c r="J147" s="39">
        <v>0</v>
      </c>
      <c r="K147" s="40">
        <v>0</v>
      </c>
      <c r="L147" s="40">
        <v>0</v>
      </c>
      <c r="M147" s="40">
        <v>0</v>
      </c>
      <c r="N147" s="50">
        <f t="shared" si="7"/>
        <v>0</v>
      </c>
      <c r="O147" s="39">
        <v>0</v>
      </c>
      <c r="P147" s="40">
        <v>0</v>
      </c>
      <c r="Q147" s="40">
        <v>0</v>
      </c>
      <c r="R147" s="40">
        <v>93</v>
      </c>
      <c r="S147" s="44">
        <f t="shared" si="8"/>
        <v>93</v>
      </c>
      <c r="T147" s="21">
        <v>0</v>
      </c>
      <c r="U147" s="103">
        <v>0</v>
      </c>
      <c r="V147" s="103">
        <v>0</v>
      </c>
      <c r="W147" s="103">
        <v>74</v>
      </c>
      <c r="X147" s="21">
        <v>0</v>
      </c>
      <c r="Y147" s="44">
        <f t="shared" si="10"/>
        <v>74</v>
      </c>
      <c r="Z147" s="21">
        <v>0</v>
      </c>
      <c r="AA147" s="103">
        <v>0</v>
      </c>
      <c r="AB147" s="103">
        <v>0</v>
      </c>
      <c r="AC147" s="103">
        <v>33</v>
      </c>
      <c r="AD147" s="44">
        <f t="shared" si="11"/>
        <v>33</v>
      </c>
    </row>
    <row r="148" spans="1:32">
      <c r="A148" t="s">
        <v>36</v>
      </c>
      <c r="B148" s="10">
        <v>65</v>
      </c>
      <c r="C148" s="9" t="s">
        <v>91</v>
      </c>
      <c r="D148" s="10">
        <v>65</v>
      </c>
      <c r="E148" s="8" t="s">
        <v>1256</v>
      </c>
      <c r="F148" s="11">
        <v>41790</v>
      </c>
      <c r="G148" s="13">
        <v>2356</v>
      </c>
      <c r="H148" s="13">
        <v>165701</v>
      </c>
      <c r="I148" s="13">
        <v>2519</v>
      </c>
      <c r="J148" s="39">
        <v>0</v>
      </c>
      <c r="K148" s="40">
        <v>0</v>
      </c>
      <c r="L148" s="40">
        <v>0</v>
      </c>
      <c r="M148" s="40">
        <v>0</v>
      </c>
      <c r="N148" s="50">
        <f t="shared" si="7"/>
        <v>0</v>
      </c>
      <c r="O148" s="39">
        <v>0</v>
      </c>
      <c r="P148" s="40">
        <v>0</v>
      </c>
      <c r="Q148" s="40">
        <v>0</v>
      </c>
      <c r="R148" s="40">
        <v>131</v>
      </c>
      <c r="S148" s="44">
        <f t="shared" si="8"/>
        <v>131</v>
      </c>
      <c r="T148" s="21">
        <v>0</v>
      </c>
      <c r="U148" s="103">
        <v>0</v>
      </c>
      <c r="V148" s="103">
        <v>0</v>
      </c>
      <c r="W148" s="103">
        <v>113</v>
      </c>
      <c r="X148" s="21">
        <v>0</v>
      </c>
      <c r="Y148" s="44">
        <f t="shared" si="10"/>
        <v>113</v>
      </c>
      <c r="Z148" s="21">
        <v>0</v>
      </c>
      <c r="AA148" s="103">
        <v>0</v>
      </c>
      <c r="AB148" s="103">
        <v>0</v>
      </c>
      <c r="AC148" s="103">
        <v>20</v>
      </c>
      <c r="AD148" s="44">
        <f t="shared" si="11"/>
        <v>20</v>
      </c>
    </row>
    <row r="149" spans="1:32">
      <c r="A149" t="s">
        <v>36</v>
      </c>
      <c r="B149" s="10">
        <v>66</v>
      </c>
      <c r="C149" s="9" t="s">
        <v>91</v>
      </c>
      <c r="D149" s="10">
        <v>66</v>
      </c>
      <c r="E149" s="8" t="s">
        <v>1257</v>
      </c>
      <c r="F149" s="11">
        <v>41798</v>
      </c>
      <c r="G149" s="13">
        <v>2429</v>
      </c>
      <c r="H149" s="13">
        <v>173186</v>
      </c>
      <c r="I149" s="13">
        <v>2587</v>
      </c>
      <c r="J149" s="39">
        <v>0</v>
      </c>
      <c r="K149" s="40">
        <v>0</v>
      </c>
      <c r="L149" s="40">
        <v>0</v>
      </c>
      <c r="M149" s="40">
        <v>0</v>
      </c>
      <c r="N149" s="50">
        <f>SUM(J149:M149)</f>
        <v>0</v>
      </c>
      <c r="O149" s="39">
        <v>0</v>
      </c>
      <c r="P149" s="40">
        <v>0</v>
      </c>
      <c r="Q149" s="40">
        <v>0</v>
      </c>
      <c r="R149" s="40">
        <v>0</v>
      </c>
      <c r="S149" s="44">
        <f>SUM(O149:R149)</f>
        <v>0</v>
      </c>
      <c r="T149" s="21">
        <v>0</v>
      </c>
      <c r="U149" s="103">
        <v>0</v>
      </c>
      <c r="V149" s="103">
        <v>0</v>
      </c>
      <c r="W149" s="103">
        <v>117</v>
      </c>
      <c r="X149" s="21">
        <v>0</v>
      </c>
      <c r="Y149" s="44">
        <f t="shared" si="10"/>
        <v>117</v>
      </c>
      <c r="Z149" s="21">
        <v>0</v>
      </c>
      <c r="AA149" s="103">
        <v>0</v>
      </c>
      <c r="AB149" s="103">
        <v>0</v>
      </c>
      <c r="AC149" s="103">
        <v>17</v>
      </c>
      <c r="AD149" s="44">
        <f t="shared" si="11"/>
        <v>17</v>
      </c>
    </row>
    <row r="150" spans="1:32">
      <c r="B150" s="10" t="s">
        <v>1220</v>
      </c>
      <c r="C150" s="9" t="s">
        <v>91</v>
      </c>
      <c r="D150" s="10" t="s">
        <v>1220</v>
      </c>
      <c r="E150" s="8" t="s">
        <v>1258</v>
      </c>
      <c r="F150" s="11">
        <v>41989</v>
      </c>
      <c r="G150" s="13">
        <v>0</v>
      </c>
      <c r="H150" s="13">
        <v>1</v>
      </c>
      <c r="I150" s="13">
        <v>20</v>
      </c>
      <c r="J150" s="39">
        <v>0</v>
      </c>
      <c r="K150" s="40">
        <v>0</v>
      </c>
      <c r="L150" s="40">
        <v>0</v>
      </c>
      <c r="M150" s="40">
        <v>0</v>
      </c>
      <c r="N150" s="50">
        <f>SUM(J150:M150)</f>
        <v>0</v>
      </c>
      <c r="O150" s="39">
        <v>0</v>
      </c>
      <c r="P150" s="40">
        <v>0</v>
      </c>
      <c r="Q150" s="40">
        <v>0</v>
      </c>
      <c r="R150" s="40">
        <v>0</v>
      </c>
      <c r="S150" s="44">
        <f>SUM(O150:R150)</f>
        <v>0</v>
      </c>
      <c r="T150" s="21">
        <v>0</v>
      </c>
      <c r="U150" s="103">
        <v>0</v>
      </c>
      <c r="V150" s="103">
        <v>0</v>
      </c>
      <c r="W150" s="103">
        <v>0</v>
      </c>
      <c r="X150" s="21">
        <v>0</v>
      </c>
      <c r="Y150" s="44">
        <f t="shared" si="10"/>
        <v>0</v>
      </c>
      <c r="Z150" s="21">
        <v>0</v>
      </c>
      <c r="AA150" s="103">
        <v>0</v>
      </c>
      <c r="AB150" s="103">
        <v>0</v>
      </c>
      <c r="AC150" s="103">
        <v>0</v>
      </c>
      <c r="AD150" s="44">
        <f t="shared" si="11"/>
        <v>0</v>
      </c>
      <c r="AE150" s="213" t="s">
        <v>1259</v>
      </c>
      <c r="AF150" s="99"/>
    </row>
    <row r="151" spans="1:32">
      <c r="B151" s="8"/>
      <c r="C151" s="9"/>
      <c r="D151" s="8"/>
      <c r="E151" s="8"/>
      <c r="F151" s="11"/>
      <c r="G151" s="13"/>
      <c r="H151" s="13"/>
      <c r="I151" s="13"/>
      <c r="J151" s="39"/>
      <c r="K151" s="40"/>
      <c r="L151" s="40"/>
      <c r="M151" s="40"/>
      <c r="N151" s="50"/>
      <c r="O151" s="21"/>
      <c r="P151" s="21"/>
      <c r="Q151" s="21"/>
      <c r="R151" s="21"/>
      <c r="S151" s="44"/>
      <c r="T151" s="39"/>
      <c r="U151" s="40"/>
      <c r="V151" s="40"/>
      <c r="W151" s="40"/>
      <c r="X151" s="21"/>
      <c r="Y151" s="50"/>
      <c r="Z151" s="39"/>
      <c r="AA151" s="40"/>
      <c r="AB151" s="40"/>
      <c r="AC151" s="40"/>
      <c r="AD151" s="50"/>
    </row>
    <row r="152" spans="1:32">
      <c r="F152" s="3" t="s">
        <v>228</v>
      </c>
      <c r="G152" s="7">
        <f t="shared" ref="G152:AD152" si="12">SUM(G83:G151)</f>
        <v>229886</v>
      </c>
      <c r="H152" s="7">
        <f t="shared" si="12"/>
        <v>16616619</v>
      </c>
      <c r="I152" s="7">
        <f t="shared" si="12"/>
        <v>264561</v>
      </c>
      <c r="J152" s="7">
        <f t="shared" si="12"/>
        <v>0</v>
      </c>
      <c r="K152" s="7">
        <f t="shared" si="12"/>
        <v>0</v>
      </c>
      <c r="L152" s="7">
        <f t="shared" si="12"/>
        <v>0</v>
      </c>
      <c r="M152" s="7">
        <f t="shared" si="12"/>
        <v>0</v>
      </c>
      <c r="N152" s="7">
        <f t="shared" si="12"/>
        <v>0</v>
      </c>
      <c r="O152" s="7">
        <f t="shared" si="12"/>
        <v>0</v>
      </c>
      <c r="P152" s="7">
        <f t="shared" si="12"/>
        <v>0</v>
      </c>
      <c r="Q152" s="7">
        <f t="shared" si="12"/>
        <v>0</v>
      </c>
      <c r="R152" s="7">
        <f t="shared" si="12"/>
        <v>6420</v>
      </c>
      <c r="S152" s="7">
        <f t="shared" si="12"/>
        <v>6420</v>
      </c>
      <c r="T152" s="7">
        <f t="shared" si="12"/>
        <v>0</v>
      </c>
      <c r="U152" s="7">
        <f t="shared" si="12"/>
        <v>0</v>
      </c>
      <c r="V152" s="7">
        <f t="shared" si="12"/>
        <v>0</v>
      </c>
      <c r="W152" s="7">
        <f t="shared" si="12"/>
        <v>6215</v>
      </c>
      <c r="X152" s="7">
        <f t="shared" si="12"/>
        <v>0</v>
      </c>
      <c r="Y152" s="7">
        <f t="shared" si="12"/>
        <v>6215</v>
      </c>
      <c r="Z152" s="7">
        <f t="shared" si="12"/>
        <v>0</v>
      </c>
      <c r="AA152" s="7">
        <f t="shared" si="12"/>
        <v>0</v>
      </c>
      <c r="AB152" s="7">
        <f t="shared" si="12"/>
        <v>0</v>
      </c>
      <c r="AC152" s="7">
        <f t="shared" si="12"/>
        <v>205</v>
      </c>
      <c r="AD152" s="7">
        <f t="shared" si="12"/>
        <v>205</v>
      </c>
    </row>
    <row r="154" spans="1:32">
      <c r="D154" s="3"/>
      <c r="E154" s="47" t="s">
        <v>142</v>
      </c>
      <c r="F154" s="3"/>
      <c r="G154" s="18" t="s">
        <v>163</v>
      </c>
      <c r="H154" s="19"/>
      <c r="I154" s="20"/>
      <c r="J154" s="26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8"/>
    </row>
    <row r="155" spans="1:32">
      <c r="B155" t="s">
        <v>7</v>
      </c>
      <c r="D155" s="3" t="s">
        <v>9</v>
      </c>
      <c r="E155" s="4" t="s">
        <v>10</v>
      </c>
      <c r="F155" s="3" t="s">
        <v>11</v>
      </c>
      <c r="G155" s="36" t="s">
        <v>12</v>
      </c>
      <c r="H155" s="37" t="s">
        <v>13</v>
      </c>
      <c r="I155" s="38" t="s">
        <v>14</v>
      </c>
      <c r="J155" s="29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1"/>
    </row>
    <row r="156" spans="1:32">
      <c r="B156" s="10">
        <v>1</v>
      </c>
      <c r="C156" s="9" t="s">
        <v>91</v>
      </c>
      <c r="D156" s="10">
        <v>1</v>
      </c>
      <c r="E156" s="8" t="s">
        <v>1225</v>
      </c>
      <c r="F156" s="11">
        <v>41712</v>
      </c>
      <c r="G156" s="13">
        <v>220</v>
      </c>
      <c r="H156" s="13">
        <v>336</v>
      </c>
      <c r="I156" s="13">
        <v>340</v>
      </c>
      <c r="J156" s="32"/>
      <c r="K156" s="33"/>
      <c r="L156" s="33"/>
      <c r="M156" s="33"/>
      <c r="N156" s="34"/>
      <c r="O156" s="33"/>
      <c r="P156" s="33"/>
      <c r="Q156" s="33"/>
      <c r="R156" s="33"/>
      <c r="S156" s="34"/>
      <c r="T156" s="33"/>
      <c r="U156" s="33"/>
      <c r="V156" s="33"/>
      <c r="W156" s="33"/>
      <c r="X156" s="33"/>
      <c r="Y156" s="34"/>
      <c r="Z156" s="33"/>
      <c r="AA156" s="33"/>
      <c r="AB156" s="33"/>
      <c r="AC156" s="33"/>
      <c r="AD156" s="35"/>
    </row>
    <row r="157" spans="1:32">
      <c r="B157" s="10">
        <v>2</v>
      </c>
      <c r="C157" s="9" t="s">
        <v>91</v>
      </c>
      <c r="D157" s="10">
        <v>2</v>
      </c>
      <c r="E157" s="8" t="s">
        <v>1260</v>
      </c>
      <c r="F157" s="11">
        <v>41740</v>
      </c>
      <c r="G157" s="13">
        <v>5473</v>
      </c>
      <c r="H157" s="13">
        <v>5569</v>
      </c>
      <c r="I157" s="13">
        <v>8778</v>
      </c>
      <c r="J157" s="32"/>
      <c r="K157" s="33"/>
      <c r="L157" s="33"/>
      <c r="M157" s="33"/>
      <c r="N157" s="34"/>
      <c r="O157" s="33"/>
      <c r="P157" s="33"/>
      <c r="Q157" s="33"/>
      <c r="R157" s="33"/>
      <c r="S157" s="34"/>
      <c r="T157" s="33"/>
      <c r="U157" s="33"/>
      <c r="V157" s="33"/>
      <c r="W157" s="33"/>
      <c r="X157" s="33"/>
      <c r="Y157" s="34"/>
      <c r="Z157" s="33"/>
      <c r="AA157" s="33"/>
      <c r="AB157" s="33"/>
      <c r="AC157" s="33"/>
      <c r="AD157" s="35"/>
    </row>
    <row r="158" spans="1:32">
      <c r="B158" s="10">
        <v>3</v>
      </c>
      <c r="C158" s="9" t="s">
        <v>91</v>
      </c>
      <c r="D158" s="10">
        <v>3</v>
      </c>
      <c r="E158" s="8" t="s">
        <v>1243</v>
      </c>
      <c r="F158" s="11">
        <v>41749</v>
      </c>
      <c r="G158" s="13">
        <v>1468</v>
      </c>
      <c r="H158" s="13">
        <v>1468</v>
      </c>
      <c r="I158" s="13">
        <v>2369</v>
      </c>
      <c r="J158" s="32"/>
      <c r="K158" s="33"/>
      <c r="L158" s="33"/>
      <c r="M158" s="33"/>
      <c r="N158" s="34"/>
      <c r="O158" s="33"/>
      <c r="P158" s="33"/>
      <c r="Q158" s="33"/>
      <c r="R158" s="33"/>
      <c r="S158" s="34"/>
      <c r="T158" s="33"/>
      <c r="U158" s="33"/>
      <c r="V158" s="33"/>
      <c r="W158" s="33"/>
      <c r="X158" s="33"/>
      <c r="Y158" s="34"/>
      <c r="Z158" s="33"/>
      <c r="AA158" s="33"/>
      <c r="AB158" s="33"/>
      <c r="AC158" s="33"/>
      <c r="AD158" s="35"/>
    </row>
    <row r="159" spans="1:32">
      <c r="B159" s="10">
        <v>4</v>
      </c>
      <c r="C159" s="9" t="s">
        <v>91</v>
      </c>
      <c r="D159" s="10">
        <v>4</v>
      </c>
      <c r="E159" s="8" t="s">
        <v>1261</v>
      </c>
      <c r="F159" s="11">
        <v>41843</v>
      </c>
      <c r="G159" s="13">
        <v>3793</v>
      </c>
      <c r="H159" s="13">
        <v>4317</v>
      </c>
      <c r="I159" s="13">
        <v>6056</v>
      </c>
      <c r="J159" s="32"/>
      <c r="K159" s="33"/>
      <c r="L159" s="33"/>
      <c r="M159" s="33"/>
      <c r="N159" s="34"/>
      <c r="O159" s="33"/>
      <c r="P159" s="33"/>
      <c r="Q159" s="33"/>
      <c r="R159" s="33"/>
      <c r="S159" s="34"/>
      <c r="T159" s="33"/>
      <c r="U159" s="33"/>
      <c r="V159" s="33"/>
      <c r="W159" s="33"/>
      <c r="X159" s="33"/>
      <c r="Y159" s="34"/>
      <c r="Z159" s="33"/>
      <c r="AA159" s="33"/>
      <c r="AB159" s="33"/>
      <c r="AC159" s="33"/>
      <c r="AD159" s="35"/>
    </row>
    <row r="160" spans="1:32">
      <c r="B160" s="10">
        <v>5</v>
      </c>
      <c r="C160" s="9" t="s">
        <v>91</v>
      </c>
      <c r="D160" s="10">
        <v>5</v>
      </c>
      <c r="E160" s="8" t="s">
        <v>478</v>
      </c>
      <c r="F160" s="11">
        <v>41880</v>
      </c>
      <c r="G160" s="13">
        <v>5157</v>
      </c>
      <c r="H160" s="13">
        <v>5313</v>
      </c>
      <c r="I160" s="13">
        <v>8301</v>
      </c>
      <c r="J160" s="32"/>
      <c r="K160" s="33"/>
      <c r="L160" s="33"/>
      <c r="M160" s="33"/>
      <c r="N160" s="34"/>
      <c r="O160" s="33"/>
      <c r="P160" s="33"/>
      <c r="Q160" s="33"/>
      <c r="R160" s="33"/>
      <c r="S160" s="34"/>
      <c r="T160" s="33"/>
      <c r="U160" s="33"/>
      <c r="V160" s="33"/>
      <c r="W160" s="33"/>
      <c r="X160" s="33"/>
      <c r="Y160" s="34"/>
      <c r="Z160" s="33"/>
      <c r="AA160" s="33"/>
      <c r="AB160" s="33"/>
      <c r="AC160" s="33"/>
      <c r="AD160" s="35"/>
    </row>
    <row r="161" spans="2:30">
      <c r="B161" s="10"/>
      <c r="C161" s="9"/>
      <c r="D161" s="10"/>
      <c r="E161" s="8"/>
      <c r="F161" s="11"/>
      <c r="G161" s="13"/>
      <c r="H161" s="13"/>
      <c r="I161" s="13"/>
      <c r="J161" s="32"/>
      <c r="K161" s="33"/>
      <c r="L161" s="33"/>
      <c r="M161" s="33"/>
      <c r="N161" s="34"/>
      <c r="O161" s="33"/>
      <c r="P161" s="33"/>
      <c r="Q161" s="33"/>
      <c r="R161" s="33"/>
      <c r="S161" s="34"/>
      <c r="T161" s="33"/>
      <c r="U161" s="33"/>
      <c r="V161" s="33"/>
      <c r="W161" s="33"/>
      <c r="X161" s="33"/>
      <c r="Y161" s="34"/>
      <c r="Z161" s="33"/>
      <c r="AA161" s="33"/>
      <c r="AB161" s="33"/>
      <c r="AC161" s="33"/>
      <c r="AD161" s="35"/>
    </row>
    <row r="162" spans="2:30">
      <c r="F162" s="3" t="s">
        <v>228</v>
      </c>
      <c r="G162" s="7">
        <f>SUM(G156:G161)</f>
        <v>16111</v>
      </c>
      <c r="H162" s="7">
        <f>SUM(H156:H161)</f>
        <v>17003</v>
      </c>
      <c r="I162" s="7">
        <f>SUM(I156:I161)</f>
        <v>25844</v>
      </c>
      <c r="J162" s="45"/>
      <c r="K162" s="45"/>
      <c r="L162" s="45"/>
      <c r="M162" s="45"/>
      <c r="N162" s="45"/>
      <c r="O162" s="5"/>
      <c r="P162" s="6"/>
      <c r="Q162" s="6"/>
      <c r="R162" s="6"/>
      <c r="S162" s="45"/>
      <c r="T162" s="5"/>
      <c r="U162" s="6"/>
      <c r="V162" s="6"/>
      <c r="W162" s="6"/>
      <c r="X162" s="6"/>
      <c r="Y162" s="45"/>
      <c r="Z162" s="5"/>
      <c r="AA162" s="6"/>
      <c r="AB162" s="6"/>
      <c r="AC162" s="6"/>
      <c r="AD162" s="45"/>
    </row>
    <row r="165" spans="2:30">
      <c r="J165" s="102"/>
      <c r="K165" s="51"/>
      <c r="L165" s="51"/>
      <c r="M165" s="51"/>
    </row>
    <row r="166" spans="2:30">
      <c r="E166" s="102"/>
      <c r="F166" s="51"/>
      <c r="G166" s="51"/>
      <c r="H166" s="51"/>
      <c r="I166" s="51"/>
    </row>
  </sheetData>
  <phoneticPr fontId="6" type="noConversion"/>
  <pageMargins left="0.75" right="0.75" top="1" bottom="1" header="0" footer="0"/>
  <pageSetup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S156"/>
  <sheetViews>
    <sheetView topLeftCell="A37" workbookViewId="0">
      <selection activeCell="E59" sqref="E59:E60"/>
    </sheetView>
  </sheetViews>
  <sheetFormatPr baseColWidth="10" defaultColWidth="11.42578125" defaultRowHeight="12.75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7.140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5" customWidth="1"/>
    <col min="24" max="24" width="5.42578125" customWidth="1"/>
    <col min="25" max="25" width="5.5703125" bestFit="1" customWidth="1"/>
    <col min="26" max="26" width="5.7109375" customWidth="1"/>
    <col min="27" max="27" width="4.5703125" bestFit="1" customWidth="1"/>
    <col min="28" max="28" width="4.85546875" bestFit="1" customWidth="1"/>
    <col min="29" max="29" width="4.5703125" bestFit="1" customWidth="1"/>
    <col min="30" max="30" width="4.85546875" bestFit="1" customWidth="1"/>
    <col min="32" max="32" width="23.710937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10.42578125" bestFit="1" customWidth="1"/>
    <col min="42" max="42" width="7.5703125" bestFit="1" customWidth="1"/>
    <col min="43" max="43" width="9.5703125" bestFit="1" customWidth="1"/>
    <col min="44" max="44" width="9.28515625" bestFit="1" customWidth="1"/>
    <col min="45" max="45" width="11.5703125" bestFit="1" customWidth="1"/>
  </cols>
  <sheetData>
    <row r="1" spans="1:45">
      <c r="F1" s="102"/>
      <c r="G1" s="51"/>
      <c r="H1" s="51"/>
      <c r="I1" s="51"/>
      <c r="J1" s="102"/>
      <c r="K1" s="51"/>
      <c r="L1" s="51"/>
      <c r="M1" s="51"/>
    </row>
    <row r="2" spans="1:45">
      <c r="F2" s="102"/>
      <c r="G2" s="51"/>
      <c r="H2" s="51"/>
      <c r="I2" s="51"/>
      <c r="J2" s="102"/>
      <c r="K2" s="51"/>
      <c r="L2" s="51"/>
      <c r="M2" s="51"/>
      <c r="N2" s="51"/>
      <c r="O2" s="51"/>
    </row>
    <row r="3" spans="1:45">
      <c r="D3" s="1" t="s">
        <v>1262</v>
      </c>
      <c r="E3" s="2"/>
      <c r="J3" s="102"/>
      <c r="K3" s="51"/>
      <c r="L3" s="51"/>
      <c r="M3" s="51"/>
      <c r="N3" s="51"/>
      <c r="O3" s="51"/>
    </row>
    <row r="4" spans="1:45">
      <c r="D4" s="1"/>
      <c r="E4" s="2"/>
      <c r="F4" s="2"/>
      <c r="AF4" s="113" t="s">
        <v>1263</v>
      </c>
      <c r="AG4" s="111"/>
      <c r="AH4" s="111"/>
      <c r="AI4" s="111"/>
      <c r="AJ4" s="111"/>
      <c r="AK4" s="112"/>
      <c r="AL4" s="125"/>
      <c r="AM4" s="111"/>
      <c r="AN4" s="111"/>
      <c r="AO4" s="111"/>
      <c r="AP4" s="111"/>
      <c r="AQ4" s="111"/>
      <c r="AR4" s="111"/>
      <c r="AS4" s="112"/>
    </row>
    <row r="5" spans="1:45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05" t="s">
        <v>146</v>
      </c>
      <c r="AG5" s="122" t="s">
        <v>147</v>
      </c>
      <c r="AH5" s="122" t="s">
        <v>148</v>
      </c>
      <c r="AI5" s="122" t="s">
        <v>149</v>
      </c>
      <c r="AJ5" s="122" t="s">
        <v>150</v>
      </c>
      <c r="AK5" s="122" t="s">
        <v>151</v>
      </c>
      <c r="AL5" s="122" t="s">
        <v>152</v>
      </c>
      <c r="AM5" s="143" t="s">
        <v>153</v>
      </c>
      <c r="AN5" s="143" t="s">
        <v>154</v>
      </c>
      <c r="AO5" s="143" t="s">
        <v>155</v>
      </c>
      <c r="AP5" s="143" t="s">
        <v>156</v>
      </c>
      <c r="AQ5" s="143" t="s">
        <v>157</v>
      </c>
      <c r="AR5" s="143" t="s">
        <v>158</v>
      </c>
      <c r="AS5" s="144" t="s">
        <v>76</v>
      </c>
    </row>
    <row r="6" spans="1:45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F6" s="104" t="s">
        <v>277</v>
      </c>
      <c r="AG6" s="104">
        <v>1</v>
      </c>
      <c r="AH6" s="118"/>
      <c r="AI6" s="118"/>
      <c r="AJ6" s="118"/>
      <c r="AK6" s="118">
        <v>1</v>
      </c>
      <c r="AL6" s="118"/>
      <c r="AM6" s="118"/>
      <c r="AN6" s="118"/>
      <c r="AO6" s="118"/>
      <c r="AP6" s="118"/>
      <c r="AQ6" s="118">
        <v>1</v>
      </c>
      <c r="AR6" s="118"/>
      <c r="AS6" s="105">
        <v>3</v>
      </c>
    </row>
    <row r="7" spans="1:45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06" t="s">
        <v>1012</v>
      </c>
      <c r="AG7" s="106"/>
      <c r="AP7">
        <v>2</v>
      </c>
      <c r="AS7" s="120">
        <v>2</v>
      </c>
    </row>
    <row r="8" spans="1:45">
      <c r="A8" t="s">
        <v>36</v>
      </c>
      <c r="B8" s="10">
        <v>1267</v>
      </c>
      <c r="C8" s="9" t="s">
        <v>173</v>
      </c>
      <c r="D8" s="10">
        <v>1</v>
      </c>
      <c r="E8" s="8" t="s">
        <v>1264</v>
      </c>
      <c r="F8" s="11">
        <v>41277</v>
      </c>
      <c r="G8" s="13">
        <v>1499</v>
      </c>
      <c r="H8" s="13">
        <v>54245</v>
      </c>
      <c r="I8" s="13">
        <v>2894</v>
      </c>
      <c r="J8" s="40">
        <v>0</v>
      </c>
      <c r="K8" s="40">
        <v>0</v>
      </c>
      <c r="L8" s="40">
        <v>0</v>
      </c>
      <c r="M8" s="40">
        <v>0</v>
      </c>
      <c r="N8" s="50">
        <f t="shared" ref="N8:N17" si="0">SUM(J8:M8)</f>
        <v>0</v>
      </c>
      <c r="O8" s="21">
        <v>192</v>
      </c>
      <c r="P8" s="21">
        <v>0</v>
      </c>
      <c r="Q8" s="21">
        <v>128</v>
      </c>
      <c r="R8" s="21">
        <v>0</v>
      </c>
      <c r="S8" s="50">
        <f t="shared" ref="S8:S38" si="1">SUM(O8:R8)</f>
        <v>320</v>
      </c>
      <c r="T8" s="21">
        <v>24</v>
      </c>
      <c r="U8" s="21">
        <v>0</v>
      </c>
      <c r="V8" s="21">
        <v>84</v>
      </c>
      <c r="W8" s="21">
        <v>4</v>
      </c>
      <c r="X8" s="21">
        <v>0</v>
      </c>
      <c r="Y8" s="50">
        <f t="shared" ref="Y8:Y49" si="2">SUM(T8:X8)</f>
        <v>112</v>
      </c>
      <c r="Z8" s="21">
        <v>0</v>
      </c>
      <c r="AA8" s="21">
        <v>0</v>
      </c>
      <c r="AB8" s="21">
        <v>0</v>
      </c>
      <c r="AC8" s="21">
        <v>0</v>
      </c>
      <c r="AD8" s="50">
        <f t="shared" ref="AD8:AD49" si="3">SUM(Z8:AC8)</f>
        <v>0</v>
      </c>
      <c r="AF8" s="106" t="s">
        <v>1124</v>
      </c>
      <c r="AG8" s="106"/>
      <c r="AO8">
        <v>2</v>
      </c>
      <c r="AQ8">
        <v>2</v>
      </c>
      <c r="AS8" s="120">
        <v>4</v>
      </c>
    </row>
    <row r="9" spans="1:45">
      <c r="A9" t="s">
        <v>36</v>
      </c>
      <c r="B9" s="10">
        <v>1268</v>
      </c>
      <c r="C9" s="9" t="s">
        <v>173</v>
      </c>
      <c r="D9" s="10">
        <v>2</v>
      </c>
      <c r="E9" s="8" t="s">
        <v>1265</v>
      </c>
      <c r="F9" s="11">
        <v>41283</v>
      </c>
      <c r="G9" s="13">
        <v>2140</v>
      </c>
      <c r="H9" s="13">
        <v>80611</v>
      </c>
      <c r="I9" s="13">
        <v>4462</v>
      </c>
      <c r="J9" s="40">
        <v>4</v>
      </c>
      <c r="K9" s="40">
        <v>0</v>
      </c>
      <c r="L9" s="40">
        <v>0</v>
      </c>
      <c r="M9" s="40">
        <v>0</v>
      </c>
      <c r="N9" s="50">
        <f t="shared" si="0"/>
        <v>4</v>
      </c>
      <c r="O9" s="21">
        <v>190</v>
      </c>
      <c r="P9" s="21">
        <v>0</v>
      </c>
      <c r="Q9" s="21">
        <v>240</v>
      </c>
      <c r="R9" s="21">
        <v>15</v>
      </c>
      <c r="S9" s="50">
        <f t="shared" si="1"/>
        <v>445</v>
      </c>
      <c r="T9" s="21">
        <v>71</v>
      </c>
      <c r="U9" s="21">
        <v>0</v>
      </c>
      <c r="V9" s="21">
        <v>118</v>
      </c>
      <c r="W9" s="21">
        <v>0</v>
      </c>
      <c r="X9" s="21">
        <v>0</v>
      </c>
      <c r="Y9" s="50">
        <f t="shared" si="2"/>
        <v>189</v>
      </c>
      <c r="Z9" s="21">
        <v>0</v>
      </c>
      <c r="AA9" s="21">
        <v>0</v>
      </c>
      <c r="AB9" s="21">
        <v>0</v>
      </c>
      <c r="AC9" s="21">
        <v>0</v>
      </c>
      <c r="AD9" s="50">
        <f t="shared" si="3"/>
        <v>0</v>
      </c>
      <c r="AF9" s="106" t="s">
        <v>1266</v>
      </c>
      <c r="AG9" s="106"/>
      <c r="AI9">
        <v>1</v>
      </c>
      <c r="AS9" s="120">
        <v>1</v>
      </c>
    </row>
    <row r="10" spans="1:45">
      <c r="A10" t="s">
        <v>36</v>
      </c>
      <c r="B10" s="10">
        <v>1269</v>
      </c>
      <c r="C10" s="9" t="s">
        <v>173</v>
      </c>
      <c r="D10" s="10">
        <v>3</v>
      </c>
      <c r="E10" s="8" t="s">
        <v>1267</v>
      </c>
      <c r="F10" s="11">
        <v>41287</v>
      </c>
      <c r="G10" s="13">
        <v>2998</v>
      </c>
      <c r="H10" s="13">
        <v>3075</v>
      </c>
      <c r="I10" s="13">
        <v>3987</v>
      </c>
      <c r="J10" s="40">
        <v>0</v>
      </c>
      <c r="K10" s="40">
        <v>0</v>
      </c>
      <c r="L10" s="40">
        <v>0</v>
      </c>
      <c r="M10" s="40">
        <v>0</v>
      </c>
      <c r="N10" s="50">
        <f t="shared" si="0"/>
        <v>0</v>
      </c>
      <c r="O10" s="21">
        <v>80</v>
      </c>
      <c r="P10" s="21">
        <v>0</v>
      </c>
      <c r="Q10" s="21">
        <v>197</v>
      </c>
      <c r="R10" s="21">
        <v>0</v>
      </c>
      <c r="S10" s="50">
        <f t="shared" si="1"/>
        <v>277</v>
      </c>
      <c r="T10" s="21">
        <v>37</v>
      </c>
      <c r="U10" s="21">
        <v>0</v>
      </c>
      <c r="V10" s="21">
        <v>140</v>
      </c>
      <c r="W10" s="21">
        <v>0</v>
      </c>
      <c r="X10" s="21">
        <v>0</v>
      </c>
      <c r="Y10" s="50">
        <f t="shared" si="2"/>
        <v>177</v>
      </c>
      <c r="Z10" s="21">
        <v>0</v>
      </c>
      <c r="AA10" s="21">
        <v>0</v>
      </c>
      <c r="AB10" s="21">
        <v>0</v>
      </c>
      <c r="AC10" s="21">
        <v>0</v>
      </c>
      <c r="AD10" s="50">
        <f t="shared" si="3"/>
        <v>0</v>
      </c>
      <c r="AF10" s="106" t="s">
        <v>279</v>
      </c>
      <c r="AG10" s="106">
        <v>192</v>
      </c>
      <c r="AH10">
        <v>105</v>
      </c>
      <c r="AI10">
        <v>375</v>
      </c>
      <c r="AJ10">
        <v>100</v>
      </c>
      <c r="AK10">
        <v>100</v>
      </c>
      <c r="AL10">
        <v>50</v>
      </c>
      <c r="AS10" s="120">
        <v>922</v>
      </c>
    </row>
    <row r="11" spans="1:45">
      <c r="A11" t="s">
        <v>36</v>
      </c>
      <c r="B11" s="10">
        <v>1270</v>
      </c>
      <c r="C11" s="9" t="s">
        <v>173</v>
      </c>
      <c r="D11" s="10">
        <v>4</v>
      </c>
      <c r="E11" s="8" t="s">
        <v>1268</v>
      </c>
      <c r="F11" s="11">
        <v>41296</v>
      </c>
      <c r="G11" s="13">
        <v>5390</v>
      </c>
      <c r="H11" s="13">
        <v>137089</v>
      </c>
      <c r="I11" s="13">
        <v>9185</v>
      </c>
      <c r="J11" s="40">
        <v>1</v>
      </c>
      <c r="K11" s="40">
        <v>0</v>
      </c>
      <c r="L11" s="40">
        <v>0</v>
      </c>
      <c r="M11" s="40">
        <v>0</v>
      </c>
      <c r="N11" s="50">
        <f t="shared" si="0"/>
        <v>1</v>
      </c>
      <c r="O11" s="21">
        <v>0</v>
      </c>
      <c r="P11" s="21">
        <v>0</v>
      </c>
      <c r="Q11" s="21">
        <v>344</v>
      </c>
      <c r="R11" s="21">
        <v>2</v>
      </c>
      <c r="S11" s="50">
        <f t="shared" si="1"/>
        <v>346</v>
      </c>
      <c r="T11" s="21">
        <v>56</v>
      </c>
      <c r="U11" s="21">
        <v>0</v>
      </c>
      <c r="V11" s="21">
        <v>311</v>
      </c>
      <c r="W11" s="21">
        <v>1</v>
      </c>
      <c r="X11" s="21">
        <v>0</v>
      </c>
      <c r="Y11" s="50">
        <f t="shared" si="2"/>
        <v>368</v>
      </c>
      <c r="Z11" s="21">
        <v>0</v>
      </c>
      <c r="AA11" s="21">
        <v>0</v>
      </c>
      <c r="AB11" s="21">
        <v>0</v>
      </c>
      <c r="AC11" s="21">
        <v>0</v>
      </c>
      <c r="AD11" s="50">
        <f t="shared" si="3"/>
        <v>0</v>
      </c>
      <c r="AF11" s="106" t="s">
        <v>483</v>
      </c>
      <c r="AG11" s="106"/>
      <c r="AM11">
        <v>1</v>
      </c>
      <c r="AS11" s="120">
        <v>1</v>
      </c>
    </row>
    <row r="12" spans="1:45">
      <c r="A12" t="s">
        <v>36</v>
      </c>
      <c r="B12" s="10">
        <v>1271</v>
      </c>
      <c r="C12" s="9" t="s">
        <v>173</v>
      </c>
      <c r="D12" s="10">
        <v>5</v>
      </c>
      <c r="E12" s="8" t="s">
        <v>1269</v>
      </c>
      <c r="F12" s="11">
        <v>41306</v>
      </c>
      <c r="G12" s="13">
        <v>2836</v>
      </c>
      <c r="H12" s="13">
        <v>48031</v>
      </c>
      <c r="I12" s="13">
        <v>6716</v>
      </c>
      <c r="J12" s="40">
        <v>0</v>
      </c>
      <c r="K12" s="40">
        <v>0</v>
      </c>
      <c r="L12" s="40">
        <v>0</v>
      </c>
      <c r="M12" s="40">
        <v>3</v>
      </c>
      <c r="N12" s="50">
        <f t="shared" si="0"/>
        <v>3</v>
      </c>
      <c r="O12" s="21">
        <v>185</v>
      </c>
      <c r="P12" s="21">
        <v>0</v>
      </c>
      <c r="Q12" s="21">
        <v>228</v>
      </c>
      <c r="R12" s="21">
        <v>0</v>
      </c>
      <c r="S12" s="50">
        <f t="shared" si="1"/>
        <v>413</v>
      </c>
      <c r="T12" s="21">
        <v>45</v>
      </c>
      <c r="U12" s="21">
        <v>0</v>
      </c>
      <c r="V12" s="21">
        <v>223</v>
      </c>
      <c r="W12" s="21">
        <v>0</v>
      </c>
      <c r="X12" s="21">
        <v>0</v>
      </c>
      <c r="Y12" s="50">
        <f t="shared" si="2"/>
        <v>268</v>
      </c>
      <c r="Z12" s="21">
        <v>0</v>
      </c>
      <c r="AA12" s="21">
        <v>0</v>
      </c>
      <c r="AB12" s="21">
        <v>0</v>
      </c>
      <c r="AC12" s="21">
        <v>0</v>
      </c>
      <c r="AD12" s="50">
        <f t="shared" si="3"/>
        <v>0</v>
      </c>
      <c r="AF12" s="106" t="s">
        <v>375</v>
      </c>
      <c r="AG12" s="106"/>
      <c r="AN12">
        <v>6</v>
      </c>
      <c r="AS12" s="120">
        <v>6</v>
      </c>
    </row>
    <row r="13" spans="1:45">
      <c r="A13" t="s">
        <v>36</v>
      </c>
      <c r="B13" s="10">
        <v>1272</v>
      </c>
      <c r="C13" s="9" t="s">
        <v>173</v>
      </c>
      <c r="D13" s="10">
        <v>6</v>
      </c>
      <c r="E13" s="8" t="s">
        <v>1270</v>
      </c>
      <c r="F13" s="11">
        <v>41309</v>
      </c>
      <c r="G13" s="13">
        <v>4546</v>
      </c>
      <c r="H13" s="13">
        <v>112601</v>
      </c>
      <c r="I13" s="13">
        <v>8412</v>
      </c>
      <c r="J13" s="40">
        <v>1</v>
      </c>
      <c r="K13" s="40">
        <v>0</v>
      </c>
      <c r="L13" s="40">
        <v>0</v>
      </c>
      <c r="M13" s="40">
        <v>0</v>
      </c>
      <c r="N13" s="50">
        <f t="shared" si="0"/>
        <v>1</v>
      </c>
      <c r="O13" s="21">
        <v>80</v>
      </c>
      <c r="P13" s="21">
        <v>0</v>
      </c>
      <c r="Q13" s="21">
        <v>260</v>
      </c>
      <c r="R13" s="21">
        <v>50</v>
      </c>
      <c r="S13" s="50">
        <f t="shared" si="1"/>
        <v>390</v>
      </c>
      <c r="T13" s="21">
        <v>25</v>
      </c>
      <c r="U13" s="21">
        <v>0</v>
      </c>
      <c r="V13" s="21">
        <v>281</v>
      </c>
      <c r="W13" s="21">
        <v>24</v>
      </c>
      <c r="X13" s="21">
        <v>0</v>
      </c>
      <c r="Y13" s="50">
        <f t="shared" si="2"/>
        <v>330</v>
      </c>
      <c r="Z13" s="21">
        <v>3</v>
      </c>
      <c r="AA13" s="21">
        <v>0</v>
      </c>
      <c r="AB13" s="21">
        <v>0</v>
      </c>
      <c r="AC13" s="21">
        <v>0</v>
      </c>
      <c r="AD13" s="50">
        <f t="shared" si="3"/>
        <v>3</v>
      </c>
      <c r="AF13" s="106" t="s">
        <v>742</v>
      </c>
      <c r="AG13" s="106">
        <v>15</v>
      </c>
      <c r="AH13">
        <v>16</v>
      </c>
      <c r="AI13">
        <v>3</v>
      </c>
      <c r="AJ13">
        <v>11</v>
      </c>
      <c r="AK13">
        <v>13</v>
      </c>
      <c r="AL13">
        <v>5</v>
      </c>
      <c r="AM13">
        <v>15</v>
      </c>
      <c r="AN13">
        <v>37</v>
      </c>
      <c r="AO13">
        <v>8</v>
      </c>
      <c r="AP13">
        <v>8</v>
      </c>
      <c r="AQ13">
        <v>12</v>
      </c>
      <c r="AS13" s="120">
        <v>143</v>
      </c>
    </row>
    <row r="14" spans="1:45">
      <c r="A14" t="s">
        <v>36</v>
      </c>
      <c r="B14" s="10">
        <v>1273</v>
      </c>
      <c r="C14" s="9" t="s">
        <v>173</v>
      </c>
      <c r="D14" s="10">
        <v>7</v>
      </c>
      <c r="E14" s="8" t="s">
        <v>1271</v>
      </c>
      <c r="F14" s="11">
        <v>41330</v>
      </c>
      <c r="G14" s="13">
        <v>6695</v>
      </c>
      <c r="H14" s="13">
        <v>245318</v>
      </c>
      <c r="I14" s="13">
        <v>11081</v>
      </c>
      <c r="J14" s="40">
        <v>2</v>
      </c>
      <c r="K14" s="40">
        <v>0</v>
      </c>
      <c r="L14" s="40">
        <v>0</v>
      </c>
      <c r="M14" s="40">
        <v>0</v>
      </c>
      <c r="N14" s="50">
        <f t="shared" si="0"/>
        <v>2</v>
      </c>
      <c r="O14" s="21">
        <v>11</v>
      </c>
      <c r="P14" s="21">
        <v>0</v>
      </c>
      <c r="Q14" s="21">
        <v>477</v>
      </c>
      <c r="R14" s="21">
        <v>50</v>
      </c>
      <c r="S14" s="50">
        <f t="shared" si="1"/>
        <v>538</v>
      </c>
      <c r="T14" s="21">
        <v>67</v>
      </c>
      <c r="U14" s="21">
        <v>0</v>
      </c>
      <c r="V14" s="21">
        <v>279</v>
      </c>
      <c r="W14" s="21">
        <v>98</v>
      </c>
      <c r="X14" s="21">
        <v>0</v>
      </c>
      <c r="Y14" s="50">
        <f t="shared" si="2"/>
        <v>444</v>
      </c>
      <c r="Z14" s="21">
        <v>0</v>
      </c>
      <c r="AA14" s="21">
        <v>0</v>
      </c>
      <c r="AB14" s="21">
        <v>0</v>
      </c>
      <c r="AC14" s="21">
        <v>0</v>
      </c>
      <c r="AD14" s="50">
        <f t="shared" si="3"/>
        <v>0</v>
      </c>
      <c r="AF14" s="106" t="s">
        <v>1130</v>
      </c>
      <c r="AG14" s="106"/>
      <c r="AJ14">
        <v>5</v>
      </c>
      <c r="AM14">
        <v>8</v>
      </c>
      <c r="AQ14">
        <v>5</v>
      </c>
      <c r="AS14" s="120">
        <v>18</v>
      </c>
    </row>
    <row r="15" spans="1:45">
      <c r="A15" t="s">
        <v>36</v>
      </c>
      <c r="B15" s="10">
        <v>1274</v>
      </c>
      <c r="C15" s="9" t="s">
        <v>173</v>
      </c>
      <c r="D15" s="10">
        <v>8</v>
      </c>
      <c r="E15" s="8" t="s">
        <v>1272</v>
      </c>
      <c r="F15" s="11">
        <v>41334</v>
      </c>
      <c r="G15" s="13">
        <v>5658</v>
      </c>
      <c r="H15" s="13">
        <v>43403</v>
      </c>
      <c r="I15" s="13">
        <v>7656</v>
      </c>
      <c r="J15" s="40">
        <v>0</v>
      </c>
      <c r="K15" s="40">
        <v>0</v>
      </c>
      <c r="L15" s="40">
        <v>0</v>
      </c>
      <c r="M15" s="40">
        <v>1</v>
      </c>
      <c r="N15" s="50">
        <f t="shared" si="0"/>
        <v>1</v>
      </c>
      <c r="O15" s="21">
        <v>143</v>
      </c>
      <c r="P15" s="21">
        <v>0</v>
      </c>
      <c r="Q15" s="21">
        <v>306</v>
      </c>
      <c r="R15" s="21">
        <v>0</v>
      </c>
      <c r="S15" s="50">
        <f t="shared" si="1"/>
        <v>449</v>
      </c>
      <c r="T15" s="21">
        <v>38</v>
      </c>
      <c r="U15" s="21">
        <v>0</v>
      </c>
      <c r="V15" s="21">
        <v>277</v>
      </c>
      <c r="W15" s="21">
        <v>0</v>
      </c>
      <c r="X15" s="21">
        <v>0</v>
      </c>
      <c r="Y15" s="50">
        <f t="shared" si="2"/>
        <v>315</v>
      </c>
      <c r="Z15" s="21">
        <v>1</v>
      </c>
      <c r="AA15" s="21">
        <v>0</v>
      </c>
      <c r="AB15" s="21">
        <v>1</v>
      </c>
      <c r="AC15" s="21">
        <v>0</v>
      </c>
      <c r="AD15" s="50">
        <f t="shared" si="3"/>
        <v>2</v>
      </c>
      <c r="AF15" s="106" t="s">
        <v>488</v>
      </c>
      <c r="AG15" s="106"/>
      <c r="AH15">
        <v>1</v>
      </c>
      <c r="AS15" s="120">
        <v>1</v>
      </c>
    </row>
    <row r="16" spans="1:45">
      <c r="A16" t="s">
        <v>36</v>
      </c>
      <c r="B16" s="10">
        <v>1277</v>
      </c>
      <c r="C16" s="9" t="s">
        <v>173</v>
      </c>
      <c r="D16" s="10">
        <v>9</v>
      </c>
      <c r="E16" s="8" t="s">
        <v>1273</v>
      </c>
      <c r="F16" s="11">
        <v>41336</v>
      </c>
      <c r="G16" s="13">
        <v>3711</v>
      </c>
      <c r="H16" s="13">
        <v>279585</v>
      </c>
      <c r="I16" s="13">
        <v>4217</v>
      </c>
      <c r="J16" s="40">
        <v>0</v>
      </c>
      <c r="K16" s="40">
        <v>0</v>
      </c>
      <c r="L16" s="40">
        <v>0</v>
      </c>
      <c r="M16" s="40">
        <v>0</v>
      </c>
      <c r="N16" s="50">
        <f t="shared" si="0"/>
        <v>0</v>
      </c>
      <c r="O16" s="21">
        <v>0</v>
      </c>
      <c r="P16" s="21">
        <v>0</v>
      </c>
      <c r="Q16" s="21">
        <v>0</v>
      </c>
      <c r="R16" s="21">
        <v>200</v>
      </c>
      <c r="S16" s="50">
        <f t="shared" si="1"/>
        <v>200</v>
      </c>
      <c r="T16" s="21">
        <v>0</v>
      </c>
      <c r="U16" s="21">
        <v>0</v>
      </c>
      <c r="V16" s="21">
        <v>0</v>
      </c>
      <c r="W16" s="21">
        <v>180</v>
      </c>
      <c r="X16" s="21">
        <v>0</v>
      </c>
      <c r="Y16" s="50">
        <f t="shared" si="2"/>
        <v>180</v>
      </c>
      <c r="Z16" s="21">
        <v>0</v>
      </c>
      <c r="AA16" s="21">
        <v>0</v>
      </c>
      <c r="AB16" s="21">
        <v>0</v>
      </c>
      <c r="AC16" s="21">
        <v>15</v>
      </c>
      <c r="AD16" s="50">
        <f t="shared" si="3"/>
        <v>15</v>
      </c>
      <c r="AF16" s="106" t="s">
        <v>1132</v>
      </c>
      <c r="AG16" s="106"/>
      <c r="AR16">
        <v>1</v>
      </c>
      <c r="AS16" s="120">
        <v>1</v>
      </c>
    </row>
    <row r="17" spans="1:45">
      <c r="A17" t="s">
        <v>36</v>
      </c>
      <c r="B17" s="10">
        <v>1275</v>
      </c>
      <c r="C17" s="9" t="s">
        <v>173</v>
      </c>
      <c r="D17" s="10">
        <v>10</v>
      </c>
      <c r="E17" s="8" t="s">
        <v>1274</v>
      </c>
      <c r="F17" s="11">
        <v>41342</v>
      </c>
      <c r="G17" s="13">
        <v>6103</v>
      </c>
      <c r="H17" s="13">
        <v>209332</v>
      </c>
      <c r="I17" s="13">
        <v>10091</v>
      </c>
      <c r="J17" s="40">
        <v>0</v>
      </c>
      <c r="K17" s="40">
        <v>0</v>
      </c>
      <c r="L17" s="40">
        <v>0</v>
      </c>
      <c r="M17" s="40">
        <v>0</v>
      </c>
      <c r="N17" s="50">
        <f t="shared" si="0"/>
        <v>0</v>
      </c>
      <c r="O17" s="21">
        <v>0</v>
      </c>
      <c r="P17" s="21">
        <v>0</v>
      </c>
      <c r="Q17" s="21">
        <v>406</v>
      </c>
      <c r="R17" s="21">
        <v>60</v>
      </c>
      <c r="S17" s="50">
        <f t="shared" si="1"/>
        <v>466</v>
      </c>
      <c r="T17" s="21">
        <v>54</v>
      </c>
      <c r="U17" s="21">
        <v>0</v>
      </c>
      <c r="V17" s="21">
        <v>280</v>
      </c>
      <c r="W17" s="21">
        <v>68</v>
      </c>
      <c r="X17" s="21">
        <v>0</v>
      </c>
      <c r="Y17" s="50">
        <f t="shared" si="2"/>
        <v>402</v>
      </c>
      <c r="Z17" s="21">
        <v>1</v>
      </c>
      <c r="AA17" s="21">
        <v>0</v>
      </c>
      <c r="AB17" s="21">
        <v>0</v>
      </c>
      <c r="AC17" s="21">
        <v>0</v>
      </c>
      <c r="AD17" s="50">
        <f t="shared" si="3"/>
        <v>1</v>
      </c>
      <c r="AF17" s="106" t="s">
        <v>1275</v>
      </c>
      <c r="AG17" s="106"/>
      <c r="AP17">
        <v>1</v>
      </c>
      <c r="AS17" s="120">
        <v>1</v>
      </c>
    </row>
    <row r="18" spans="1:45">
      <c r="A18" t="s">
        <v>36</v>
      </c>
      <c r="B18" s="10">
        <v>1276</v>
      </c>
      <c r="C18" s="9" t="s">
        <v>173</v>
      </c>
      <c r="D18" s="10">
        <v>11</v>
      </c>
      <c r="E18" s="8" t="s">
        <v>1276</v>
      </c>
      <c r="F18" s="11">
        <v>41356</v>
      </c>
      <c r="G18" s="13">
        <v>6506</v>
      </c>
      <c r="H18" s="13">
        <v>62299</v>
      </c>
      <c r="I18" s="13">
        <v>7472</v>
      </c>
      <c r="J18" s="40">
        <v>0</v>
      </c>
      <c r="K18" s="40">
        <v>0</v>
      </c>
      <c r="L18" s="40">
        <v>0</v>
      </c>
      <c r="M18" s="40">
        <v>0</v>
      </c>
      <c r="N18" s="50">
        <f t="shared" ref="N18:N38" si="4">SUM(J18:M18)</f>
        <v>0</v>
      </c>
      <c r="O18" s="40">
        <v>12</v>
      </c>
      <c r="P18" s="40">
        <v>0</v>
      </c>
      <c r="Q18" s="40">
        <v>353</v>
      </c>
      <c r="R18" s="40">
        <v>10</v>
      </c>
      <c r="S18" s="50">
        <f t="shared" si="1"/>
        <v>375</v>
      </c>
      <c r="T18" s="21">
        <v>19</v>
      </c>
      <c r="U18" s="21">
        <v>0</v>
      </c>
      <c r="V18" s="21">
        <v>268</v>
      </c>
      <c r="W18" s="21">
        <v>22</v>
      </c>
      <c r="X18" s="21">
        <v>0</v>
      </c>
      <c r="Y18" s="50">
        <f t="shared" si="2"/>
        <v>309</v>
      </c>
      <c r="Z18" s="21">
        <v>6</v>
      </c>
      <c r="AA18" s="21">
        <v>0</v>
      </c>
      <c r="AB18" s="21">
        <v>3</v>
      </c>
      <c r="AC18" s="21">
        <v>14</v>
      </c>
      <c r="AD18" s="50">
        <f t="shared" si="3"/>
        <v>23</v>
      </c>
      <c r="AF18" s="106" t="s">
        <v>286</v>
      </c>
      <c r="AG18" s="106">
        <v>115</v>
      </c>
      <c r="AH18">
        <v>76</v>
      </c>
      <c r="AI18">
        <v>60</v>
      </c>
      <c r="AJ18">
        <v>122</v>
      </c>
      <c r="AK18">
        <v>130</v>
      </c>
      <c r="AM18">
        <v>17</v>
      </c>
      <c r="AR18">
        <v>15</v>
      </c>
      <c r="AS18" s="120">
        <v>535</v>
      </c>
    </row>
    <row r="19" spans="1:45">
      <c r="A19" t="s">
        <v>36</v>
      </c>
      <c r="B19" s="10">
        <v>1278</v>
      </c>
      <c r="C19" s="9" t="s">
        <v>173</v>
      </c>
      <c r="D19" s="10">
        <v>12</v>
      </c>
      <c r="E19" s="8" t="s">
        <v>1277</v>
      </c>
      <c r="F19" s="11">
        <v>41359</v>
      </c>
      <c r="G19" s="13">
        <v>4280</v>
      </c>
      <c r="H19" s="13">
        <v>204006</v>
      </c>
      <c r="I19" s="13">
        <v>5954</v>
      </c>
      <c r="J19" s="40">
        <v>0</v>
      </c>
      <c r="K19" s="40">
        <v>0</v>
      </c>
      <c r="L19" s="40">
        <v>0</v>
      </c>
      <c r="M19" s="40">
        <v>0</v>
      </c>
      <c r="N19" s="50">
        <f t="shared" si="4"/>
        <v>0</v>
      </c>
      <c r="O19" s="40">
        <v>0</v>
      </c>
      <c r="P19" s="40">
        <v>0</v>
      </c>
      <c r="Q19" s="40">
        <v>168</v>
      </c>
      <c r="R19" s="40">
        <v>220</v>
      </c>
      <c r="S19" s="50">
        <f t="shared" si="1"/>
        <v>388</v>
      </c>
      <c r="T19" s="21">
        <v>10</v>
      </c>
      <c r="U19" s="21">
        <v>0</v>
      </c>
      <c r="V19" s="21">
        <v>101</v>
      </c>
      <c r="W19" s="21">
        <v>128</v>
      </c>
      <c r="X19" s="21">
        <v>0</v>
      </c>
      <c r="Y19" s="50">
        <f t="shared" si="2"/>
        <v>239</v>
      </c>
      <c r="Z19" s="21">
        <v>0</v>
      </c>
      <c r="AA19" s="21">
        <v>0</v>
      </c>
      <c r="AB19" s="21">
        <v>2</v>
      </c>
      <c r="AC19" s="21">
        <v>0</v>
      </c>
      <c r="AD19" s="50">
        <f t="shared" si="3"/>
        <v>2</v>
      </c>
      <c r="AF19" s="106" t="s">
        <v>753</v>
      </c>
      <c r="AG19" s="106"/>
      <c r="AK19">
        <v>1</v>
      </c>
      <c r="AP19">
        <v>2</v>
      </c>
      <c r="AS19" s="120">
        <v>3</v>
      </c>
    </row>
    <row r="20" spans="1:45">
      <c r="A20" t="s">
        <v>36</v>
      </c>
      <c r="B20" s="10">
        <v>1279</v>
      </c>
      <c r="C20" s="9" t="s">
        <v>173</v>
      </c>
      <c r="D20" s="10">
        <v>13</v>
      </c>
      <c r="E20" s="8" t="s">
        <v>1278</v>
      </c>
      <c r="F20" s="11">
        <v>41369</v>
      </c>
      <c r="G20" s="13">
        <v>5933</v>
      </c>
      <c r="H20" s="13">
        <v>271914</v>
      </c>
      <c r="I20" s="13">
        <v>10735</v>
      </c>
      <c r="J20" s="40">
        <v>0</v>
      </c>
      <c r="K20" s="40">
        <v>0</v>
      </c>
      <c r="L20" s="40">
        <v>0</v>
      </c>
      <c r="M20" s="40">
        <v>0</v>
      </c>
      <c r="N20" s="50">
        <f t="shared" si="4"/>
        <v>0</v>
      </c>
      <c r="O20" s="40">
        <v>0</v>
      </c>
      <c r="P20" s="40">
        <v>0</v>
      </c>
      <c r="Q20" s="40">
        <v>130</v>
      </c>
      <c r="R20" s="40">
        <v>117</v>
      </c>
      <c r="S20" s="50">
        <f t="shared" si="1"/>
        <v>247</v>
      </c>
      <c r="T20" s="21">
        <v>51</v>
      </c>
      <c r="U20" s="21">
        <v>0</v>
      </c>
      <c r="V20" s="21">
        <v>295</v>
      </c>
      <c r="W20" s="21">
        <v>80</v>
      </c>
      <c r="X20" s="21">
        <v>0</v>
      </c>
      <c r="Y20" s="50">
        <f t="shared" si="2"/>
        <v>426</v>
      </c>
      <c r="Z20" s="21">
        <v>1</v>
      </c>
      <c r="AA20" s="21">
        <v>0</v>
      </c>
      <c r="AB20" s="21">
        <v>0</v>
      </c>
      <c r="AC20" s="21">
        <v>0</v>
      </c>
      <c r="AD20" s="50">
        <f t="shared" si="3"/>
        <v>1</v>
      </c>
      <c r="AF20" s="106" t="s">
        <v>1279</v>
      </c>
      <c r="AG20" s="106"/>
      <c r="AI20">
        <v>2</v>
      </c>
      <c r="AS20" s="120">
        <v>2</v>
      </c>
    </row>
    <row r="21" spans="1:45">
      <c r="A21" t="s">
        <v>36</v>
      </c>
      <c r="B21" s="10">
        <v>1281</v>
      </c>
      <c r="C21" s="9" t="s">
        <v>173</v>
      </c>
      <c r="D21" s="10">
        <v>14</v>
      </c>
      <c r="E21" s="8" t="s">
        <v>1280</v>
      </c>
      <c r="F21" s="11">
        <v>41378</v>
      </c>
      <c r="G21" s="13">
        <v>4878</v>
      </c>
      <c r="H21" s="13">
        <v>241017</v>
      </c>
      <c r="I21" s="13">
        <v>10095</v>
      </c>
      <c r="J21" s="40">
        <v>1</v>
      </c>
      <c r="K21" s="40">
        <v>0</v>
      </c>
      <c r="L21" s="40">
        <v>0</v>
      </c>
      <c r="M21" s="40">
        <v>0</v>
      </c>
      <c r="N21" s="50">
        <f t="shared" si="4"/>
        <v>1</v>
      </c>
      <c r="O21" s="40">
        <v>329</v>
      </c>
      <c r="P21" s="40">
        <v>0</v>
      </c>
      <c r="Q21" s="40">
        <v>0</v>
      </c>
      <c r="R21" s="40">
        <v>50</v>
      </c>
      <c r="S21" s="50">
        <f t="shared" si="1"/>
        <v>379</v>
      </c>
      <c r="T21" s="21">
        <v>119</v>
      </c>
      <c r="U21" s="21">
        <v>0</v>
      </c>
      <c r="V21" s="21">
        <v>239</v>
      </c>
      <c r="W21" s="21">
        <v>50</v>
      </c>
      <c r="X21" s="21">
        <v>0</v>
      </c>
      <c r="Y21" s="50">
        <f t="shared" si="2"/>
        <v>408</v>
      </c>
      <c r="Z21" s="21">
        <v>0</v>
      </c>
      <c r="AA21" s="21">
        <v>0</v>
      </c>
      <c r="AB21" s="21">
        <v>0</v>
      </c>
      <c r="AC21" s="21">
        <v>0</v>
      </c>
      <c r="AD21" s="50">
        <f t="shared" si="3"/>
        <v>0</v>
      </c>
      <c r="AF21" s="106" t="s">
        <v>615</v>
      </c>
      <c r="AG21" s="106">
        <v>37</v>
      </c>
      <c r="AH21">
        <v>23</v>
      </c>
      <c r="AI21">
        <v>23</v>
      </c>
      <c r="AS21" s="120">
        <v>83</v>
      </c>
    </row>
    <row r="22" spans="1:45">
      <c r="A22" t="s">
        <v>36</v>
      </c>
      <c r="B22" s="10">
        <v>1280</v>
      </c>
      <c r="C22" s="9" t="s">
        <v>173</v>
      </c>
      <c r="D22" s="10">
        <v>15</v>
      </c>
      <c r="E22" s="8" t="s">
        <v>1281</v>
      </c>
      <c r="F22" s="11">
        <v>41384</v>
      </c>
      <c r="G22" s="13">
        <v>3561</v>
      </c>
      <c r="H22" s="13">
        <v>60648</v>
      </c>
      <c r="I22" s="13">
        <v>4966</v>
      </c>
      <c r="J22" s="40">
        <v>0</v>
      </c>
      <c r="K22" s="40">
        <v>0</v>
      </c>
      <c r="L22" s="40">
        <v>0</v>
      </c>
      <c r="M22" s="40">
        <v>0</v>
      </c>
      <c r="N22" s="50">
        <f t="shared" si="4"/>
        <v>0</v>
      </c>
      <c r="O22" s="40">
        <v>12</v>
      </c>
      <c r="P22" s="40">
        <v>0</v>
      </c>
      <c r="Q22" s="40">
        <v>259</v>
      </c>
      <c r="R22" s="40">
        <v>0</v>
      </c>
      <c r="S22" s="50">
        <f t="shared" si="1"/>
        <v>271</v>
      </c>
      <c r="T22" s="21">
        <v>25</v>
      </c>
      <c r="U22" s="21">
        <v>0</v>
      </c>
      <c r="V22" s="21">
        <v>177</v>
      </c>
      <c r="W22" s="21">
        <v>0</v>
      </c>
      <c r="X22" s="21">
        <v>0</v>
      </c>
      <c r="Y22" s="50">
        <f t="shared" si="2"/>
        <v>202</v>
      </c>
      <c r="Z22" s="21">
        <v>0</v>
      </c>
      <c r="AA22" s="21">
        <v>0</v>
      </c>
      <c r="AB22" s="21">
        <v>0</v>
      </c>
      <c r="AC22" s="21">
        <v>0</v>
      </c>
      <c r="AD22" s="50">
        <f t="shared" si="3"/>
        <v>0</v>
      </c>
      <c r="AF22" s="106" t="s">
        <v>172</v>
      </c>
      <c r="AG22" s="106"/>
      <c r="AH22">
        <v>15</v>
      </c>
      <c r="AI22">
        <v>99</v>
      </c>
      <c r="AJ22">
        <v>11</v>
      </c>
      <c r="AK22">
        <v>3</v>
      </c>
      <c r="AL22">
        <v>73</v>
      </c>
      <c r="AM22">
        <v>58</v>
      </c>
      <c r="AN22">
        <v>3</v>
      </c>
      <c r="AO22">
        <v>1</v>
      </c>
      <c r="AQ22">
        <v>1</v>
      </c>
      <c r="AS22" s="120">
        <v>264</v>
      </c>
    </row>
    <row r="23" spans="1:45">
      <c r="A23" t="s">
        <v>36</v>
      </c>
      <c r="B23" s="10">
        <v>1283</v>
      </c>
      <c r="C23" s="9" t="s">
        <v>173</v>
      </c>
      <c r="D23" s="10">
        <v>16</v>
      </c>
      <c r="E23" s="8" t="s">
        <v>1282</v>
      </c>
      <c r="F23" s="11">
        <v>41396</v>
      </c>
      <c r="G23" s="13">
        <v>3030</v>
      </c>
      <c r="H23" s="13">
        <v>3890</v>
      </c>
      <c r="I23" s="13">
        <v>2394</v>
      </c>
      <c r="J23" s="40">
        <v>0</v>
      </c>
      <c r="K23" s="40">
        <v>0</v>
      </c>
      <c r="L23" s="40">
        <v>0</v>
      </c>
      <c r="M23" s="40">
        <v>4</v>
      </c>
      <c r="N23" s="50">
        <f t="shared" si="4"/>
        <v>4</v>
      </c>
      <c r="O23" s="40">
        <v>0</v>
      </c>
      <c r="P23" s="40">
        <v>0</v>
      </c>
      <c r="Q23" s="40">
        <v>99</v>
      </c>
      <c r="R23" s="40">
        <v>0</v>
      </c>
      <c r="S23" s="50">
        <f t="shared" si="1"/>
        <v>99</v>
      </c>
      <c r="T23" s="21">
        <v>0</v>
      </c>
      <c r="U23" s="21">
        <v>0</v>
      </c>
      <c r="V23" s="21">
        <v>101</v>
      </c>
      <c r="W23" s="21">
        <v>0</v>
      </c>
      <c r="X23" s="21">
        <v>0</v>
      </c>
      <c r="Y23" s="50">
        <f t="shared" si="2"/>
        <v>101</v>
      </c>
      <c r="Z23" s="21">
        <v>0</v>
      </c>
      <c r="AA23" s="21">
        <v>0</v>
      </c>
      <c r="AB23" s="21">
        <v>1</v>
      </c>
      <c r="AC23" s="21">
        <v>0</v>
      </c>
      <c r="AD23" s="50">
        <f t="shared" si="3"/>
        <v>1</v>
      </c>
      <c r="AF23" s="106" t="s">
        <v>390</v>
      </c>
      <c r="AG23" s="106"/>
      <c r="AJ23">
        <v>20</v>
      </c>
      <c r="AK23">
        <v>34</v>
      </c>
      <c r="AL23">
        <v>5</v>
      </c>
      <c r="AN23">
        <v>9</v>
      </c>
      <c r="AS23" s="120">
        <v>68</v>
      </c>
    </row>
    <row r="24" spans="1:45">
      <c r="A24" t="s">
        <v>36</v>
      </c>
      <c r="B24" s="10">
        <v>1282</v>
      </c>
      <c r="C24" s="9" t="s">
        <v>173</v>
      </c>
      <c r="D24" s="10">
        <v>17</v>
      </c>
      <c r="E24" s="8" t="s">
        <v>1283</v>
      </c>
      <c r="F24" s="11">
        <v>41402</v>
      </c>
      <c r="G24" s="13">
        <v>2916</v>
      </c>
      <c r="H24" s="13">
        <v>120194</v>
      </c>
      <c r="I24" s="13">
        <v>4593</v>
      </c>
      <c r="J24" s="40">
        <v>0</v>
      </c>
      <c r="K24" s="40">
        <v>0</v>
      </c>
      <c r="L24" s="40">
        <v>0</v>
      </c>
      <c r="M24" s="40">
        <v>0</v>
      </c>
      <c r="N24" s="50">
        <f t="shared" si="4"/>
        <v>0</v>
      </c>
      <c r="O24" s="40">
        <v>0</v>
      </c>
      <c r="P24" s="40">
        <v>0</v>
      </c>
      <c r="Q24" s="40">
        <v>87</v>
      </c>
      <c r="R24" s="40">
        <v>8</v>
      </c>
      <c r="S24" s="50">
        <f t="shared" si="1"/>
        <v>95</v>
      </c>
      <c r="T24" s="21">
        <v>30</v>
      </c>
      <c r="U24" s="21">
        <v>0</v>
      </c>
      <c r="V24" s="21">
        <v>128</v>
      </c>
      <c r="W24" s="21">
        <v>27</v>
      </c>
      <c r="X24" s="21">
        <v>0</v>
      </c>
      <c r="Y24" s="50">
        <f t="shared" si="2"/>
        <v>185</v>
      </c>
      <c r="Z24" s="21">
        <v>0</v>
      </c>
      <c r="AA24" s="21">
        <v>0</v>
      </c>
      <c r="AB24" s="21">
        <v>0</v>
      </c>
      <c r="AC24" s="21">
        <v>0</v>
      </c>
      <c r="AD24" s="50">
        <f t="shared" si="3"/>
        <v>0</v>
      </c>
      <c r="AF24" s="106" t="s">
        <v>300</v>
      </c>
      <c r="AG24" s="106"/>
      <c r="AL24">
        <v>1</v>
      </c>
      <c r="AN24">
        <v>1</v>
      </c>
      <c r="AS24" s="120">
        <v>2</v>
      </c>
    </row>
    <row r="25" spans="1:45">
      <c r="A25" t="s">
        <v>36</v>
      </c>
      <c r="B25" s="10">
        <v>1284</v>
      </c>
      <c r="C25" s="9" t="s">
        <v>173</v>
      </c>
      <c r="D25" s="10">
        <v>18</v>
      </c>
      <c r="E25" s="8" t="s">
        <v>1284</v>
      </c>
      <c r="F25" s="11">
        <v>41406</v>
      </c>
      <c r="G25" s="13">
        <v>1206</v>
      </c>
      <c r="H25" s="13">
        <v>47620</v>
      </c>
      <c r="I25" s="13">
        <v>1975</v>
      </c>
      <c r="J25" s="40">
        <v>0</v>
      </c>
      <c r="K25" s="40">
        <v>0</v>
      </c>
      <c r="L25" s="40">
        <v>0</v>
      </c>
      <c r="M25" s="40">
        <v>0</v>
      </c>
      <c r="N25" s="50">
        <f t="shared" si="4"/>
        <v>0</v>
      </c>
      <c r="O25" s="40">
        <v>0</v>
      </c>
      <c r="P25" s="40">
        <v>0</v>
      </c>
      <c r="Q25" s="40">
        <v>15</v>
      </c>
      <c r="R25" s="40">
        <v>0</v>
      </c>
      <c r="S25" s="50">
        <f t="shared" si="1"/>
        <v>15</v>
      </c>
      <c r="T25" s="21">
        <v>16</v>
      </c>
      <c r="U25" s="21">
        <v>0</v>
      </c>
      <c r="V25" s="21">
        <v>63</v>
      </c>
      <c r="W25" s="21">
        <v>0</v>
      </c>
      <c r="X25" s="21">
        <v>0</v>
      </c>
      <c r="Y25" s="50">
        <f t="shared" si="2"/>
        <v>79</v>
      </c>
      <c r="Z25" s="21">
        <v>6</v>
      </c>
      <c r="AA25" s="21">
        <v>0</v>
      </c>
      <c r="AB25" s="21">
        <v>8</v>
      </c>
      <c r="AC25" s="21">
        <v>0</v>
      </c>
      <c r="AD25" s="50">
        <f t="shared" si="3"/>
        <v>14</v>
      </c>
      <c r="AF25" s="106" t="s">
        <v>177</v>
      </c>
      <c r="AG25" s="106"/>
      <c r="AH25">
        <v>96</v>
      </c>
      <c r="AI25">
        <v>271</v>
      </c>
      <c r="AJ25">
        <v>119</v>
      </c>
      <c r="AK25">
        <v>57</v>
      </c>
      <c r="AL25">
        <v>40</v>
      </c>
      <c r="AM25">
        <v>46</v>
      </c>
      <c r="AN25">
        <v>21</v>
      </c>
      <c r="AS25" s="120">
        <v>650</v>
      </c>
    </row>
    <row r="26" spans="1:45">
      <c r="A26" t="s">
        <v>36</v>
      </c>
      <c r="B26" s="10">
        <v>1285</v>
      </c>
      <c r="C26" s="9" t="s">
        <v>173</v>
      </c>
      <c r="D26" s="10">
        <v>19</v>
      </c>
      <c r="E26" s="8" t="s">
        <v>1285</v>
      </c>
      <c r="F26" s="11">
        <v>41414</v>
      </c>
      <c r="G26" s="13">
        <v>4142</v>
      </c>
      <c r="H26" s="13">
        <v>179204</v>
      </c>
      <c r="I26" s="13">
        <v>7370</v>
      </c>
      <c r="J26" s="40">
        <v>2</v>
      </c>
      <c r="K26" s="40">
        <v>0</v>
      </c>
      <c r="L26" s="40">
        <v>0</v>
      </c>
      <c r="M26" s="40">
        <v>0</v>
      </c>
      <c r="N26" s="50">
        <f t="shared" si="4"/>
        <v>2</v>
      </c>
      <c r="O26" s="40">
        <v>0</v>
      </c>
      <c r="P26" s="40">
        <v>0</v>
      </c>
      <c r="Q26" s="40">
        <v>286</v>
      </c>
      <c r="R26" s="40">
        <v>0</v>
      </c>
      <c r="S26" s="50">
        <f t="shared" si="1"/>
        <v>286</v>
      </c>
      <c r="T26" s="21">
        <v>74</v>
      </c>
      <c r="U26" s="21">
        <v>0</v>
      </c>
      <c r="V26" s="21">
        <v>190</v>
      </c>
      <c r="W26" s="21">
        <v>32</v>
      </c>
      <c r="X26" s="21">
        <v>0</v>
      </c>
      <c r="Y26" s="50">
        <f t="shared" si="2"/>
        <v>296</v>
      </c>
      <c r="Z26" s="21">
        <v>1</v>
      </c>
      <c r="AA26" s="21">
        <v>0</v>
      </c>
      <c r="AB26" s="21">
        <v>1</v>
      </c>
      <c r="AC26" s="21">
        <v>0</v>
      </c>
      <c r="AD26" s="50">
        <f t="shared" si="3"/>
        <v>2</v>
      </c>
      <c r="AF26" s="106" t="s">
        <v>179</v>
      </c>
      <c r="AG26" s="106">
        <v>5</v>
      </c>
      <c r="AH26">
        <v>10</v>
      </c>
      <c r="AI26">
        <v>27</v>
      </c>
      <c r="AK26">
        <v>16</v>
      </c>
      <c r="AL26">
        <v>8</v>
      </c>
      <c r="AM26">
        <v>17</v>
      </c>
      <c r="AN26">
        <v>9</v>
      </c>
      <c r="AO26">
        <v>8</v>
      </c>
      <c r="AS26" s="120">
        <v>100</v>
      </c>
    </row>
    <row r="27" spans="1:45">
      <c r="A27" t="s">
        <v>36</v>
      </c>
      <c r="B27" s="10">
        <v>1286</v>
      </c>
      <c r="C27" s="9" t="s">
        <v>173</v>
      </c>
      <c r="D27" s="10">
        <v>20</v>
      </c>
      <c r="E27" s="8" t="s">
        <v>1286</v>
      </c>
      <c r="F27" s="11">
        <v>41419</v>
      </c>
      <c r="G27" s="13">
        <v>2855</v>
      </c>
      <c r="H27" s="13">
        <v>99066</v>
      </c>
      <c r="I27" s="13">
        <v>5329</v>
      </c>
      <c r="J27" s="40">
        <v>0</v>
      </c>
      <c r="K27" s="40">
        <v>0</v>
      </c>
      <c r="L27" s="40">
        <v>0</v>
      </c>
      <c r="M27" s="40">
        <v>0</v>
      </c>
      <c r="N27" s="50">
        <f t="shared" si="4"/>
        <v>0</v>
      </c>
      <c r="O27" s="40">
        <v>0</v>
      </c>
      <c r="P27" s="40">
        <v>0</v>
      </c>
      <c r="Q27" s="40">
        <v>270</v>
      </c>
      <c r="R27" s="40">
        <v>50</v>
      </c>
      <c r="S27" s="50">
        <f t="shared" si="1"/>
        <v>320</v>
      </c>
      <c r="T27" s="21">
        <v>73</v>
      </c>
      <c r="U27" s="21">
        <v>0</v>
      </c>
      <c r="V27" s="21">
        <v>130</v>
      </c>
      <c r="W27" s="21">
        <v>17</v>
      </c>
      <c r="X27" s="21">
        <v>0</v>
      </c>
      <c r="Y27" s="50">
        <f t="shared" si="2"/>
        <v>220</v>
      </c>
      <c r="Z27" s="21">
        <v>0</v>
      </c>
      <c r="AA27" s="21">
        <v>0</v>
      </c>
      <c r="AB27" s="21">
        <v>0</v>
      </c>
      <c r="AC27" s="21">
        <v>0</v>
      </c>
      <c r="AD27" s="50">
        <f t="shared" si="3"/>
        <v>0</v>
      </c>
      <c r="AF27" s="106" t="s">
        <v>181</v>
      </c>
      <c r="AG27" s="106">
        <v>243</v>
      </c>
      <c r="AH27">
        <v>372</v>
      </c>
      <c r="AI27">
        <v>344</v>
      </c>
      <c r="AJ27">
        <v>290</v>
      </c>
      <c r="AK27">
        <v>443</v>
      </c>
      <c r="AL27">
        <v>27</v>
      </c>
      <c r="AM27">
        <v>42</v>
      </c>
      <c r="AN27">
        <v>32</v>
      </c>
      <c r="AO27">
        <v>193</v>
      </c>
      <c r="AP27">
        <v>267</v>
      </c>
      <c r="AQ27">
        <v>269</v>
      </c>
      <c r="AR27">
        <v>327</v>
      </c>
      <c r="AS27" s="120">
        <v>2849</v>
      </c>
    </row>
    <row r="28" spans="1:45">
      <c r="A28" t="s">
        <v>36</v>
      </c>
      <c r="B28" s="10">
        <v>1287</v>
      </c>
      <c r="C28" s="9" t="s">
        <v>173</v>
      </c>
      <c r="D28" s="10">
        <v>21</v>
      </c>
      <c r="E28" s="8" t="s">
        <v>1287</v>
      </c>
      <c r="F28" s="11">
        <v>41427</v>
      </c>
      <c r="G28" s="13">
        <v>1887</v>
      </c>
      <c r="H28" s="13">
        <v>33701</v>
      </c>
      <c r="I28" s="13">
        <v>2243</v>
      </c>
      <c r="J28" s="40">
        <v>0</v>
      </c>
      <c r="K28" s="40">
        <v>0</v>
      </c>
      <c r="L28" s="40">
        <v>0</v>
      </c>
      <c r="M28" s="40">
        <v>4</v>
      </c>
      <c r="N28" s="50">
        <f t="shared" si="4"/>
        <v>4</v>
      </c>
      <c r="O28" s="40">
        <v>13</v>
      </c>
      <c r="P28" s="40">
        <v>0</v>
      </c>
      <c r="Q28" s="40">
        <v>38</v>
      </c>
      <c r="R28" s="40">
        <v>0</v>
      </c>
      <c r="S28" s="50">
        <f t="shared" si="1"/>
        <v>51</v>
      </c>
      <c r="T28" s="21">
        <v>20</v>
      </c>
      <c r="U28" s="21">
        <v>0</v>
      </c>
      <c r="V28" s="21">
        <v>72</v>
      </c>
      <c r="W28" s="21">
        <v>0</v>
      </c>
      <c r="X28" s="21">
        <v>0</v>
      </c>
      <c r="Y28" s="50">
        <f t="shared" si="2"/>
        <v>92</v>
      </c>
      <c r="Z28" s="21">
        <v>7</v>
      </c>
      <c r="AA28" s="21">
        <v>0</v>
      </c>
      <c r="AB28" s="21">
        <v>2</v>
      </c>
      <c r="AC28" s="21">
        <v>0</v>
      </c>
      <c r="AD28" s="50">
        <f t="shared" si="3"/>
        <v>9</v>
      </c>
      <c r="AF28" s="106" t="s">
        <v>183</v>
      </c>
      <c r="AG28" s="106">
        <v>78</v>
      </c>
      <c r="AH28">
        <v>77</v>
      </c>
      <c r="AI28">
        <v>37</v>
      </c>
      <c r="AJ28">
        <v>170</v>
      </c>
      <c r="AK28">
        <v>67</v>
      </c>
      <c r="AL28">
        <v>16</v>
      </c>
      <c r="AM28">
        <v>67</v>
      </c>
      <c r="AN28">
        <v>51</v>
      </c>
      <c r="AO28">
        <v>85</v>
      </c>
      <c r="AP28">
        <v>37</v>
      </c>
      <c r="AQ28">
        <v>202</v>
      </c>
      <c r="AR28">
        <v>119</v>
      </c>
      <c r="AS28" s="120">
        <v>1006</v>
      </c>
    </row>
    <row r="29" spans="1:45">
      <c r="A29" t="s">
        <v>36</v>
      </c>
      <c r="B29" s="10">
        <v>1288</v>
      </c>
      <c r="C29" s="9" t="s">
        <v>173</v>
      </c>
      <c r="D29" s="10">
        <v>22</v>
      </c>
      <c r="E29" s="8" t="s">
        <v>1288</v>
      </c>
      <c r="F29" s="11">
        <v>41443</v>
      </c>
      <c r="G29" s="13">
        <v>2705</v>
      </c>
      <c r="H29" s="13">
        <v>194260</v>
      </c>
      <c r="I29" s="13">
        <v>3537</v>
      </c>
      <c r="J29" s="40">
        <v>2</v>
      </c>
      <c r="K29" s="40">
        <v>0</v>
      </c>
      <c r="L29" s="40">
        <v>0</v>
      </c>
      <c r="M29" s="40">
        <v>0</v>
      </c>
      <c r="N29" s="50">
        <f t="shared" si="4"/>
        <v>2</v>
      </c>
      <c r="O29" s="40">
        <v>0</v>
      </c>
      <c r="P29" s="40">
        <v>0</v>
      </c>
      <c r="Q29" s="40">
        <v>350</v>
      </c>
      <c r="R29" s="40">
        <v>30</v>
      </c>
      <c r="S29" s="50">
        <f t="shared" si="1"/>
        <v>380</v>
      </c>
      <c r="T29" s="21">
        <v>9</v>
      </c>
      <c r="U29" s="21">
        <v>0</v>
      </c>
      <c r="V29" s="21">
        <v>23</v>
      </c>
      <c r="W29" s="21">
        <v>121</v>
      </c>
      <c r="X29" s="21">
        <v>0</v>
      </c>
      <c r="Y29" s="50">
        <f t="shared" si="2"/>
        <v>153</v>
      </c>
      <c r="Z29" s="21">
        <v>6</v>
      </c>
      <c r="AA29" s="21">
        <v>0</v>
      </c>
      <c r="AB29" s="21">
        <v>11</v>
      </c>
      <c r="AC29" s="21">
        <v>0</v>
      </c>
      <c r="AD29" s="50">
        <f t="shared" si="3"/>
        <v>17</v>
      </c>
      <c r="AF29" s="106" t="s">
        <v>1289</v>
      </c>
      <c r="AG29" s="106">
        <v>5</v>
      </c>
      <c r="AS29" s="120">
        <v>5</v>
      </c>
    </row>
    <row r="30" spans="1:45">
      <c r="A30" t="s">
        <v>36</v>
      </c>
      <c r="B30" s="10">
        <v>1289</v>
      </c>
      <c r="C30" s="9" t="s">
        <v>173</v>
      </c>
      <c r="D30" s="10">
        <v>23</v>
      </c>
      <c r="E30" s="8" t="s">
        <v>1290</v>
      </c>
      <c r="F30" s="11">
        <v>41456</v>
      </c>
      <c r="G30" s="13">
        <v>522</v>
      </c>
      <c r="H30" s="13">
        <v>29558</v>
      </c>
      <c r="I30" s="13">
        <v>1262</v>
      </c>
      <c r="J30" s="40">
        <v>0</v>
      </c>
      <c r="K30" s="40">
        <v>0</v>
      </c>
      <c r="L30" s="40">
        <v>0</v>
      </c>
      <c r="M30" s="40">
        <v>1</v>
      </c>
      <c r="N30" s="50">
        <f t="shared" si="4"/>
        <v>1</v>
      </c>
      <c r="O30" s="40">
        <v>10</v>
      </c>
      <c r="P30" s="40">
        <v>0</v>
      </c>
      <c r="Q30" s="40">
        <v>20</v>
      </c>
      <c r="R30" s="40">
        <v>0</v>
      </c>
      <c r="S30" s="50">
        <f t="shared" si="1"/>
        <v>30</v>
      </c>
      <c r="T30" s="21">
        <v>1</v>
      </c>
      <c r="U30" s="21">
        <v>0</v>
      </c>
      <c r="V30" s="21">
        <v>49</v>
      </c>
      <c r="W30" s="21">
        <v>0</v>
      </c>
      <c r="X30" s="21">
        <v>0</v>
      </c>
      <c r="Y30" s="50">
        <f t="shared" si="2"/>
        <v>50</v>
      </c>
      <c r="Z30" s="21">
        <v>0</v>
      </c>
      <c r="AA30" s="21">
        <v>0</v>
      </c>
      <c r="AB30" s="21">
        <v>2</v>
      </c>
      <c r="AC30" s="21">
        <v>0</v>
      </c>
      <c r="AD30" s="50">
        <f t="shared" si="3"/>
        <v>2</v>
      </c>
      <c r="AF30" s="106" t="s">
        <v>507</v>
      </c>
      <c r="AG30" s="106">
        <v>24</v>
      </c>
      <c r="AH30">
        <v>22</v>
      </c>
      <c r="AI30">
        <v>20</v>
      </c>
      <c r="AJ30">
        <v>25</v>
      </c>
      <c r="AK30">
        <v>16</v>
      </c>
      <c r="AL30">
        <v>20</v>
      </c>
      <c r="AM30">
        <v>6</v>
      </c>
      <c r="AS30" s="120">
        <v>133</v>
      </c>
    </row>
    <row r="31" spans="1:45">
      <c r="A31" t="s">
        <v>36</v>
      </c>
      <c r="B31" s="10">
        <v>1290</v>
      </c>
      <c r="C31" s="9" t="s">
        <v>173</v>
      </c>
      <c r="D31" s="10">
        <v>24</v>
      </c>
      <c r="E31" s="8" t="s">
        <v>1291</v>
      </c>
      <c r="F31" s="11">
        <v>41457</v>
      </c>
      <c r="G31" s="13">
        <v>2894</v>
      </c>
      <c r="H31" s="13">
        <v>182356</v>
      </c>
      <c r="I31" s="13">
        <v>4218</v>
      </c>
      <c r="J31" s="40">
        <v>0</v>
      </c>
      <c r="K31" s="40">
        <v>0</v>
      </c>
      <c r="L31" s="40">
        <v>0</v>
      </c>
      <c r="M31" s="40">
        <v>0</v>
      </c>
      <c r="N31" s="50">
        <f t="shared" si="4"/>
        <v>0</v>
      </c>
      <c r="O31" s="40">
        <v>0</v>
      </c>
      <c r="P31" s="40">
        <v>0</v>
      </c>
      <c r="Q31" s="40">
        <v>0</v>
      </c>
      <c r="R31" s="40">
        <v>80</v>
      </c>
      <c r="S31" s="50">
        <f t="shared" si="1"/>
        <v>80</v>
      </c>
      <c r="T31" s="21">
        <v>19</v>
      </c>
      <c r="U31" s="21">
        <v>0</v>
      </c>
      <c r="V31" s="21">
        <v>67</v>
      </c>
      <c r="W31" s="21">
        <v>84</v>
      </c>
      <c r="X31" s="21">
        <v>0</v>
      </c>
      <c r="Y31" s="50">
        <f t="shared" si="2"/>
        <v>170</v>
      </c>
      <c r="Z31" s="21">
        <v>0</v>
      </c>
      <c r="AA31" s="21">
        <v>0</v>
      </c>
      <c r="AB31" s="21">
        <v>0</v>
      </c>
      <c r="AC31" s="21">
        <v>0</v>
      </c>
      <c r="AD31" s="50">
        <f t="shared" si="3"/>
        <v>0</v>
      </c>
      <c r="AF31" s="106" t="s">
        <v>1150</v>
      </c>
      <c r="AG31" s="106"/>
      <c r="AO31">
        <v>2</v>
      </c>
      <c r="AQ31">
        <v>2</v>
      </c>
      <c r="AR31">
        <v>2</v>
      </c>
      <c r="AS31" s="120">
        <v>6</v>
      </c>
    </row>
    <row r="32" spans="1:45">
      <c r="A32" t="s">
        <v>36</v>
      </c>
      <c r="B32" s="10">
        <v>1291</v>
      </c>
      <c r="C32" s="9" t="s">
        <v>173</v>
      </c>
      <c r="D32" s="10">
        <v>25</v>
      </c>
      <c r="E32" s="8" t="s">
        <v>1292</v>
      </c>
      <c r="F32" s="11">
        <v>41464</v>
      </c>
      <c r="G32" s="13">
        <v>442</v>
      </c>
      <c r="H32" s="13">
        <v>53589</v>
      </c>
      <c r="I32" s="13">
        <v>1026</v>
      </c>
      <c r="J32" s="40">
        <v>0</v>
      </c>
      <c r="K32" s="40">
        <v>0</v>
      </c>
      <c r="L32" s="40">
        <v>0</v>
      </c>
      <c r="M32" s="40">
        <v>0</v>
      </c>
      <c r="N32" s="50">
        <f t="shared" si="4"/>
        <v>0</v>
      </c>
      <c r="O32" s="40">
        <v>0</v>
      </c>
      <c r="P32" s="40">
        <v>0</v>
      </c>
      <c r="Q32" s="40">
        <v>0</v>
      </c>
      <c r="R32" s="40">
        <v>0</v>
      </c>
      <c r="S32" s="50">
        <f t="shared" si="1"/>
        <v>0</v>
      </c>
      <c r="T32" s="21">
        <v>0</v>
      </c>
      <c r="U32" s="21">
        <v>0</v>
      </c>
      <c r="V32" s="21">
        <v>0</v>
      </c>
      <c r="W32" s="21">
        <v>37</v>
      </c>
      <c r="X32" s="21">
        <v>0</v>
      </c>
      <c r="Y32" s="50">
        <f t="shared" si="2"/>
        <v>37</v>
      </c>
      <c r="Z32" s="21">
        <v>0</v>
      </c>
      <c r="AA32" s="21">
        <v>0</v>
      </c>
      <c r="AB32" s="21">
        <v>0</v>
      </c>
      <c r="AC32" s="21">
        <v>0</v>
      </c>
      <c r="AD32" s="50">
        <f t="shared" si="3"/>
        <v>0</v>
      </c>
      <c r="AF32" s="106" t="s">
        <v>896</v>
      </c>
      <c r="AG32" s="106"/>
      <c r="AN32">
        <v>4</v>
      </c>
      <c r="AS32" s="120">
        <v>4</v>
      </c>
    </row>
    <row r="33" spans="1:45">
      <c r="A33" t="s">
        <v>36</v>
      </c>
      <c r="B33" s="10">
        <v>1293</v>
      </c>
      <c r="C33" s="9" t="s">
        <v>173</v>
      </c>
      <c r="D33" s="10">
        <v>26</v>
      </c>
      <c r="E33" s="8" t="s">
        <v>1293</v>
      </c>
      <c r="F33" s="11">
        <v>41482</v>
      </c>
      <c r="G33" s="13">
        <v>332</v>
      </c>
      <c r="H33" s="13">
        <v>27279</v>
      </c>
      <c r="I33" s="13">
        <v>1002</v>
      </c>
      <c r="J33" s="40">
        <v>0</v>
      </c>
      <c r="K33" s="40">
        <v>0</v>
      </c>
      <c r="L33" s="40">
        <v>1</v>
      </c>
      <c r="M33" s="40">
        <v>3</v>
      </c>
      <c r="N33" s="50">
        <f t="shared" si="4"/>
        <v>4</v>
      </c>
      <c r="O33" s="40">
        <v>20</v>
      </c>
      <c r="P33" s="40">
        <v>0</v>
      </c>
      <c r="Q33" s="40">
        <v>20</v>
      </c>
      <c r="R33" s="40">
        <v>0</v>
      </c>
      <c r="S33" s="50">
        <f t="shared" si="1"/>
        <v>40</v>
      </c>
      <c r="T33" s="21">
        <v>6</v>
      </c>
      <c r="U33" s="21">
        <v>0</v>
      </c>
      <c r="V33" s="21">
        <v>35</v>
      </c>
      <c r="W33" s="21">
        <v>0</v>
      </c>
      <c r="X33" s="21">
        <v>0</v>
      </c>
      <c r="Y33" s="50">
        <f t="shared" si="2"/>
        <v>41</v>
      </c>
      <c r="Z33" s="21">
        <v>0</v>
      </c>
      <c r="AA33" s="21">
        <v>0</v>
      </c>
      <c r="AB33" s="21">
        <v>0</v>
      </c>
      <c r="AC33" s="21">
        <v>0</v>
      </c>
      <c r="AD33" s="50">
        <f t="shared" si="3"/>
        <v>0</v>
      </c>
      <c r="AF33" s="106" t="s">
        <v>189</v>
      </c>
      <c r="AG33" s="106"/>
      <c r="AP33">
        <v>20</v>
      </c>
      <c r="AQ33">
        <v>20</v>
      </c>
      <c r="AR33">
        <v>7</v>
      </c>
      <c r="AS33" s="120">
        <v>47</v>
      </c>
    </row>
    <row r="34" spans="1:45">
      <c r="A34" t="s">
        <v>36</v>
      </c>
      <c r="B34" s="10">
        <v>1292</v>
      </c>
      <c r="C34" s="9" t="s">
        <v>173</v>
      </c>
      <c r="D34" s="10">
        <v>27</v>
      </c>
      <c r="E34" s="8" t="s">
        <v>1294</v>
      </c>
      <c r="F34" s="11">
        <v>41487</v>
      </c>
      <c r="G34" s="13">
        <v>692</v>
      </c>
      <c r="H34" s="13">
        <v>57681</v>
      </c>
      <c r="I34" s="13">
        <v>3164</v>
      </c>
      <c r="J34" s="40">
        <v>1</v>
      </c>
      <c r="K34" s="40">
        <v>0</v>
      </c>
      <c r="L34" s="40">
        <v>0</v>
      </c>
      <c r="M34" s="40">
        <v>0</v>
      </c>
      <c r="N34" s="50">
        <f t="shared" si="4"/>
        <v>1</v>
      </c>
      <c r="O34" s="40">
        <v>0</v>
      </c>
      <c r="P34" s="40">
        <v>0</v>
      </c>
      <c r="Q34" s="40">
        <v>0</v>
      </c>
      <c r="R34" s="40">
        <v>30</v>
      </c>
      <c r="S34" s="50">
        <f t="shared" si="1"/>
        <v>30</v>
      </c>
      <c r="T34" s="21">
        <v>13</v>
      </c>
      <c r="U34" s="21">
        <v>0</v>
      </c>
      <c r="V34" s="21">
        <v>77</v>
      </c>
      <c r="W34" s="21">
        <v>32</v>
      </c>
      <c r="X34" s="21">
        <v>0</v>
      </c>
      <c r="Y34" s="50">
        <f t="shared" si="2"/>
        <v>122</v>
      </c>
      <c r="Z34" s="21">
        <v>0</v>
      </c>
      <c r="AA34" s="21">
        <v>0</v>
      </c>
      <c r="AB34" s="21">
        <v>0</v>
      </c>
      <c r="AC34" s="21">
        <v>0</v>
      </c>
      <c r="AD34" s="50">
        <f t="shared" si="3"/>
        <v>0</v>
      </c>
      <c r="AF34" s="106" t="s">
        <v>1295</v>
      </c>
      <c r="AG34" s="106">
        <v>131</v>
      </c>
      <c r="AH34">
        <v>229</v>
      </c>
      <c r="AI34">
        <v>171</v>
      </c>
      <c r="AJ34">
        <v>145</v>
      </c>
      <c r="AM34">
        <v>20</v>
      </c>
      <c r="AN34">
        <v>235</v>
      </c>
      <c r="AO34">
        <v>48</v>
      </c>
      <c r="AP34">
        <v>42</v>
      </c>
      <c r="AQ34">
        <v>23</v>
      </c>
      <c r="AS34" s="120">
        <v>1044</v>
      </c>
    </row>
    <row r="35" spans="1:45">
      <c r="A35" t="s">
        <v>36</v>
      </c>
      <c r="B35" s="10">
        <v>1294</v>
      </c>
      <c r="C35" s="9" t="s">
        <v>173</v>
      </c>
      <c r="D35" s="10">
        <v>28</v>
      </c>
      <c r="E35" s="8" t="s">
        <v>1296</v>
      </c>
      <c r="F35" s="11">
        <v>41490</v>
      </c>
      <c r="G35" s="13">
        <v>57</v>
      </c>
      <c r="H35" s="13">
        <v>5211</v>
      </c>
      <c r="I35" s="13">
        <v>1729</v>
      </c>
      <c r="J35" s="40">
        <v>1</v>
      </c>
      <c r="K35" s="40">
        <v>0</v>
      </c>
      <c r="L35" s="40">
        <v>0</v>
      </c>
      <c r="M35" s="40">
        <v>0</v>
      </c>
      <c r="N35" s="50">
        <f t="shared" si="4"/>
        <v>1</v>
      </c>
      <c r="O35" s="40">
        <v>0</v>
      </c>
      <c r="P35" s="40">
        <v>0</v>
      </c>
      <c r="Q35" s="40">
        <v>1</v>
      </c>
      <c r="R35" s="40">
        <v>0</v>
      </c>
      <c r="S35" s="50">
        <f t="shared" si="1"/>
        <v>1</v>
      </c>
      <c r="T35" s="21">
        <v>4</v>
      </c>
      <c r="U35" s="21">
        <v>0</v>
      </c>
      <c r="V35" s="21">
        <v>60</v>
      </c>
      <c r="W35" s="21">
        <v>1</v>
      </c>
      <c r="X35" s="21">
        <v>0</v>
      </c>
      <c r="Y35" s="50">
        <f t="shared" si="2"/>
        <v>65</v>
      </c>
      <c r="Z35" s="21">
        <v>0</v>
      </c>
      <c r="AA35" s="21">
        <v>0</v>
      </c>
      <c r="AB35" s="21">
        <v>0</v>
      </c>
      <c r="AC35" s="21">
        <v>0</v>
      </c>
      <c r="AD35" s="50">
        <f t="shared" si="3"/>
        <v>0</v>
      </c>
      <c r="AF35" s="106" t="s">
        <v>310</v>
      </c>
      <c r="AG35" s="106"/>
      <c r="AI35">
        <v>12</v>
      </c>
      <c r="AJ35">
        <v>17</v>
      </c>
      <c r="AS35" s="120">
        <v>29</v>
      </c>
    </row>
    <row r="36" spans="1:45">
      <c r="A36" t="s">
        <v>36</v>
      </c>
      <c r="B36" s="10">
        <v>1295</v>
      </c>
      <c r="C36" s="9" t="s">
        <v>173</v>
      </c>
      <c r="D36" s="10">
        <v>29</v>
      </c>
      <c r="E36" s="8" t="s">
        <v>1297</v>
      </c>
      <c r="F36" s="11">
        <v>41512</v>
      </c>
      <c r="G36" s="13">
        <v>654</v>
      </c>
      <c r="H36" s="13">
        <v>48106</v>
      </c>
      <c r="I36" s="13">
        <v>3106</v>
      </c>
      <c r="J36" s="40">
        <v>1</v>
      </c>
      <c r="K36" s="40">
        <v>0</v>
      </c>
      <c r="L36" s="40">
        <v>0</v>
      </c>
      <c r="M36" s="40">
        <v>0</v>
      </c>
      <c r="N36" s="50">
        <f t="shared" si="4"/>
        <v>1</v>
      </c>
      <c r="O36" s="40">
        <v>0</v>
      </c>
      <c r="P36" s="40">
        <v>0</v>
      </c>
      <c r="Q36" s="40">
        <v>0</v>
      </c>
      <c r="R36" s="40">
        <v>0</v>
      </c>
      <c r="S36" s="50">
        <f t="shared" si="1"/>
        <v>0</v>
      </c>
      <c r="T36" s="21">
        <v>4</v>
      </c>
      <c r="U36" s="21">
        <v>0</v>
      </c>
      <c r="V36" s="21">
        <v>104</v>
      </c>
      <c r="W36" s="21">
        <v>6</v>
      </c>
      <c r="X36" s="21">
        <v>0</v>
      </c>
      <c r="Y36" s="50">
        <f t="shared" si="2"/>
        <v>114</v>
      </c>
      <c r="Z36" s="21">
        <v>195</v>
      </c>
      <c r="AA36" s="21">
        <v>0</v>
      </c>
      <c r="AB36" s="21">
        <v>56</v>
      </c>
      <c r="AC36" s="21">
        <v>30</v>
      </c>
      <c r="AD36" s="50">
        <f t="shared" si="3"/>
        <v>281</v>
      </c>
      <c r="AF36" s="106" t="s">
        <v>1037</v>
      </c>
      <c r="AG36" s="106"/>
      <c r="AJ36">
        <v>1</v>
      </c>
      <c r="AM36">
        <v>1</v>
      </c>
      <c r="AN36">
        <v>1</v>
      </c>
      <c r="AP36">
        <v>2</v>
      </c>
      <c r="AS36" s="120">
        <v>5</v>
      </c>
    </row>
    <row r="37" spans="1:45">
      <c r="A37" t="s">
        <v>36</v>
      </c>
      <c r="B37" s="10">
        <v>1296</v>
      </c>
      <c r="C37" s="9" t="s">
        <v>173</v>
      </c>
      <c r="D37" s="10">
        <v>30</v>
      </c>
      <c r="E37" s="8" t="s">
        <v>1298</v>
      </c>
      <c r="F37" s="11">
        <v>41514</v>
      </c>
      <c r="G37" s="13">
        <v>612</v>
      </c>
      <c r="H37" s="13">
        <v>34541</v>
      </c>
      <c r="I37" s="13">
        <v>2795</v>
      </c>
      <c r="J37" s="40">
        <v>0</v>
      </c>
      <c r="K37" s="40">
        <v>0</v>
      </c>
      <c r="L37" s="40">
        <v>1</v>
      </c>
      <c r="M37" s="40">
        <v>3</v>
      </c>
      <c r="N37" s="50">
        <f t="shared" si="4"/>
        <v>4</v>
      </c>
      <c r="O37" s="40">
        <v>0</v>
      </c>
      <c r="P37" s="40">
        <v>0</v>
      </c>
      <c r="Q37" s="40">
        <v>54</v>
      </c>
      <c r="R37" s="40">
        <v>0</v>
      </c>
      <c r="S37" s="50">
        <f t="shared" si="1"/>
        <v>54</v>
      </c>
      <c r="T37" s="21">
        <v>0</v>
      </c>
      <c r="U37" s="21">
        <v>0</v>
      </c>
      <c r="V37" s="21">
        <v>108</v>
      </c>
      <c r="W37" s="21">
        <v>0</v>
      </c>
      <c r="X37" s="21">
        <v>0</v>
      </c>
      <c r="Y37" s="50">
        <f t="shared" si="2"/>
        <v>108</v>
      </c>
      <c r="Z37" s="21">
        <v>0</v>
      </c>
      <c r="AA37" s="21">
        <v>0</v>
      </c>
      <c r="AB37" s="21">
        <v>0</v>
      </c>
      <c r="AC37" s="21">
        <v>0</v>
      </c>
      <c r="AD37" s="50">
        <f t="shared" si="3"/>
        <v>0</v>
      </c>
      <c r="AF37" s="107" t="s">
        <v>76</v>
      </c>
      <c r="AG37" s="107">
        <v>846</v>
      </c>
      <c r="AH37" s="119">
        <v>1042</v>
      </c>
      <c r="AI37" s="119">
        <v>1445</v>
      </c>
      <c r="AJ37" s="119">
        <v>1036</v>
      </c>
      <c r="AK37" s="119">
        <v>881</v>
      </c>
      <c r="AL37" s="119">
        <v>245</v>
      </c>
      <c r="AM37" s="119">
        <v>298</v>
      </c>
      <c r="AN37" s="119">
        <v>409</v>
      </c>
      <c r="AO37" s="119">
        <v>347</v>
      </c>
      <c r="AP37" s="119">
        <v>381</v>
      </c>
      <c r="AQ37" s="119">
        <v>537</v>
      </c>
      <c r="AR37" s="119">
        <v>471</v>
      </c>
      <c r="AS37" s="122">
        <v>7938</v>
      </c>
    </row>
    <row r="38" spans="1:45">
      <c r="A38" t="s">
        <v>36</v>
      </c>
      <c r="B38" s="10">
        <v>1297</v>
      </c>
      <c r="C38" s="9" t="s">
        <v>173</v>
      </c>
      <c r="D38" s="10">
        <v>31</v>
      </c>
      <c r="E38" s="8" t="s">
        <v>1299</v>
      </c>
      <c r="F38" s="11">
        <v>41534</v>
      </c>
      <c r="G38" s="13">
        <v>3869</v>
      </c>
      <c r="H38" s="13">
        <v>109876</v>
      </c>
      <c r="I38" s="13">
        <v>5246</v>
      </c>
      <c r="J38" s="40">
        <v>0</v>
      </c>
      <c r="K38" s="40">
        <v>0</v>
      </c>
      <c r="L38" s="40">
        <v>0</v>
      </c>
      <c r="M38" s="40">
        <v>0</v>
      </c>
      <c r="N38" s="50">
        <f t="shared" si="4"/>
        <v>0</v>
      </c>
      <c r="O38" s="40">
        <v>0</v>
      </c>
      <c r="P38" s="40">
        <v>0</v>
      </c>
      <c r="Q38" s="40">
        <v>0</v>
      </c>
      <c r="R38" s="40">
        <v>0</v>
      </c>
      <c r="S38" s="50">
        <f t="shared" si="1"/>
        <v>0</v>
      </c>
      <c r="T38" s="21">
        <v>4</v>
      </c>
      <c r="U38" s="21">
        <v>0</v>
      </c>
      <c r="V38" s="21">
        <v>203</v>
      </c>
      <c r="W38" s="21">
        <v>4</v>
      </c>
      <c r="X38" s="21">
        <v>0</v>
      </c>
      <c r="Y38" s="50">
        <f t="shared" si="2"/>
        <v>211</v>
      </c>
      <c r="Z38" s="21">
        <v>0</v>
      </c>
      <c r="AA38" s="21">
        <v>0</v>
      </c>
      <c r="AB38" s="21">
        <v>0</v>
      </c>
      <c r="AC38" s="21">
        <v>0</v>
      </c>
      <c r="AD38" s="50">
        <f t="shared" si="3"/>
        <v>0</v>
      </c>
    </row>
    <row r="39" spans="1:45">
      <c r="A39" t="s">
        <v>36</v>
      </c>
      <c r="B39" s="10">
        <v>1298</v>
      </c>
      <c r="C39" s="9" t="s">
        <v>173</v>
      </c>
      <c r="D39" s="10">
        <v>32</v>
      </c>
      <c r="E39" s="8" t="s">
        <v>1300</v>
      </c>
      <c r="F39" s="11">
        <v>41529</v>
      </c>
      <c r="G39" s="13">
        <v>0</v>
      </c>
      <c r="H39" s="13">
        <v>17</v>
      </c>
      <c r="I39" s="13">
        <v>300.76299999999998</v>
      </c>
      <c r="J39" s="40">
        <v>0</v>
      </c>
      <c r="K39" s="40">
        <v>0</v>
      </c>
      <c r="L39" s="40">
        <v>0</v>
      </c>
      <c r="M39" s="40">
        <v>0</v>
      </c>
      <c r="N39" s="50">
        <f t="shared" ref="N39:N46" si="5">SUM(J39:M39)</f>
        <v>0</v>
      </c>
      <c r="O39" s="40">
        <v>0</v>
      </c>
      <c r="P39" s="40">
        <v>0</v>
      </c>
      <c r="Q39" s="40">
        <v>0</v>
      </c>
      <c r="R39" s="40">
        <v>0</v>
      </c>
      <c r="S39" s="50">
        <f t="shared" ref="S39:S49" si="6">SUM(O39:R39)</f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50">
        <f t="shared" si="2"/>
        <v>0</v>
      </c>
      <c r="Z39" s="21">
        <v>0</v>
      </c>
      <c r="AA39" s="21">
        <v>0</v>
      </c>
      <c r="AB39" s="21">
        <v>0</v>
      </c>
      <c r="AC39" s="21">
        <v>0</v>
      </c>
      <c r="AD39" s="50">
        <f t="shared" si="3"/>
        <v>0</v>
      </c>
      <c r="AE39" s="99" t="s">
        <v>1301</v>
      </c>
      <c r="AF39" s="99"/>
    </row>
    <row r="40" spans="1:45">
      <c r="A40" t="s">
        <v>36</v>
      </c>
      <c r="B40" s="10">
        <v>1300</v>
      </c>
      <c r="C40" s="9" t="s">
        <v>173</v>
      </c>
      <c r="D40" s="10">
        <v>33</v>
      </c>
      <c r="E40" s="8" t="s">
        <v>1302</v>
      </c>
      <c r="F40" s="11">
        <v>41547</v>
      </c>
      <c r="G40" s="13">
        <v>1410</v>
      </c>
      <c r="H40" s="13">
        <v>55476</v>
      </c>
      <c r="I40" s="13">
        <v>3510</v>
      </c>
      <c r="J40" s="40">
        <v>0</v>
      </c>
      <c r="K40" s="40">
        <v>0</v>
      </c>
      <c r="L40" s="40">
        <v>0</v>
      </c>
      <c r="M40" s="40">
        <v>0</v>
      </c>
      <c r="N40" s="50">
        <f t="shared" si="5"/>
        <v>0</v>
      </c>
      <c r="O40" s="40">
        <v>0</v>
      </c>
      <c r="P40" s="40">
        <v>0</v>
      </c>
      <c r="Q40" s="40">
        <v>0</v>
      </c>
      <c r="R40" s="40">
        <v>0</v>
      </c>
      <c r="S40" s="50">
        <f t="shared" si="6"/>
        <v>0</v>
      </c>
      <c r="T40" s="21">
        <v>4</v>
      </c>
      <c r="U40" s="21">
        <v>0</v>
      </c>
      <c r="V40" s="21">
        <v>125</v>
      </c>
      <c r="W40" s="21">
        <v>5</v>
      </c>
      <c r="X40" s="21">
        <v>2</v>
      </c>
      <c r="Y40" s="50">
        <f t="shared" si="2"/>
        <v>136</v>
      </c>
      <c r="Z40" s="21">
        <v>0</v>
      </c>
      <c r="AA40" s="21">
        <v>0</v>
      </c>
      <c r="AB40" s="21">
        <v>0</v>
      </c>
      <c r="AC40" s="21">
        <v>15</v>
      </c>
      <c r="AD40" s="50">
        <f t="shared" si="3"/>
        <v>15</v>
      </c>
    </row>
    <row r="41" spans="1:45">
      <c r="A41" t="s">
        <v>36</v>
      </c>
      <c r="B41" s="10">
        <v>1299</v>
      </c>
      <c r="C41" s="9" t="s">
        <v>173</v>
      </c>
      <c r="D41" s="10">
        <v>34</v>
      </c>
      <c r="E41" s="8" t="s">
        <v>1303</v>
      </c>
      <c r="F41" s="11">
        <v>41555</v>
      </c>
      <c r="G41" s="13">
        <v>555</v>
      </c>
      <c r="H41" s="13">
        <v>33599</v>
      </c>
      <c r="I41" s="13">
        <v>1255</v>
      </c>
      <c r="J41" s="40">
        <v>0</v>
      </c>
      <c r="K41" s="40">
        <v>0</v>
      </c>
      <c r="L41" s="40">
        <v>0</v>
      </c>
      <c r="M41" s="40">
        <v>0</v>
      </c>
      <c r="N41" s="50">
        <f t="shared" si="5"/>
        <v>0</v>
      </c>
      <c r="O41" s="40">
        <v>0</v>
      </c>
      <c r="P41" s="40">
        <v>0</v>
      </c>
      <c r="Q41" s="40">
        <v>90</v>
      </c>
      <c r="R41" s="40">
        <v>0</v>
      </c>
      <c r="S41" s="50">
        <f t="shared" si="6"/>
        <v>90</v>
      </c>
      <c r="T41" s="21">
        <v>1</v>
      </c>
      <c r="U41" s="21">
        <v>0</v>
      </c>
      <c r="V41" s="21">
        <v>49</v>
      </c>
      <c r="W41" s="21">
        <v>0</v>
      </c>
      <c r="X41" s="21">
        <v>0</v>
      </c>
      <c r="Y41" s="50">
        <f t="shared" si="2"/>
        <v>50</v>
      </c>
      <c r="Z41" s="21">
        <v>100</v>
      </c>
      <c r="AA41" s="21">
        <v>0</v>
      </c>
      <c r="AB41" s="21">
        <v>0</v>
      </c>
      <c r="AC41" s="21">
        <v>0</v>
      </c>
      <c r="AD41" s="50">
        <f t="shared" si="3"/>
        <v>100</v>
      </c>
    </row>
    <row r="42" spans="1:45">
      <c r="A42" t="s">
        <v>36</v>
      </c>
      <c r="B42" s="10">
        <v>1301</v>
      </c>
      <c r="C42" s="9" t="s">
        <v>173</v>
      </c>
      <c r="D42" s="10">
        <v>35</v>
      </c>
      <c r="E42" s="8" t="s">
        <v>1304</v>
      </c>
      <c r="F42" s="11">
        <v>41559</v>
      </c>
      <c r="G42" s="13">
        <v>3180</v>
      </c>
      <c r="H42" s="13">
        <v>115397</v>
      </c>
      <c r="I42" s="13">
        <v>4880</v>
      </c>
      <c r="J42" s="40">
        <v>0</v>
      </c>
      <c r="K42" s="40">
        <v>0</v>
      </c>
      <c r="L42" s="40">
        <v>0</v>
      </c>
      <c r="M42" s="40">
        <v>0</v>
      </c>
      <c r="N42" s="50">
        <f t="shared" si="5"/>
        <v>0</v>
      </c>
      <c r="O42" s="40">
        <v>0</v>
      </c>
      <c r="P42" s="40">
        <v>0</v>
      </c>
      <c r="Q42" s="40">
        <v>157</v>
      </c>
      <c r="R42" s="40">
        <v>0</v>
      </c>
      <c r="S42" s="50">
        <f t="shared" si="6"/>
        <v>157</v>
      </c>
      <c r="T42" s="21">
        <v>6</v>
      </c>
      <c r="U42" s="21">
        <v>0</v>
      </c>
      <c r="V42" s="21">
        <v>187</v>
      </c>
      <c r="W42" s="21">
        <v>0</v>
      </c>
      <c r="X42" s="21">
        <v>0</v>
      </c>
      <c r="Y42" s="50">
        <f t="shared" si="2"/>
        <v>193</v>
      </c>
      <c r="Z42" s="21">
        <v>2</v>
      </c>
      <c r="AA42" s="21">
        <v>0</v>
      </c>
      <c r="AB42" s="21">
        <v>0</v>
      </c>
      <c r="AC42" s="21">
        <v>0</v>
      </c>
      <c r="AD42" s="50">
        <f t="shared" si="3"/>
        <v>2</v>
      </c>
    </row>
    <row r="43" spans="1:45">
      <c r="A43" t="s">
        <v>36</v>
      </c>
      <c r="B43" s="10">
        <v>1302</v>
      </c>
      <c r="C43" s="9" t="s">
        <v>173</v>
      </c>
      <c r="D43" s="10">
        <v>36</v>
      </c>
      <c r="E43" s="8" t="s">
        <v>1305</v>
      </c>
      <c r="F43" s="11">
        <v>41573</v>
      </c>
      <c r="G43" s="13">
        <v>2568</v>
      </c>
      <c r="H43" s="13">
        <v>28422</v>
      </c>
      <c r="I43" s="13">
        <v>3347</v>
      </c>
      <c r="J43" s="40">
        <v>1</v>
      </c>
      <c r="K43" s="40">
        <v>0</v>
      </c>
      <c r="L43" s="40">
        <v>0</v>
      </c>
      <c r="M43" s="40">
        <v>0</v>
      </c>
      <c r="N43" s="50">
        <f t="shared" si="5"/>
        <v>1</v>
      </c>
      <c r="O43" s="40">
        <v>0</v>
      </c>
      <c r="P43" s="40">
        <v>0</v>
      </c>
      <c r="Q43" s="40">
        <v>150</v>
      </c>
      <c r="R43" s="40">
        <v>0</v>
      </c>
      <c r="S43" s="50">
        <f t="shared" si="6"/>
        <v>150</v>
      </c>
      <c r="T43" s="21">
        <v>24</v>
      </c>
      <c r="U43" s="21">
        <v>0</v>
      </c>
      <c r="V43" s="21">
        <v>112</v>
      </c>
      <c r="W43" s="21">
        <v>0</v>
      </c>
      <c r="X43" s="21">
        <v>2</v>
      </c>
      <c r="Y43" s="50">
        <f t="shared" si="2"/>
        <v>138</v>
      </c>
      <c r="Z43" s="21">
        <v>0</v>
      </c>
      <c r="AA43" s="21">
        <v>0</v>
      </c>
      <c r="AB43" s="21">
        <v>0</v>
      </c>
      <c r="AC43" s="21">
        <v>3</v>
      </c>
      <c r="AD43" s="50">
        <f t="shared" si="3"/>
        <v>3</v>
      </c>
    </row>
    <row r="44" spans="1:45">
      <c r="A44" t="s">
        <v>36</v>
      </c>
      <c r="B44" s="10">
        <v>1303</v>
      </c>
      <c r="C44" s="9" t="s">
        <v>173</v>
      </c>
      <c r="D44" s="10">
        <v>37</v>
      </c>
      <c r="E44" s="8" t="s">
        <v>1306</v>
      </c>
      <c r="F44" s="11">
        <v>41588</v>
      </c>
      <c r="G44" s="13">
        <v>5212</v>
      </c>
      <c r="H44" s="13">
        <v>142798</v>
      </c>
      <c r="I44" s="13">
        <v>7153</v>
      </c>
      <c r="J44" s="40">
        <v>0</v>
      </c>
      <c r="K44" s="40">
        <v>0</v>
      </c>
      <c r="L44" s="40">
        <v>0</v>
      </c>
      <c r="M44" s="40">
        <v>1</v>
      </c>
      <c r="N44" s="50">
        <f t="shared" si="5"/>
        <v>1</v>
      </c>
      <c r="O44" s="40">
        <v>0</v>
      </c>
      <c r="P44" s="40">
        <v>0</v>
      </c>
      <c r="Q44" s="40">
        <v>397</v>
      </c>
      <c r="R44" s="40">
        <v>0</v>
      </c>
      <c r="S44" s="50">
        <f t="shared" si="6"/>
        <v>397</v>
      </c>
      <c r="T44" s="21">
        <v>4</v>
      </c>
      <c r="U44" s="21">
        <v>0</v>
      </c>
      <c r="V44" s="21">
        <v>283</v>
      </c>
      <c r="W44" s="21">
        <v>0</v>
      </c>
      <c r="X44" s="21">
        <v>0</v>
      </c>
      <c r="Y44" s="50">
        <f t="shared" si="2"/>
        <v>287</v>
      </c>
      <c r="Z44" s="21">
        <v>0</v>
      </c>
      <c r="AA44" s="21">
        <v>0</v>
      </c>
      <c r="AB44" s="21">
        <v>0</v>
      </c>
      <c r="AC44" s="21">
        <v>0</v>
      </c>
      <c r="AD44" s="50">
        <f t="shared" si="3"/>
        <v>0</v>
      </c>
    </row>
    <row r="45" spans="1:45">
      <c r="A45" t="s">
        <v>36</v>
      </c>
      <c r="B45" s="10">
        <v>1304</v>
      </c>
      <c r="C45" s="9" t="s">
        <v>173</v>
      </c>
      <c r="D45" s="10">
        <v>38</v>
      </c>
      <c r="E45" s="8" t="s">
        <v>1307</v>
      </c>
      <c r="F45" s="11">
        <v>41607</v>
      </c>
      <c r="G45" s="13">
        <v>4067</v>
      </c>
      <c r="H45" s="13">
        <v>150649</v>
      </c>
      <c r="I45" s="13">
        <v>6286</v>
      </c>
      <c r="J45" s="40">
        <v>1</v>
      </c>
      <c r="K45" s="40">
        <v>0</v>
      </c>
      <c r="L45" s="40">
        <v>0</v>
      </c>
      <c r="M45" s="40">
        <v>0</v>
      </c>
      <c r="N45" s="50">
        <f t="shared" si="5"/>
        <v>1</v>
      </c>
      <c r="O45" s="40">
        <v>0</v>
      </c>
      <c r="P45" s="40">
        <v>0</v>
      </c>
      <c r="Q45" s="40">
        <v>86</v>
      </c>
      <c r="R45" s="40">
        <v>0</v>
      </c>
      <c r="S45" s="50">
        <f t="shared" si="6"/>
        <v>86</v>
      </c>
      <c r="T45" s="21">
        <v>24</v>
      </c>
      <c r="U45" s="21">
        <v>0</v>
      </c>
      <c r="V45" s="21">
        <v>223</v>
      </c>
      <c r="W45" s="21">
        <v>1</v>
      </c>
      <c r="X45" s="21">
        <v>2</v>
      </c>
      <c r="Y45" s="50">
        <f t="shared" si="2"/>
        <v>250</v>
      </c>
      <c r="Z45" s="21">
        <v>0</v>
      </c>
      <c r="AA45" s="21">
        <v>0</v>
      </c>
      <c r="AB45" s="21">
        <v>1</v>
      </c>
      <c r="AC45" s="21">
        <v>0</v>
      </c>
      <c r="AD45" s="50">
        <f t="shared" si="3"/>
        <v>1</v>
      </c>
    </row>
    <row r="46" spans="1:45">
      <c r="A46" t="s">
        <v>36</v>
      </c>
      <c r="B46" s="10">
        <v>1306</v>
      </c>
      <c r="C46" s="9" t="s">
        <v>173</v>
      </c>
      <c r="D46" s="10">
        <v>39</v>
      </c>
      <c r="E46" s="8" t="s">
        <v>1308</v>
      </c>
      <c r="F46" s="11">
        <v>41614</v>
      </c>
      <c r="G46" s="13">
        <v>2512</v>
      </c>
      <c r="H46" s="13">
        <v>43504</v>
      </c>
      <c r="I46" s="13">
        <v>3217</v>
      </c>
      <c r="J46" s="40">
        <v>0</v>
      </c>
      <c r="K46" s="40">
        <v>0</v>
      </c>
      <c r="L46" s="40">
        <v>0</v>
      </c>
      <c r="M46" s="40">
        <v>0</v>
      </c>
      <c r="N46" s="50">
        <f t="shared" si="5"/>
        <v>0</v>
      </c>
      <c r="O46" s="40">
        <v>0</v>
      </c>
      <c r="P46" s="40">
        <v>0</v>
      </c>
      <c r="Q46" s="40">
        <v>198</v>
      </c>
      <c r="R46" s="40">
        <v>0</v>
      </c>
      <c r="S46" s="50">
        <f t="shared" si="6"/>
        <v>198</v>
      </c>
      <c r="T46" s="21">
        <v>1</v>
      </c>
      <c r="U46" s="21">
        <v>0</v>
      </c>
      <c r="V46" s="21">
        <v>130</v>
      </c>
      <c r="W46" s="21">
        <v>0</v>
      </c>
      <c r="X46" s="21">
        <v>0</v>
      </c>
      <c r="Y46" s="50">
        <f t="shared" si="2"/>
        <v>131</v>
      </c>
      <c r="Z46" s="21">
        <v>0</v>
      </c>
      <c r="AA46" s="21">
        <v>0</v>
      </c>
      <c r="AB46" s="21">
        <v>0</v>
      </c>
      <c r="AC46" s="21">
        <v>0</v>
      </c>
      <c r="AD46" s="50">
        <f t="shared" si="3"/>
        <v>0</v>
      </c>
    </row>
    <row r="47" spans="1:45">
      <c r="A47" t="s">
        <v>36</v>
      </c>
      <c r="B47" s="10">
        <v>1307</v>
      </c>
      <c r="C47" s="9" t="s">
        <v>173</v>
      </c>
      <c r="D47" s="10">
        <v>40</v>
      </c>
      <c r="E47" s="8" t="s">
        <v>1309</v>
      </c>
      <c r="F47" s="11">
        <v>41631</v>
      </c>
      <c r="G47" s="13">
        <v>2926</v>
      </c>
      <c r="H47" s="13">
        <v>15872</v>
      </c>
      <c r="I47" s="13">
        <v>3680</v>
      </c>
      <c r="J47" s="40">
        <v>0</v>
      </c>
      <c r="K47" s="40">
        <v>0</v>
      </c>
      <c r="L47" s="40">
        <v>0</v>
      </c>
      <c r="M47" s="40">
        <v>0</v>
      </c>
      <c r="N47" s="50">
        <f>SUM(J47:M47)</f>
        <v>0</v>
      </c>
      <c r="O47" s="40">
        <v>0</v>
      </c>
      <c r="P47" s="40">
        <v>0</v>
      </c>
      <c r="Q47" s="40">
        <v>275</v>
      </c>
      <c r="R47" s="40">
        <v>12</v>
      </c>
      <c r="S47" s="50">
        <f t="shared" si="6"/>
        <v>287</v>
      </c>
      <c r="T47" s="21">
        <v>5</v>
      </c>
      <c r="U47" s="21">
        <v>0</v>
      </c>
      <c r="V47" s="21">
        <v>144</v>
      </c>
      <c r="W47" s="21">
        <v>0</v>
      </c>
      <c r="X47" s="21">
        <v>0</v>
      </c>
      <c r="Y47" s="50">
        <f t="shared" si="2"/>
        <v>149</v>
      </c>
      <c r="Z47" s="21">
        <v>0</v>
      </c>
      <c r="AA47" s="21">
        <v>0</v>
      </c>
      <c r="AB47" s="21">
        <v>0</v>
      </c>
      <c r="AC47" s="21">
        <v>0</v>
      </c>
      <c r="AD47" s="50">
        <f t="shared" si="3"/>
        <v>0</v>
      </c>
    </row>
    <row r="48" spans="1:45">
      <c r="A48" t="s">
        <v>36</v>
      </c>
      <c r="B48" s="10">
        <v>1308</v>
      </c>
      <c r="C48" s="9" t="s">
        <v>173</v>
      </c>
      <c r="D48" s="10">
        <v>41</v>
      </c>
      <c r="E48" s="8" t="s">
        <v>1310</v>
      </c>
      <c r="F48" s="11">
        <v>41629</v>
      </c>
      <c r="G48" s="13">
        <v>0</v>
      </c>
      <c r="H48" s="13">
        <v>217</v>
      </c>
      <c r="I48" s="13">
        <v>3442</v>
      </c>
      <c r="J48" s="40">
        <v>0</v>
      </c>
      <c r="K48" s="40">
        <v>0</v>
      </c>
      <c r="L48" s="40">
        <v>0</v>
      </c>
      <c r="M48" s="40">
        <v>0</v>
      </c>
      <c r="N48" s="50">
        <f>SUM(J48:M48)</f>
        <v>0</v>
      </c>
      <c r="O48" s="40">
        <v>0</v>
      </c>
      <c r="P48" s="40">
        <v>0</v>
      </c>
      <c r="Q48" s="40">
        <v>0</v>
      </c>
      <c r="R48" s="40">
        <v>0</v>
      </c>
      <c r="S48" s="50">
        <f t="shared" si="6"/>
        <v>0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50">
        <f t="shared" si="2"/>
        <v>0</v>
      </c>
      <c r="Z48" s="21">
        <v>0</v>
      </c>
      <c r="AA48" s="21">
        <v>0</v>
      </c>
      <c r="AB48" s="21">
        <v>0</v>
      </c>
      <c r="AC48" s="21">
        <v>0</v>
      </c>
      <c r="AD48" s="50">
        <f t="shared" si="3"/>
        <v>0</v>
      </c>
      <c r="AE48" s="99" t="s">
        <v>1311</v>
      </c>
      <c r="AF48" s="99"/>
    </row>
    <row r="49" spans="1:30">
      <c r="A49" t="s">
        <v>36</v>
      </c>
      <c r="B49" s="10">
        <v>1309</v>
      </c>
      <c r="C49" s="9" t="s">
        <v>173</v>
      </c>
      <c r="D49" s="10">
        <v>42</v>
      </c>
      <c r="E49" s="8" t="s">
        <v>1312</v>
      </c>
      <c r="F49" s="11">
        <v>41637</v>
      </c>
      <c r="G49" s="13">
        <v>3313</v>
      </c>
      <c r="H49" s="13">
        <v>79289</v>
      </c>
      <c r="I49" s="13">
        <v>4750</v>
      </c>
      <c r="J49" s="40">
        <v>1</v>
      </c>
      <c r="K49" s="40">
        <v>0</v>
      </c>
      <c r="L49" s="40">
        <v>0</v>
      </c>
      <c r="M49" s="40">
        <v>0</v>
      </c>
      <c r="N49" s="50">
        <f>SUM(J49:M49)</f>
        <v>1</v>
      </c>
      <c r="O49" s="40">
        <v>0</v>
      </c>
      <c r="P49" s="40">
        <v>0</v>
      </c>
      <c r="Q49" s="40">
        <v>270</v>
      </c>
      <c r="R49" s="40">
        <v>0</v>
      </c>
      <c r="S49" s="50">
        <f t="shared" si="6"/>
        <v>270</v>
      </c>
      <c r="T49" s="21">
        <v>15</v>
      </c>
      <c r="U49" s="21">
        <v>0</v>
      </c>
      <c r="V49" s="21">
        <v>176</v>
      </c>
      <c r="W49" s="21">
        <v>0</v>
      </c>
      <c r="X49" s="21">
        <v>0</v>
      </c>
      <c r="Y49" s="50">
        <f t="shared" si="2"/>
        <v>191</v>
      </c>
      <c r="Z49" s="21">
        <v>0</v>
      </c>
      <c r="AA49" s="21">
        <v>0</v>
      </c>
      <c r="AB49" s="21">
        <v>0</v>
      </c>
      <c r="AC49" s="21">
        <v>0</v>
      </c>
      <c r="AD49" s="50">
        <f t="shared" si="3"/>
        <v>0</v>
      </c>
    </row>
    <row r="50" spans="1:30">
      <c r="B50" s="8"/>
      <c r="C50" s="9"/>
      <c r="D50" s="8"/>
      <c r="E50" s="8"/>
      <c r="F50" s="11"/>
      <c r="G50" s="13"/>
      <c r="H50" s="13"/>
      <c r="I50" s="13"/>
      <c r="J50" s="13"/>
      <c r="K50" s="42"/>
      <c r="L50" s="42"/>
      <c r="M50" s="42"/>
      <c r="N50" s="44"/>
      <c r="O50" s="12"/>
      <c r="P50" s="12"/>
      <c r="Q50" s="12"/>
      <c r="R50" s="12"/>
      <c r="S50" s="44"/>
      <c r="T50" s="12"/>
      <c r="U50" s="12"/>
      <c r="V50" s="12"/>
      <c r="W50" s="12"/>
      <c r="X50" s="21"/>
      <c r="Y50" s="44"/>
      <c r="Z50" s="12"/>
      <c r="AA50" s="12"/>
      <c r="AB50" s="12"/>
      <c r="AC50" s="12"/>
      <c r="AD50" s="44"/>
    </row>
    <row r="51" spans="1:30">
      <c r="F51" s="3" t="s">
        <v>228</v>
      </c>
      <c r="G51" s="7">
        <f t="shared" ref="G51:AD51" si="7">SUM(G8:G50)</f>
        <v>121292</v>
      </c>
      <c r="H51" s="7">
        <f t="shared" si="7"/>
        <v>3944546</v>
      </c>
      <c r="I51" s="7">
        <f t="shared" si="7"/>
        <v>200732.76300000001</v>
      </c>
      <c r="J51" s="45">
        <f t="shared" si="7"/>
        <v>19</v>
      </c>
      <c r="K51" s="45">
        <f t="shared" si="7"/>
        <v>0</v>
      </c>
      <c r="L51" s="45">
        <f t="shared" si="7"/>
        <v>2</v>
      </c>
      <c r="M51" s="45">
        <f t="shared" si="7"/>
        <v>20</v>
      </c>
      <c r="N51" s="45">
        <f t="shared" si="7"/>
        <v>41</v>
      </c>
      <c r="O51" s="45">
        <f t="shared" si="7"/>
        <v>1277</v>
      </c>
      <c r="P51" s="45">
        <f t="shared" si="7"/>
        <v>0</v>
      </c>
      <c r="Q51" s="45">
        <f t="shared" si="7"/>
        <v>6359</v>
      </c>
      <c r="R51" s="45">
        <f t="shared" si="7"/>
        <v>984</v>
      </c>
      <c r="S51" s="45">
        <f t="shared" si="7"/>
        <v>8620</v>
      </c>
      <c r="T51" s="45">
        <f t="shared" si="7"/>
        <v>998</v>
      </c>
      <c r="U51" s="45">
        <f t="shared" si="7"/>
        <v>0</v>
      </c>
      <c r="V51" s="45">
        <f t="shared" si="7"/>
        <v>5912</v>
      </c>
      <c r="W51" s="45">
        <f t="shared" si="7"/>
        <v>1022</v>
      </c>
      <c r="X51" s="45">
        <f t="shared" si="7"/>
        <v>6</v>
      </c>
      <c r="Y51" s="45">
        <f t="shared" si="7"/>
        <v>7938</v>
      </c>
      <c r="Z51" s="45">
        <f t="shared" si="7"/>
        <v>329</v>
      </c>
      <c r="AA51" s="45">
        <f t="shared" si="7"/>
        <v>0</v>
      </c>
      <c r="AB51" s="45">
        <f t="shared" si="7"/>
        <v>88</v>
      </c>
      <c r="AC51" s="45">
        <f t="shared" si="7"/>
        <v>77</v>
      </c>
      <c r="AD51" s="45">
        <f t="shared" si="7"/>
        <v>494</v>
      </c>
    </row>
    <row r="53" spans="1:30">
      <c r="Y53" s="51"/>
    </row>
    <row r="54" spans="1:30">
      <c r="F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</row>
    <row r="55" spans="1:30">
      <c r="D55" s="3"/>
      <c r="E55" s="4"/>
      <c r="F55" s="3"/>
      <c r="G55" s="18" t="s">
        <v>163</v>
      </c>
      <c r="H55" s="19"/>
      <c r="I55" s="20"/>
      <c r="J55" s="18" t="s">
        <v>164</v>
      </c>
      <c r="K55" s="48"/>
      <c r="L55" s="19"/>
      <c r="M55" s="19"/>
      <c r="N55" s="20"/>
      <c r="O55" s="15" t="s">
        <v>165</v>
      </c>
      <c r="P55" s="49"/>
      <c r="Q55" s="16"/>
      <c r="R55" s="16"/>
      <c r="S55" s="17"/>
      <c r="T55" s="18" t="s">
        <v>166</v>
      </c>
      <c r="U55" s="48"/>
      <c r="V55" s="19"/>
      <c r="W55" s="19"/>
      <c r="X55" s="19"/>
      <c r="Y55" s="20"/>
      <c r="Z55" s="15" t="s">
        <v>167</v>
      </c>
      <c r="AA55" s="49"/>
      <c r="AB55" s="16"/>
      <c r="AC55" s="16"/>
      <c r="AD55" s="17"/>
    </row>
    <row r="56" spans="1:30">
      <c r="A56" t="s">
        <v>171</v>
      </c>
      <c r="B56" t="s">
        <v>7</v>
      </c>
      <c r="D56" s="3" t="s">
        <v>9</v>
      </c>
      <c r="E56" s="4" t="s">
        <v>10</v>
      </c>
      <c r="F56" s="3" t="s">
        <v>11</v>
      </c>
      <c r="G56" s="36" t="s">
        <v>12</v>
      </c>
      <c r="H56" s="37" t="s">
        <v>13</v>
      </c>
      <c r="I56" s="38" t="s">
        <v>14</v>
      </c>
      <c r="J56" s="24" t="s">
        <v>15</v>
      </c>
      <c r="K56" s="24" t="s">
        <v>16</v>
      </c>
      <c r="L56" s="25" t="s">
        <v>17</v>
      </c>
      <c r="M56" s="24" t="s">
        <v>18</v>
      </c>
      <c r="N56" s="43" t="s">
        <v>19</v>
      </c>
      <c r="O56" s="22" t="s">
        <v>15</v>
      </c>
      <c r="P56" s="23" t="s">
        <v>16</v>
      </c>
      <c r="Q56" s="23" t="s">
        <v>17</v>
      </c>
      <c r="R56" s="23" t="s">
        <v>18</v>
      </c>
      <c r="S56" s="46" t="s">
        <v>19</v>
      </c>
      <c r="T56" s="24" t="s">
        <v>15</v>
      </c>
      <c r="U56" s="24" t="s">
        <v>16</v>
      </c>
      <c r="V56" s="25" t="s">
        <v>17</v>
      </c>
      <c r="W56" s="24" t="s">
        <v>18</v>
      </c>
      <c r="X56" s="24" t="s">
        <v>20</v>
      </c>
      <c r="Y56" s="43" t="s">
        <v>19</v>
      </c>
      <c r="Z56" s="22" t="s">
        <v>15</v>
      </c>
      <c r="AA56" s="23" t="s">
        <v>16</v>
      </c>
      <c r="AB56" s="23" t="s">
        <v>17</v>
      </c>
      <c r="AC56" s="23" t="s">
        <v>18</v>
      </c>
      <c r="AD56" s="46" t="s">
        <v>19</v>
      </c>
    </row>
    <row r="57" spans="1:30">
      <c r="A57" t="s">
        <v>42</v>
      </c>
      <c r="B57" s="10">
        <v>1</v>
      </c>
      <c r="C57" s="9" t="s">
        <v>91</v>
      </c>
      <c r="D57" s="10">
        <v>1</v>
      </c>
      <c r="E57" s="8" t="s">
        <v>1313</v>
      </c>
      <c r="F57" s="11">
        <v>41294</v>
      </c>
      <c r="G57" s="13">
        <v>3757</v>
      </c>
      <c r="H57" s="13">
        <v>354191</v>
      </c>
      <c r="I57" s="13">
        <v>3334</v>
      </c>
      <c r="J57" s="39">
        <v>0</v>
      </c>
      <c r="K57" s="40">
        <v>0</v>
      </c>
      <c r="L57" s="40">
        <v>0</v>
      </c>
      <c r="M57" s="40">
        <v>0</v>
      </c>
      <c r="N57" s="50">
        <f>SUM(J57:M57)</f>
        <v>0</v>
      </c>
      <c r="O57" s="39">
        <v>0</v>
      </c>
      <c r="P57" s="40">
        <v>0</v>
      </c>
      <c r="Q57" s="40">
        <v>0</v>
      </c>
      <c r="R57" s="40">
        <v>0</v>
      </c>
      <c r="S57" s="44">
        <f>SUM(O57:R57)</f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44">
        <f>SUM(T57:X57)</f>
        <v>0</v>
      </c>
      <c r="Z57" s="21">
        <v>0</v>
      </c>
      <c r="AA57" s="21">
        <v>0</v>
      </c>
      <c r="AB57" s="21">
        <v>0</v>
      </c>
      <c r="AC57" s="21">
        <v>0</v>
      </c>
      <c r="AD57" s="44">
        <f>SUM(Z57:AC57)</f>
        <v>0</v>
      </c>
    </row>
    <row r="58" spans="1:30">
      <c r="A58" t="s">
        <v>42</v>
      </c>
      <c r="B58" s="10">
        <v>2</v>
      </c>
      <c r="C58" s="9" t="s">
        <v>91</v>
      </c>
      <c r="D58" s="10">
        <v>2</v>
      </c>
      <c r="E58" s="8" t="s">
        <v>1071</v>
      </c>
      <c r="F58" s="11">
        <v>41300</v>
      </c>
      <c r="G58" s="13">
        <v>707</v>
      </c>
      <c r="H58" s="13">
        <v>46627</v>
      </c>
      <c r="I58" s="13">
        <v>826</v>
      </c>
      <c r="J58" s="39">
        <v>0</v>
      </c>
      <c r="K58" s="40">
        <v>0</v>
      </c>
      <c r="L58" s="40">
        <v>0</v>
      </c>
      <c r="M58" s="40">
        <v>0</v>
      </c>
      <c r="N58" s="50">
        <f>SUM(J58:M58)</f>
        <v>0</v>
      </c>
      <c r="O58" s="39">
        <v>0</v>
      </c>
      <c r="P58" s="40">
        <v>0</v>
      </c>
      <c r="Q58" s="40">
        <v>0</v>
      </c>
      <c r="R58" s="40">
        <v>0</v>
      </c>
      <c r="S58" s="44">
        <f>SUM(O58:R58)</f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44">
        <f>SUM(T58:X58)</f>
        <v>0</v>
      </c>
      <c r="Z58" s="21">
        <v>0</v>
      </c>
      <c r="AA58" s="21">
        <v>0</v>
      </c>
      <c r="AB58" s="21">
        <v>0</v>
      </c>
      <c r="AC58" s="21">
        <v>0</v>
      </c>
      <c r="AD58" s="44">
        <f>SUM(Z58:AC58)</f>
        <v>0</v>
      </c>
    </row>
    <row r="59" spans="1:30">
      <c r="A59" t="s">
        <v>36</v>
      </c>
      <c r="B59" s="10">
        <v>3</v>
      </c>
      <c r="C59" s="9" t="s">
        <v>91</v>
      </c>
      <c r="D59" s="10">
        <v>3</v>
      </c>
      <c r="E59" s="8" t="s">
        <v>1314</v>
      </c>
      <c r="F59" s="11">
        <v>41306</v>
      </c>
      <c r="G59" s="13">
        <v>2003</v>
      </c>
      <c r="H59" s="13">
        <v>156395</v>
      </c>
      <c r="I59" s="13">
        <v>2570</v>
      </c>
      <c r="J59" s="39">
        <v>0</v>
      </c>
      <c r="K59" s="40">
        <v>0</v>
      </c>
      <c r="L59" s="40">
        <v>0</v>
      </c>
      <c r="M59" s="40">
        <v>0</v>
      </c>
      <c r="N59" s="50">
        <f t="shared" ref="N59:N76" si="8">SUM(J59:M59)</f>
        <v>0</v>
      </c>
      <c r="O59" s="39">
        <v>0</v>
      </c>
      <c r="P59" s="40">
        <v>0</v>
      </c>
      <c r="Q59" s="40">
        <v>0</v>
      </c>
      <c r="R59" s="40">
        <v>254</v>
      </c>
      <c r="S59" s="44">
        <f t="shared" ref="S59:S76" si="9">SUM(O59:R59)</f>
        <v>254</v>
      </c>
      <c r="T59" s="21">
        <v>0</v>
      </c>
      <c r="U59" s="21">
        <v>0</v>
      </c>
      <c r="V59" s="21">
        <v>0</v>
      </c>
      <c r="W59" s="21">
        <v>99</v>
      </c>
      <c r="X59" s="21">
        <v>0</v>
      </c>
      <c r="Y59" s="44">
        <f t="shared" ref="Y59:Y76" si="10">SUM(T59:X59)</f>
        <v>99</v>
      </c>
      <c r="Z59" s="21">
        <v>0</v>
      </c>
      <c r="AA59" s="21">
        <v>0</v>
      </c>
      <c r="AB59" s="21">
        <v>0</v>
      </c>
      <c r="AC59" s="21">
        <v>0</v>
      </c>
      <c r="AD59" s="44">
        <f t="shared" ref="AD59:AD76" si="11">SUM(Z59:AC59)</f>
        <v>0</v>
      </c>
    </row>
    <row r="60" spans="1:30">
      <c r="A60" t="s">
        <v>36</v>
      </c>
      <c r="B60" s="10">
        <v>4</v>
      </c>
      <c r="C60" s="9" t="s">
        <v>91</v>
      </c>
      <c r="D60" s="10">
        <v>4</v>
      </c>
      <c r="E60" s="8" t="s">
        <v>1315</v>
      </c>
      <c r="F60" s="11">
        <v>41306</v>
      </c>
      <c r="G60" s="13">
        <v>1084</v>
      </c>
      <c r="H60" s="13">
        <v>81822</v>
      </c>
      <c r="I60" s="13">
        <v>1419</v>
      </c>
      <c r="J60" s="39">
        <v>0</v>
      </c>
      <c r="K60" s="40">
        <v>0</v>
      </c>
      <c r="L60" s="40">
        <v>0</v>
      </c>
      <c r="M60" s="40">
        <v>0</v>
      </c>
      <c r="N60" s="50">
        <f t="shared" si="8"/>
        <v>0</v>
      </c>
      <c r="O60" s="39">
        <v>0</v>
      </c>
      <c r="P60" s="40">
        <v>0</v>
      </c>
      <c r="Q60" s="40">
        <v>0</v>
      </c>
      <c r="R60" s="40">
        <v>250</v>
      </c>
      <c r="S60" s="44">
        <f t="shared" si="9"/>
        <v>250</v>
      </c>
      <c r="T60" s="21">
        <v>0</v>
      </c>
      <c r="U60" s="21">
        <v>0</v>
      </c>
      <c r="V60" s="21">
        <v>0</v>
      </c>
      <c r="W60" s="21">
        <v>54</v>
      </c>
      <c r="X60" s="21">
        <v>0</v>
      </c>
      <c r="Y60" s="44">
        <f t="shared" si="10"/>
        <v>54</v>
      </c>
      <c r="Z60" s="21">
        <v>0</v>
      </c>
      <c r="AA60" s="21">
        <v>0</v>
      </c>
      <c r="AB60" s="21">
        <v>0</v>
      </c>
      <c r="AC60" s="21">
        <v>0</v>
      </c>
      <c r="AD60" s="44">
        <f t="shared" si="11"/>
        <v>0</v>
      </c>
    </row>
    <row r="61" spans="1:30">
      <c r="A61" t="s">
        <v>42</v>
      </c>
      <c r="B61" s="10">
        <v>5</v>
      </c>
      <c r="C61" s="9" t="s">
        <v>91</v>
      </c>
      <c r="D61" s="10">
        <v>5</v>
      </c>
      <c r="E61" s="8" t="s">
        <v>1000</v>
      </c>
      <c r="F61" s="11">
        <v>41308</v>
      </c>
      <c r="G61" s="13">
        <v>4364</v>
      </c>
      <c r="H61" s="13">
        <v>364142</v>
      </c>
      <c r="I61" s="13">
        <v>4375</v>
      </c>
      <c r="J61" s="39">
        <v>0</v>
      </c>
      <c r="K61" s="40">
        <v>0</v>
      </c>
      <c r="L61" s="40">
        <v>0</v>
      </c>
      <c r="M61" s="40">
        <v>0</v>
      </c>
      <c r="N61" s="50">
        <f t="shared" si="8"/>
        <v>0</v>
      </c>
      <c r="O61" s="39">
        <v>0</v>
      </c>
      <c r="P61" s="40">
        <v>0</v>
      </c>
      <c r="Q61" s="40">
        <v>0</v>
      </c>
      <c r="R61" s="40">
        <v>0</v>
      </c>
      <c r="S61" s="44">
        <f t="shared" si="9"/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44">
        <f t="shared" si="10"/>
        <v>0</v>
      </c>
      <c r="Z61" s="21">
        <v>0</v>
      </c>
      <c r="AA61" s="21">
        <v>0</v>
      </c>
      <c r="AB61" s="21">
        <v>0</v>
      </c>
      <c r="AC61" s="21">
        <v>0</v>
      </c>
      <c r="AD61" s="44">
        <f t="shared" si="11"/>
        <v>0</v>
      </c>
    </row>
    <row r="62" spans="1:30">
      <c r="A62" t="s">
        <v>42</v>
      </c>
      <c r="B62" s="10">
        <v>6</v>
      </c>
      <c r="C62" s="9" t="s">
        <v>91</v>
      </c>
      <c r="D62" s="10">
        <v>6</v>
      </c>
      <c r="E62" s="8" t="s">
        <v>1092</v>
      </c>
      <c r="F62" s="11">
        <v>41308</v>
      </c>
      <c r="G62" s="13">
        <v>5262</v>
      </c>
      <c r="H62" s="13">
        <v>338615</v>
      </c>
      <c r="I62" s="13">
        <v>6520</v>
      </c>
      <c r="J62" s="39">
        <v>0</v>
      </c>
      <c r="K62" s="40">
        <v>0</v>
      </c>
      <c r="L62" s="40">
        <v>0</v>
      </c>
      <c r="M62" s="40">
        <v>0</v>
      </c>
      <c r="N62" s="50">
        <f t="shared" si="8"/>
        <v>0</v>
      </c>
      <c r="O62" s="39">
        <v>0</v>
      </c>
      <c r="P62" s="40">
        <v>0</v>
      </c>
      <c r="Q62" s="40">
        <v>0</v>
      </c>
      <c r="R62" s="40">
        <v>71</v>
      </c>
      <c r="S62" s="44">
        <f t="shared" si="9"/>
        <v>71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44">
        <f t="shared" si="10"/>
        <v>0</v>
      </c>
      <c r="Z62" s="21">
        <v>0</v>
      </c>
      <c r="AA62" s="21">
        <v>0</v>
      </c>
      <c r="AB62" s="21">
        <v>0</v>
      </c>
      <c r="AC62" s="21">
        <v>0</v>
      </c>
      <c r="AD62" s="44">
        <f t="shared" si="11"/>
        <v>0</v>
      </c>
    </row>
    <row r="63" spans="1:30">
      <c r="A63" t="s">
        <v>42</v>
      </c>
      <c r="B63" s="10">
        <v>7</v>
      </c>
      <c r="C63" s="9" t="s">
        <v>91</v>
      </c>
      <c r="D63" s="10">
        <v>7</v>
      </c>
      <c r="E63" s="8" t="s">
        <v>1210</v>
      </c>
      <c r="F63" s="11">
        <v>41310</v>
      </c>
      <c r="G63" s="13">
        <v>4264</v>
      </c>
      <c r="H63" s="13">
        <v>272050</v>
      </c>
      <c r="I63" s="13">
        <v>5026</v>
      </c>
      <c r="J63" s="39">
        <v>0</v>
      </c>
      <c r="K63" s="40">
        <v>0</v>
      </c>
      <c r="L63" s="40">
        <v>0</v>
      </c>
      <c r="M63" s="40">
        <v>0</v>
      </c>
      <c r="N63" s="50">
        <f t="shared" si="8"/>
        <v>0</v>
      </c>
      <c r="O63" s="39">
        <v>0</v>
      </c>
      <c r="P63" s="40">
        <v>0</v>
      </c>
      <c r="Q63" s="40">
        <v>0</v>
      </c>
      <c r="R63" s="40">
        <v>0</v>
      </c>
      <c r="S63" s="44">
        <f t="shared" si="9"/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44">
        <f t="shared" si="10"/>
        <v>0</v>
      </c>
      <c r="Z63" s="21">
        <v>0</v>
      </c>
      <c r="AA63" s="21">
        <v>0</v>
      </c>
      <c r="AB63" s="21">
        <v>0</v>
      </c>
      <c r="AC63" s="21">
        <v>0</v>
      </c>
      <c r="AD63" s="44">
        <f t="shared" si="11"/>
        <v>0</v>
      </c>
    </row>
    <row r="64" spans="1:30">
      <c r="A64" t="s">
        <v>42</v>
      </c>
      <c r="B64" s="10">
        <v>8</v>
      </c>
      <c r="C64" s="9" t="s">
        <v>91</v>
      </c>
      <c r="D64" s="10">
        <v>8</v>
      </c>
      <c r="E64" s="8" t="s">
        <v>367</v>
      </c>
      <c r="F64" s="11">
        <v>41312</v>
      </c>
      <c r="G64" s="13">
        <v>5969</v>
      </c>
      <c r="H64" s="13">
        <v>413278</v>
      </c>
      <c r="I64" s="13">
        <v>7223</v>
      </c>
      <c r="J64" s="39">
        <v>0</v>
      </c>
      <c r="K64" s="40">
        <v>0</v>
      </c>
      <c r="L64" s="40">
        <v>0</v>
      </c>
      <c r="M64" s="40">
        <v>0</v>
      </c>
      <c r="N64" s="50">
        <f t="shared" si="8"/>
        <v>0</v>
      </c>
      <c r="O64" s="39">
        <v>0</v>
      </c>
      <c r="P64" s="40">
        <v>0</v>
      </c>
      <c r="Q64" s="40">
        <v>0</v>
      </c>
      <c r="R64" s="40">
        <v>0</v>
      </c>
      <c r="S64" s="44">
        <f t="shared" si="9"/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44">
        <f t="shared" si="10"/>
        <v>0</v>
      </c>
      <c r="Z64" s="21">
        <v>0</v>
      </c>
      <c r="AA64" s="21">
        <v>0</v>
      </c>
      <c r="AB64" s="21">
        <v>0</v>
      </c>
      <c r="AC64" s="21">
        <v>0</v>
      </c>
      <c r="AD64" s="44">
        <f t="shared" si="11"/>
        <v>0</v>
      </c>
    </row>
    <row r="65" spans="1:30">
      <c r="A65" t="s">
        <v>42</v>
      </c>
      <c r="B65" s="10">
        <v>9</v>
      </c>
      <c r="C65" s="9" t="s">
        <v>91</v>
      </c>
      <c r="D65" s="10">
        <v>9</v>
      </c>
      <c r="E65" s="8" t="s">
        <v>1316</v>
      </c>
      <c r="F65" s="11">
        <v>41314</v>
      </c>
      <c r="G65" s="13">
        <v>5078</v>
      </c>
      <c r="H65" s="13">
        <v>370868</v>
      </c>
      <c r="I65" s="13">
        <v>5499</v>
      </c>
      <c r="J65" s="39">
        <v>0</v>
      </c>
      <c r="K65" s="40">
        <v>0</v>
      </c>
      <c r="L65" s="40">
        <v>0</v>
      </c>
      <c r="M65" s="40">
        <v>0</v>
      </c>
      <c r="N65" s="50">
        <f t="shared" si="8"/>
        <v>0</v>
      </c>
      <c r="O65" s="39">
        <v>0</v>
      </c>
      <c r="P65" s="40">
        <v>0</v>
      </c>
      <c r="Q65" s="40">
        <v>0</v>
      </c>
      <c r="R65" s="40">
        <v>0</v>
      </c>
      <c r="S65" s="44">
        <f t="shared" si="9"/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44">
        <f t="shared" si="10"/>
        <v>0</v>
      </c>
      <c r="Z65" s="21">
        <v>0</v>
      </c>
      <c r="AA65" s="21">
        <v>0</v>
      </c>
      <c r="AB65" s="21">
        <v>0</v>
      </c>
      <c r="AC65" s="21">
        <v>0</v>
      </c>
      <c r="AD65" s="44">
        <f t="shared" si="11"/>
        <v>0</v>
      </c>
    </row>
    <row r="66" spans="1:30">
      <c r="A66" t="s">
        <v>36</v>
      </c>
      <c r="B66" s="10">
        <v>10</v>
      </c>
      <c r="C66" s="9" t="s">
        <v>91</v>
      </c>
      <c r="D66" s="10">
        <v>10</v>
      </c>
      <c r="E66" s="8" t="s">
        <v>1317</v>
      </c>
      <c r="F66" s="11">
        <v>41316</v>
      </c>
      <c r="G66" s="13">
        <v>3355</v>
      </c>
      <c r="H66" s="13">
        <v>264620</v>
      </c>
      <c r="I66" s="13">
        <v>4119</v>
      </c>
      <c r="J66" s="39">
        <v>0</v>
      </c>
      <c r="K66" s="40">
        <v>0</v>
      </c>
      <c r="L66" s="40">
        <v>0</v>
      </c>
      <c r="M66" s="40">
        <v>0</v>
      </c>
      <c r="N66" s="50">
        <f t="shared" si="8"/>
        <v>0</v>
      </c>
      <c r="O66" s="39">
        <v>0</v>
      </c>
      <c r="P66" s="40">
        <v>0</v>
      </c>
      <c r="Q66" s="40">
        <v>0</v>
      </c>
      <c r="R66" s="40">
        <v>250</v>
      </c>
      <c r="S66" s="44">
        <f t="shared" si="9"/>
        <v>250</v>
      </c>
      <c r="T66" s="21">
        <v>0</v>
      </c>
      <c r="U66" s="21">
        <v>0</v>
      </c>
      <c r="V66" s="21">
        <v>0</v>
      </c>
      <c r="W66" s="21">
        <v>170</v>
      </c>
      <c r="X66" s="21">
        <v>0</v>
      </c>
      <c r="Y66" s="44">
        <f t="shared" si="10"/>
        <v>170</v>
      </c>
      <c r="Z66" s="21">
        <v>0</v>
      </c>
      <c r="AA66" s="21">
        <v>0</v>
      </c>
      <c r="AB66" s="21">
        <v>0</v>
      </c>
      <c r="AC66" s="21">
        <v>0</v>
      </c>
      <c r="AD66" s="44">
        <f t="shared" si="11"/>
        <v>0</v>
      </c>
    </row>
    <row r="67" spans="1:30">
      <c r="A67" t="s">
        <v>42</v>
      </c>
      <c r="B67" s="10">
        <v>11</v>
      </c>
      <c r="C67" s="9" t="s">
        <v>91</v>
      </c>
      <c r="D67" s="10">
        <v>11</v>
      </c>
      <c r="E67" s="8" t="s">
        <v>1318</v>
      </c>
      <c r="F67" s="11">
        <v>41316</v>
      </c>
      <c r="G67" s="13">
        <v>5431</v>
      </c>
      <c r="H67" s="13">
        <v>339929</v>
      </c>
      <c r="I67" s="13">
        <v>6701</v>
      </c>
      <c r="J67" s="39">
        <v>0</v>
      </c>
      <c r="K67" s="40">
        <v>0</v>
      </c>
      <c r="L67" s="40">
        <v>0</v>
      </c>
      <c r="M67" s="40">
        <v>0</v>
      </c>
      <c r="N67" s="50">
        <f t="shared" si="8"/>
        <v>0</v>
      </c>
      <c r="O67" s="39">
        <v>0</v>
      </c>
      <c r="P67" s="40">
        <v>0</v>
      </c>
      <c r="Q67" s="40">
        <v>0</v>
      </c>
      <c r="R67" s="40">
        <v>0</v>
      </c>
      <c r="S67" s="44">
        <f t="shared" si="9"/>
        <v>0</v>
      </c>
      <c r="T67" s="21">
        <v>0</v>
      </c>
      <c r="U67" s="21">
        <v>0</v>
      </c>
      <c r="V67" s="21">
        <v>0</v>
      </c>
      <c r="W67" s="21">
        <v>165</v>
      </c>
      <c r="X67" s="21">
        <v>0</v>
      </c>
      <c r="Y67" s="44">
        <f t="shared" si="10"/>
        <v>165</v>
      </c>
      <c r="Z67" s="21">
        <v>0</v>
      </c>
      <c r="AA67" s="21">
        <v>0</v>
      </c>
      <c r="AB67" s="21">
        <v>0</v>
      </c>
      <c r="AC67" s="21">
        <v>0</v>
      </c>
      <c r="AD67" s="44">
        <f t="shared" si="11"/>
        <v>0</v>
      </c>
    </row>
    <row r="68" spans="1:30">
      <c r="A68" t="s">
        <v>36</v>
      </c>
      <c r="B68" s="10">
        <v>12</v>
      </c>
      <c r="C68" s="9" t="s">
        <v>91</v>
      </c>
      <c r="D68" s="10">
        <v>12</v>
      </c>
      <c r="E68" s="8" t="s">
        <v>1319</v>
      </c>
      <c r="F68" s="11">
        <v>41316</v>
      </c>
      <c r="G68" s="13">
        <v>3461</v>
      </c>
      <c r="H68" s="13">
        <v>256555</v>
      </c>
      <c r="I68" s="13">
        <v>4179</v>
      </c>
      <c r="J68" s="39">
        <v>0</v>
      </c>
      <c r="K68" s="40">
        <v>0</v>
      </c>
      <c r="L68" s="40">
        <v>0</v>
      </c>
      <c r="M68" s="40">
        <v>0</v>
      </c>
      <c r="N68" s="50">
        <f t="shared" si="8"/>
        <v>0</v>
      </c>
      <c r="O68" s="39">
        <v>0</v>
      </c>
      <c r="P68" s="40">
        <v>0</v>
      </c>
      <c r="Q68" s="40">
        <v>0</v>
      </c>
      <c r="R68" s="40">
        <v>250</v>
      </c>
      <c r="S68" s="44">
        <f t="shared" si="9"/>
        <v>250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44">
        <f t="shared" si="10"/>
        <v>0</v>
      </c>
      <c r="Z68" s="21">
        <v>0</v>
      </c>
      <c r="AA68" s="21">
        <v>0</v>
      </c>
      <c r="AB68" s="21">
        <v>0</v>
      </c>
      <c r="AC68" s="21">
        <v>0</v>
      </c>
      <c r="AD68" s="44">
        <f t="shared" si="11"/>
        <v>0</v>
      </c>
    </row>
    <row r="69" spans="1:30">
      <c r="A69" t="s">
        <v>42</v>
      </c>
      <c r="B69" s="10">
        <v>13</v>
      </c>
      <c r="C69" s="9" t="s">
        <v>91</v>
      </c>
      <c r="D69" s="10">
        <v>13</v>
      </c>
      <c r="E69" s="8" t="s">
        <v>1320</v>
      </c>
      <c r="F69" s="11">
        <v>41319</v>
      </c>
      <c r="G69" s="13">
        <v>4627</v>
      </c>
      <c r="H69" s="13">
        <v>282339</v>
      </c>
      <c r="I69" s="13">
        <v>4424</v>
      </c>
      <c r="J69" s="39">
        <v>0</v>
      </c>
      <c r="K69" s="40">
        <v>0</v>
      </c>
      <c r="L69" s="40">
        <v>0</v>
      </c>
      <c r="M69" s="40">
        <v>0</v>
      </c>
      <c r="N69" s="50">
        <f t="shared" si="8"/>
        <v>0</v>
      </c>
      <c r="O69" s="39">
        <v>0</v>
      </c>
      <c r="P69" s="40">
        <v>0</v>
      </c>
      <c r="Q69" s="40">
        <v>0</v>
      </c>
      <c r="R69" s="40">
        <v>0</v>
      </c>
      <c r="S69" s="44">
        <f t="shared" si="9"/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44">
        <f t="shared" si="10"/>
        <v>0</v>
      </c>
      <c r="Z69" s="21">
        <v>0</v>
      </c>
      <c r="AA69" s="21">
        <v>0</v>
      </c>
      <c r="AB69" s="21">
        <v>0</v>
      </c>
      <c r="AC69" s="21">
        <v>0</v>
      </c>
      <c r="AD69" s="44">
        <f t="shared" si="11"/>
        <v>0</v>
      </c>
    </row>
    <row r="70" spans="1:30">
      <c r="A70" t="s">
        <v>42</v>
      </c>
      <c r="B70" s="10">
        <v>14</v>
      </c>
      <c r="C70" s="9" t="s">
        <v>91</v>
      </c>
      <c r="D70" s="10">
        <v>14</v>
      </c>
      <c r="E70" s="8" t="s">
        <v>1321</v>
      </c>
      <c r="F70" s="11">
        <v>41320</v>
      </c>
      <c r="G70" s="13">
        <v>4829</v>
      </c>
      <c r="H70" s="13">
        <v>312008</v>
      </c>
      <c r="I70" s="13">
        <v>5714</v>
      </c>
      <c r="J70" s="39">
        <v>0</v>
      </c>
      <c r="K70" s="40">
        <v>0</v>
      </c>
      <c r="L70" s="40">
        <v>0</v>
      </c>
      <c r="M70" s="40">
        <v>0</v>
      </c>
      <c r="N70" s="50">
        <f t="shared" si="8"/>
        <v>0</v>
      </c>
      <c r="O70" s="39">
        <v>0</v>
      </c>
      <c r="P70" s="40">
        <v>0</v>
      </c>
      <c r="Q70" s="40">
        <v>0</v>
      </c>
      <c r="R70" s="40">
        <v>0</v>
      </c>
      <c r="S70" s="44">
        <f t="shared" si="9"/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44">
        <f t="shared" si="10"/>
        <v>0</v>
      </c>
      <c r="Z70" s="21">
        <v>0</v>
      </c>
      <c r="AA70" s="21">
        <v>0</v>
      </c>
      <c r="AB70" s="21">
        <v>0</v>
      </c>
      <c r="AC70" s="21">
        <v>0</v>
      </c>
      <c r="AD70" s="44">
        <f t="shared" si="11"/>
        <v>0</v>
      </c>
    </row>
    <row r="71" spans="1:30">
      <c r="A71" t="s">
        <v>36</v>
      </c>
      <c r="B71" s="10">
        <v>15</v>
      </c>
      <c r="C71" s="9" t="s">
        <v>91</v>
      </c>
      <c r="D71" s="10">
        <v>15</v>
      </c>
      <c r="E71" s="8" t="s">
        <v>1322</v>
      </c>
      <c r="F71" s="11">
        <v>41323</v>
      </c>
      <c r="G71" s="13">
        <v>3255</v>
      </c>
      <c r="H71" s="13">
        <v>235726</v>
      </c>
      <c r="I71" s="13">
        <v>3774</v>
      </c>
      <c r="J71" s="39">
        <v>0</v>
      </c>
      <c r="K71" s="40">
        <v>0</v>
      </c>
      <c r="L71" s="40">
        <v>0</v>
      </c>
      <c r="M71" s="40">
        <v>0</v>
      </c>
      <c r="N71" s="50">
        <f t="shared" si="8"/>
        <v>0</v>
      </c>
      <c r="O71" s="39">
        <v>0</v>
      </c>
      <c r="P71" s="40">
        <v>0</v>
      </c>
      <c r="Q71" s="40">
        <v>0</v>
      </c>
      <c r="R71" s="40">
        <v>250</v>
      </c>
      <c r="S71" s="44">
        <f t="shared" si="9"/>
        <v>250</v>
      </c>
      <c r="T71" s="21">
        <v>0</v>
      </c>
      <c r="U71" s="21">
        <v>0</v>
      </c>
      <c r="V71" s="21">
        <v>0</v>
      </c>
      <c r="W71" s="21">
        <v>159</v>
      </c>
      <c r="X71" s="21">
        <v>0</v>
      </c>
      <c r="Y71" s="44">
        <f t="shared" si="10"/>
        <v>159</v>
      </c>
      <c r="Z71" s="21">
        <v>0</v>
      </c>
      <c r="AA71" s="21">
        <v>0</v>
      </c>
      <c r="AB71" s="21">
        <v>0</v>
      </c>
      <c r="AC71" s="21">
        <v>0</v>
      </c>
      <c r="AD71" s="44">
        <f t="shared" si="11"/>
        <v>0</v>
      </c>
    </row>
    <row r="72" spans="1:30">
      <c r="A72" t="s">
        <v>36</v>
      </c>
      <c r="B72" s="10">
        <v>16</v>
      </c>
      <c r="C72" s="9" t="s">
        <v>91</v>
      </c>
      <c r="D72" s="10">
        <v>16</v>
      </c>
      <c r="E72" s="8" t="s">
        <v>1323</v>
      </c>
      <c r="F72" s="11">
        <v>41323</v>
      </c>
      <c r="G72" s="13">
        <v>3446</v>
      </c>
      <c r="H72" s="13">
        <v>254855</v>
      </c>
      <c r="I72" s="13">
        <v>3891</v>
      </c>
      <c r="J72" s="39">
        <v>0</v>
      </c>
      <c r="K72" s="40">
        <v>0</v>
      </c>
      <c r="L72" s="40">
        <v>0</v>
      </c>
      <c r="M72" s="40">
        <v>0</v>
      </c>
      <c r="N72" s="50">
        <f t="shared" si="8"/>
        <v>0</v>
      </c>
      <c r="O72" s="39">
        <v>0</v>
      </c>
      <c r="P72" s="40">
        <v>0</v>
      </c>
      <c r="Q72" s="40">
        <v>0</v>
      </c>
      <c r="R72" s="40">
        <v>250</v>
      </c>
      <c r="S72" s="44">
        <f t="shared" si="9"/>
        <v>250</v>
      </c>
      <c r="T72" s="21">
        <v>0</v>
      </c>
      <c r="U72" s="21">
        <v>0</v>
      </c>
      <c r="V72" s="21">
        <v>0</v>
      </c>
      <c r="W72" s="21">
        <v>168</v>
      </c>
      <c r="X72" s="21">
        <v>0</v>
      </c>
      <c r="Y72" s="44">
        <f t="shared" si="10"/>
        <v>168</v>
      </c>
      <c r="Z72" s="21">
        <v>0</v>
      </c>
      <c r="AA72" s="21">
        <v>0</v>
      </c>
      <c r="AB72" s="21">
        <v>0</v>
      </c>
      <c r="AC72" s="21">
        <v>0</v>
      </c>
      <c r="AD72" s="44">
        <f t="shared" si="11"/>
        <v>0</v>
      </c>
    </row>
    <row r="73" spans="1:30">
      <c r="A73" t="s">
        <v>42</v>
      </c>
      <c r="B73" s="10">
        <v>17</v>
      </c>
      <c r="C73" s="9" t="s">
        <v>91</v>
      </c>
      <c r="D73" s="10">
        <v>17</v>
      </c>
      <c r="E73" s="8" t="s">
        <v>477</v>
      </c>
      <c r="F73" s="11">
        <v>41325</v>
      </c>
      <c r="G73" s="13">
        <v>6134</v>
      </c>
      <c r="H73" s="13">
        <v>403631</v>
      </c>
      <c r="I73" s="13">
        <v>7314</v>
      </c>
      <c r="J73" s="39">
        <v>0</v>
      </c>
      <c r="K73" s="40">
        <v>0</v>
      </c>
      <c r="L73" s="40">
        <v>0</v>
      </c>
      <c r="M73" s="40">
        <v>0</v>
      </c>
      <c r="N73" s="50">
        <f t="shared" si="8"/>
        <v>0</v>
      </c>
      <c r="O73" s="39">
        <v>0</v>
      </c>
      <c r="P73" s="40">
        <v>0</v>
      </c>
      <c r="Q73" s="40">
        <v>0</v>
      </c>
      <c r="R73" s="40">
        <v>0</v>
      </c>
      <c r="S73" s="44">
        <f t="shared" si="9"/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44">
        <f t="shared" si="10"/>
        <v>0</v>
      </c>
      <c r="Z73" s="21">
        <v>0</v>
      </c>
      <c r="AA73" s="21">
        <v>0</v>
      </c>
      <c r="AB73" s="21">
        <v>0</v>
      </c>
      <c r="AC73" s="21">
        <v>0</v>
      </c>
      <c r="AD73" s="44">
        <f t="shared" si="11"/>
        <v>0</v>
      </c>
    </row>
    <row r="74" spans="1:30">
      <c r="A74" t="s">
        <v>42</v>
      </c>
      <c r="B74" s="10">
        <v>18</v>
      </c>
      <c r="C74" s="9" t="s">
        <v>91</v>
      </c>
      <c r="D74" s="10">
        <v>18</v>
      </c>
      <c r="E74" s="8" t="s">
        <v>1324</v>
      </c>
      <c r="F74" s="11">
        <v>41327</v>
      </c>
      <c r="G74" s="13">
        <v>5381</v>
      </c>
      <c r="H74" s="13">
        <v>347461</v>
      </c>
      <c r="I74" s="13">
        <v>6504</v>
      </c>
      <c r="J74" s="39">
        <v>0</v>
      </c>
      <c r="K74" s="40">
        <v>0</v>
      </c>
      <c r="L74" s="40">
        <v>0</v>
      </c>
      <c r="M74" s="40">
        <v>0</v>
      </c>
      <c r="N74" s="50">
        <f t="shared" si="8"/>
        <v>0</v>
      </c>
      <c r="O74" s="39">
        <v>0</v>
      </c>
      <c r="P74" s="40">
        <v>0</v>
      </c>
      <c r="Q74" s="40">
        <v>0</v>
      </c>
      <c r="R74" s="40">
        <v>0</v>
      </c>
      <c r="S74" s="44">
        <f t="shared" si="9"/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44">
        <f t="shared" si="10"/>
        <v>0</v>
      </c>
      <c r="Z74" s="21">
        <v>0</v>
      </c>
      <c r="AA74" s="21">
        <v>0</v>
      </c>
      <c r="AB74" s="21">
        <v>0</v>
      </c>
      <c r="AC74" s="21">
        <v>0</v>
      </c>
      <c r="AD74" s="44">
        <f t="shared" si="11"/>
        <v>0</v>
      </c>
    </row>
    <row r="75" spans="1:30">
      <c r="A75" t="s">
        <v>36</v>
      </c>
      <c r="B75" s="10">
        <v>19</v>
      </c>
      <c r="C75" s="9" t="s">
        <v>91</v>
      </c>
      <c r="D75" s="10">
        <v>19</v>
      </c>
      <c r="E75" s="8" t="s">
        <v>1325</v>
      </c>
      <c r="F75" s="11">
        <v>41330</v>
      </c>
      <c r="G75" s="13">
        <v>3379</v>
      </c>
      <c r="H75" s="13">
        <v>240289</v>
      </c>
      <c r="I75" s="13">
        <v>3872</v>
      </c>
      <c r="J75" s="39">
        <v>0</v>
      </c>
      <c r="K75" s="40">
        <v>0</v>
      </c>
      <c r="L75" s="40">
        <v>0</v>
      </c>
      <c r="M75" s="40">
        <v>0</v>
      </c>
      <c r="N75" s="50">
        <f t="shared" si="8"/>
        <v>0</v>
      </c>
      <c r="O75" s="39">
        <v>0</v>
      </c>
      <c r="P75" s="40">
        <v>0</v>
      </c>
      <c r="Q75" s="40">
        <v>0</v>
      </c>
      <c r="R75" s="40">
        <v>250</v>
      </c>
      <c r="S75" s="44">
        <f t="shared" si="9"/>
        <v>250</v>
      </c>
      <c r="T75" s="21">
        <v>0</v>
      </c>
      <c r="U75" s="21">
        <v>0</v>
      </c>
      <c r="V75" s="21">
        <v>0</v>
      </c>
      <c r="W75" s="21">
        <v>165</v>
      </c>
      <c r="X75" s="21">
        <v>0</v>
      </c>
      <c r="Y75" s="44">
        <f t="shared" si="10"/>
        <v>165</v>
      </c>
      <c r="Z75" s="21">
        <v>0</v>
      </c>
      <c r="AA75" s="21">
        <v>0</v>
      </c>
      <c r="AB75" s="21">
        <v>0</v>
      </c>
      <c r="AC75" s="21">
        <v>0</v>
      </c>
      <c r="AD75" s="44">
        <f t="shared" si="11"/>
        <v>0</v>
      </c>
    </row>
    <row r="76" spans="1:30">
      <c r="A76" t="s">
        <v>36</v>
      </c>
      <c r="B76" s="10">
        <v>20</v>
      </c>
      <c r="C76" s="9" t="s">
        <v>91</v>
      </c>
      <c r="D76" s="10">
        <v>20</v>
      </c>
      <c r="E76" s="8" t="s">
        <v>1326</v>
      </c>
      <c r="F76" s="11">
        <v>41330</v>
      </c>
      <c r="G76" s="13">
        <v>3765</v>
      </c>
      <c r="H76" s="13">
        <v>298491</v>
      </c>
      <c r="I76" s="13">
        <v>4303</v>
      </c>
      <c r="J76" s="39">
        <v>0</v>
      </c>
      <c r="K76" s="40">
        <v>0</v>
      </c>
      <c r="L76" s="40">
        <v>0</v>
      </c>
      <c r="M76" s="40">
        <v>0</v>
      </c>
      <c r="N76" s="50">
        <f t="shared" si="8"/>
        <v>0</v>
      </c>
      <c r="O76" s="39">
        <v>0</v>
      </c>
      <c r="P76" s="40">
        <v>0</v>
      </c>
      <c r="Q76" s="40">
        <v>0</v>
      </c>
      <c r="R76" s="40">
        <v>250</v>
      </c>
      <c r="S76" s="44">
        <f t="shared" si="9"/>
        <v>250</v>
      </c>
      <c r="T76" s="21">
        <v>0</v>
      </c>
      <c r="U76" s="21">
        <v>0</v>
      </c>
      <c r="V76" s="21">
        <v>0</v>
      </c>
      <c r="W76" s="21">
        <v>184</v>
      </c>
      <c r="X76" s="21">
        <v>0</v>
      </c>
      <c r="Y76" s="44">
        <f t="shared" si="10"/>
        <v>184</v>
      </c>
      <c r="Z76" s="21">
        <v>0</v>
      </c>
      <c r="AA76" s="21">
        <v>0</v>
      </c>
      <c r="AB76" s="21">
        <v>0</v>
      </c>
      <c r="AC76" s="21">
        <v>0</v>
      </c>
      <c r="AD76" s="44">
        <f t="shared" si="11"/>
        <v>0</v>
      </c>
    </row>
    <row r="77" spans="1:30">
      <c r="A77" t="s">
        <v>42</v>
      </c>
      <c r="B77" s="10">
        <v>21</v>
      </c>
      <c r="C77" s="9" t="s">
        <v>91</v>
      </c>
      <c r="D77" s="10">
        <v>21</v>
      </c>
      <c r="E77" s="8" t="s">
        <v>869</v>
      </c>
      <c r="F77" s="11">
        <v>41336</v>
      </c>
      <c r="G77" s="13">
        <v>4486</v>
      </c>
      <c r="H77" s="13">
        <v>300380</v>
      </c>
      <c r="I77" s="13">
        <v>5195</v>
      </c>
      <c r="J77" s="39">
        <v>0</v>
      </c>
      <c r="K77" s="40">
        <v>0</v>
      </c>
      <c r="L77" s="40">
        <v>0</v>
      </c>
      <c r="M77" s="40">
        <v>0</v>
      </c>
      <c r="N77" s="50">
        <f t="shared" ref="N77:N100" si="12">SUM(J77:M77)</f>
        <v>0</v>
      </c>
      <c r="O77" s="39">
        <v>0</v>
      </c>
      <c r="P77" s="40">
        <v>0</v>
      </c>
      <c r="Q77" s="40">
        <v>0</v>
      </c>
      <c r="R77" s="40">
        <v>0</v>
      </c>
      <c r="S77" s="44">
        <f t="shared" ref="S77:S100" si="13">SUM(O77:R77)</f>
        <v>0</v>
      </c>
      <c r="T77" s="21">
        <v>0</v>
      </c>
      <c r="U77" s="21">
        <v>0</v>
      </c>
      <c r="V77" s="21">
        <v>0</v>
      </c>
      <c r="W77" s="21">
        <v>0</v>
      </c>
      <c r="X77" s="21">
        <v>0</v>
      </c>
      <c r="Y77" s="44">
        <f t="shared" ref="Y77:Y100" si="14">SUM(T77:X77)</f>
        <v>0</v>
      </c>
      <c r="Z77" s="21">
        <v>0</v>
      </c>
      <c r="AA77" s="21">
        <v>0</v>
      </c>
      <c r="AB77" s="21">
        <v>0</v>
      </c>
      <c r="AC77" s="21">
        <v>0</v>
      </c>
      <c r="AD77" s="44">
        <f t="shared" ref="AD77:AD83" si="15">SUM(Z77:AC77)</f>
        <v>0</v>
      </c>
    </row>
    <row r="78" spans="1:30">
      <c r="A78" t="s">
        <v>36</v>
      </c>
      <c r="B78" s="10">
        <v>22</v>
      </c>
      <c r="C78" s="9" t="s">
        <v>91</v>
      </c>
      <c r="D78" s="10">
        <v>22</v>
      </c>
      <c r="E78" s="8" t="s">
        <v>1327</v>
      </c>
      <c r="F78" s="11">
        <v>41337</v>
      </c>
      <c r="G78" s="13">
        <v>4967</v>
      </c>
      <c r="H78" s="13">
        <v>406979</v>
      </c>
      <c r="I78" s="13">
        <v>5773</v>
      </c>
      <c r="J78" s="39">
        <v>0</v>
      </c>
      <c r="K78" s="40">
        <v>0</v>
      </c>
      <c r="L78" s="40">
        <v>0</v>
      </c>
      <c r="M78" s="40">
        <v>0</v>
      </c>
      <c r="N78" s="50">
        <f t="shared" si="12"/>
        <v>0</v>
      </c>
      <c r="O78" s="39">
        <v>0</v>
      </c>
      <c r="P78" s="40">
        <v>0</v>
      </c>
      <c r="Q78" s="40">
        <v>0</v>
      </c>
      <c r="R78" s="40">
        <v>250</v>
      </c>
      <c r="S78" s="44">
        <f t="shared" si="13"/>
        <v>250</v>
      </c>
      <c r="T78" s="21">
        <v>0</v>
      </c>
      <c r="U78" s="21">
        <v>0</v>
      </c>
      <c r="V78" s="21">
        <v>0</v>
      </c>
      <c r="W78" s="21">
        <v>242</v>
      </c>
      <c r="X78" s="21">
        <v>0</v>
      </c>
      <c r="Y78" s="44">
        <f t="shared" si="14"/>
        <v>242</v>
      </c>
      <c r="Z78" s="21">
        <v>0</v>
      </c>
      <c r="AA78" s="21">
        <v>0</v>
      </c>
      <c r="AB78" s="21">
        <v>0</v>
      </c>
      <c r="AC78" s="21">
        <v>0</v>
      </c>
      <c r="AD78" s="44">
        <f t="shared" si="15"/>
        <v>0</v>
      </c>
    </row>
    <row r="79" spans="1:30">
      <c r="A79" t="s">
        <v>36</v>
      </c>
      <c r="B79" s="10">
        <v>23</v>
      </c>
      <c r="C79" s="9" t="s">
        <v>91</v>
      </c>
      <c r="D79" s="10">
        <v>23</v>
      </c>
      <c r="E79" s="8" t="s">
        <v>1328</v>
      </c>
      <c r="F79" s="11">
        <v>41337</v>
      </c>
      <c r="G79" s="13">
        <v>1721</v>
      </c>
      <c r="H79" s="13">
        <v>126022</v>
      </c>
      <c r="I79" s="13">
        <v>2002</v>
      </c>
      <c r="J79" s="39">
        <v>0</v>
      </c>
      <c r="K79" s="40">
        <v>0</v>
      </c>
      <c r="L79" s="40">
        <v>0</v>
      </c>
      <c r="M79" s="40">
        <v>0</v>
      </c>
      <c r="N79" s="50">
        <f t="shared" si="12"/>
        <v>0</v>
      </c>
      <c r="O79" s="39">
        <v>0</v>
      </c>
      <c r="P79" s="40">
        <v>0</v>
      </c>
      <c r="Q79" s="40">
        <v>0</v>
      </c>
      <c r="R79" s="40">
        <v>100</v>
      </c>
      <c r="S79" s="44">
        <f t="shared" si="13"/>
        <v>100</v>
      </c>
      <c r="T79" s="21">
        <v>0</v>
      </c>
      <c r="U79" s="21">
        <v>0</v>
      </c>
      <c r="V79" s="21">
        <v>0</v>
      </c>
      <c r="W79" s="21">
        <v>84</v>
      </c>
      <c r="X79" s="21">
        <v>0</v>
      </c>
      <c r="Y79" s="44">
        <f t="shared" si="14"/>
        <v>84</v>
      </c>
      <c r="Z79" s="21">
        <v>0</v>
      </c>
      <c r="AA79" s="21">
        <v>0</v>
      </c>
      <c r="AB79" s="21">
        <v>0</v>
      </c>
      <c r="AC79" s="21">
        <v>0</v>
      </c>
      <c r="AD79" s="44">
        <f t="shared" si="15"/>
        <v>0</v>
      </c>
    </row>
    <row r="80" spans="1:30">
      <c r="A80" t="s">
        <v>42</v>
      </c>
      <c r="B80" s="10">
        <v>24</v>
      </c>
      <c r="C80" s="9" t="s">
        <v>91</v>
      </c>
      <c r="D80" s="10">
        <v>24</v>
      </c>
      <c r="E80" s="8" t="s">
        <v>1329</v>
      </c>
      <c r="F80" s="11">
        <v>41338</v>
      </c>
      <c r="G80" s="13">
        <v>3813</v>
      </c>
      <c r="H80" s="13">
        <v>221953</v>
      </c>
      <c r="I80" s="13">
        <v>3644</v>
      </c>
      <c r="J80" s="39">
        <v>0</v>
      </c>
      <c r="K80" s="40">
        <v>0</v>
      </c>
      <c r="L80" s="40">
        <v>0</v>
      </c>
      <c r="M80" s="40">
        <v>0</v>
      </c>
      <c r="N80" s="50">
        <f t="shared" si="12"/>
        <v>0</v>
      </c>
      <c r="O80" s="39">
        <v>0</v>
      </c>
      <c r="P80" s="40">
        <v>0</v>
      </c>
      <c r="Q80" s="40">
        <v>0</v>
      </c>
      <c r="R80" s="40">
        <v>0</v>
      </c>
      <c r="S80" s="44">
        <f t="shared" si="13"/>
        <v>0</v>
      </c>
      <c r="T80" s="21">
        <v>0</v>
      </c>
      <c r="U80" s="21">
        <v>0</v>
      </c>
      <c r="V80" s="21">
        <v>0</v>
      </c>
      <c r="W80" s="21">
        <v>0</v>
      </c>
      <c r="X80" s="21">
        <v>0</v>
      </c>
      <c r="Y80" s="44">
        <f t="shared" si="14"/>
        <v>0</v>
      </c>
      <c r="Z80" s="21">
        <v>0</v>
      </c>
      <c r="AA80" s="21">
        <v>0</v>
      </c>
      <c r="AB80" s="21">
        <v>0</v>
      </c>
      <c r="AC80" s="21">
        <v>0</v>
      </c>
      <c r="AD80" s="44">
        <f t="shared" si="15"/>
        <v>0</v>
      </c>
    </row>
    <row r="81" spans="1:30">
      <c r="A81" t="s">
        <v>42</v>
      </c>
      <c r="B81" s="10">
        <v>25</v>
      </c>
      <c r="C81" s="9" t="s">
        <v>91</v>
      </c>
      <c r="D81" s="10">
        <v>25</v>
      </c>
      <c r="E81" s="8" t="s">
        <v>1330</v>
      </c>
      <c r="F81" s="11">
        <v>41340</v>
      </c>
      <c r="G81" s="13">
        <v>5071</v>
      </c>
      <c r="H81" s="13">
        <v>332107</v>
      </c>
      <c r="I81" s="13">
        <v>6141</v>
      </c>
      <c r="J81" s="39">
        <v>0</v>
      </c>
      <c r="K81" s="40">
        <v>0</v>
      </c>
      <c r="L81" s="40">
        <v>0</v>
      </c>
      <c r="M81" s="40">
        <v>0</v>
      </c>
      <c r="N81" s="50">
        <f t="shared" si="12"/>
        <v>0</v>
      </c>
      <c r="O81" s="39">
        <v>0</v>
      </c>
      <c r="P81" s="40">
        <v>0</v>
      </c>
      <c r="Q81" s="40">
        <v>0</v>
      </c>
      <c r="R81" s="40">
        <v>23</v>
      </c>
      <c r="S81" s="44">
        <f t="shared" si="13"/>
        <v>23</v>
      </c>
      <c r="T81" s="21">
        <v>0</v>
      </c>
      <c r="U81" s="21">
        <v>0</v>
      </c>
      <c r="V81" s="21">
        <v>0</v>
      </c>
      <c r="W81" s="21">
        <v>23</v>
      </c>
      <c r="X81" s="21">
        <v>0</v>
      </c>
      <c r="Y81" s="44">
        <f t="shared" si="14"/>
        <v>23</v>
      </c>
      <c r="Z81" s="21">
        <v>0</v>
      </c>
      <c r="AA81" s="21">
        <v>0</v>
      </c>
      <c r="AB81" s="21">
        <v>0</v>
      </c>
      <c r="AC81" s="21">
        <v>0</v>
      </c>
      <c r="AD81" s="44">
        <f t="shared" si="15"/>
        <v>0</v>
      </c>
    </row>
    <row r="82" spans="1:30">
      <c r="A82" t="s">
        <v>36</v>
      </c>
      <c r="B82" s="10">
        <v>26</v>
      </c>
      <c r="C82" s="9" t="s">
        <v>91</v>
      </c>
      <c r="D82" s="10">
        <v>26</v>
      </c>
      <c r="E82" s="8" t="s">
        <v>1331</v>
      </c>
      <c r="F82" s="11">
        <v>41341</v>
      </c>
      <c r="G82" s="13">
        <v>3697</v>
      </c>
      <c r="H82" s="13">
        <v>278510</v>
      </c>
      <c r="I82" s="13">
        <v>4350</v>
      </c>
      <c r="J82" s="39">
        <v>0</v>
      </c>
      <c r="K82" s="40">
        <v>0</v>
      </c>
      <c r="L82" s="40">
        <v>0</v>
      </c>
      <c r="M82" s="40">
        <v>0</v>
      </c>
      <c r="N82" s="50">
        <f t="shared" si="12"/>
        <v>0</v>
      </c>
      <c r="O82" s="39">
        <v>0</v>
      </c>
      <c r="P82" s="40">
        <v>0</v>
      </c>
      <c r="Q82" s="40">
        <v>0</v>
      </c>
      <c r="R82" s="40">
        <v>65</v>
      </c>
      <c r="S82" s="44">
        <f t="shared" si="13"/>
        <v>65</v>
      </c>
      <c r="T82" s="21">
        <v>0</v>
      </c>
      <c r="U82" s="21">
        <v>0</v>
      </c>
      <c r="V82" s="21">
        <v>0</v>
      </c>
      <c r="W82" s="21">
        <v>180</v>
      </c>
      <c r="X82" s="21">
        <v>0</v>
      </c>
      <c r="Y82" s="44">
        <f t="shared" si="14"/>
        <v>180</v>
      </c>
      <c r="Z82" s="21">
        <v>0</v>
      </c>
      <c r="AA82" s="103">
        <v>0</v>
      </c>
      <c r="AB82" s="103">
        <v>0</v>
      </c>
      <c r="AC82" s="103">
        <v>7</v>
      </c>
      <c r="AD82" s="44">
        <f t="shared" si="15"/>
        <v>7</v>
      </c>
    </row>
    <row r="83" spans="1:30">
      <c r="A83" t="s">
        <v>36</v>
      </c>
      <c r="B83" s="10">
        <v>27</v>
      </c>
      <c r="C83" s="9" t="s">
        <v>91</v>
      </c>
      <c r="D83" s="10">
        <v>27</v>
      </c>
      <c r="E83" s="8" t="s">
        <v>1332</v>
      </c>
      <c r="F83" s="11">
        <v>41344</v>
      </c>
      <c r="G83" s="13">
        <v>5484</v>
      </c>
      <c r="H83" s="13">
        <v>461710</v>
      </c>
      <c r="I83" s="13">
        <v>6403</v>
      </c>
      <c r="J83" s="39">
        <v>0</v>
      </c>
      <c r="K83" s="40">
        <v>0</v>
      </c>
      <c r="L83" s="40">
        <v>0</v>
      </c>
      <c r="M83" s="40">
        <v>0</v>
      </c>
      <c r="N83" s="50">
        <f t="shared" si="12"/>
        <v>0</v>
      </c>
      <c r="O83" s="39">
        <v>0</v>
      </c>
      <c r="P83" s="40">
        <v>0</v>
      </c>
      <c r="Q83" s="40">
        <v>0</v>
      </c>
      <c r="R83" s="40">
        <v>200</v>
      </c>
      <c r="S83" s="44">
        <f t="shared" si="13"/>
        <v>200</v>
      </c>
      <c r="T83" s="21">
        <v>0</v>
      </c>
      <c r="U83" s="21">
        <v>0</v>
      </c>
      <c r="V83" s="21">
        <v>0</v>
      </c>
      <c r="W83" s="21">
        <v>268</v>
      </c>
      <c r="X83" s="21">
        <v>0</v>
      </c>
      <c r="Y83" s="44">
        <f t="shared" si="14"/>
        <v>268</v>
      </c>
      <c r="Z83" s="21">
        <v>0</v>
      </c>
      <c r="AA83" s="103">
        <v>0</v>
      </c>
      <c r="AB83" s="103">
        <v>0</v>
      </c>
      <c r="AC83" s="103">
        <v>11</v>
      </c>
      <c r="AD83" s="44">
        <f t="shared" si="15"/>
        <v>11</v>
      </c>
    </row>
    <row r="84" spans="1:30">
      <c r="A84" t="s">
        <v>36</v>
      </c>
      <c r="B84" s="10">
        <v>28</v>
      </c>
      <c r="C84" s="9" t="s">
        <v>91</v>
      </c>
      <c r="D84" s="10">
        <v>28</v>
      </c>
      <c r="E84" s="8" t="s">
        <v>1333</v>
      </c>
      <c r="F84" s="11">
        <v>41344</v>
      </c>
      <c r="G84" s="13">
        <v>1766</v>
      </c>
      <c r="H84" s="13">
        <v>141979</v>
      </c>
      <c r="I84" s="13">
        <v>2081</v>
      </c>
      <c r="J84" s="39">
        <v>0</v>
      </c>
      <c r="K84" s="40">
        <v>0</v>
      </c>
      <c r="L84" s="40">
        <v>0</v>
      </c>
      <c r="M84" s="40">
        <v>0</v>
      </c>
      <c r="N84" s="50">
        <f t="shared" si="12"/>
        <v>0</v>
      </c>
      <c r="O84" s="39">
        <v>0</v>
      </c>
      <c r="P84" s="40">
        <v>0</v>
      </c>
      <c r="Q84" s="40">
        <v>0</v>
      </c>
      <c r="R84" s="40">
        <v>150</v>
      </c>
      <c r="S84" s="44">
        <f t="shared" si="13"/>
        <v>150</v>
      </c>
      <c r="T84" s="21">
        <v>0</v>
      </c>
      <c r="U84" s="21">
        <v>0</v>
      </c>
      <c r="V84" s="21">
        <v>0</v>
      </c>
      <c r="W84" s="21">
        <v>86</v>
      </c>
      <c r="X84" s="21">
        <v>0</v>
      </c>
      <c r="Y84" s="44">
        <f t="shared" si="14"/>
        <v>86</v>
      </c>
      <c r="Z84" s="21">
        <v>0</v>
      </c>
      <c r="AA84" s="21">
        <v>0</v>
      </c>
      <c r="AB84" s="21">
        <v>0</v>
      </c>
      <c r="AC84" s="21">
        <v>0</v>
      </c>
      <c r="AD84" s="44">
        <f t="shared" ref="AD84:AD94" si="16">SUM(Z84:AC84)</f>
        <v>0</v>
      </c>
    </row>
    <row r="85" spans="1:30">
      <c r="A85" t="s">
        <v>42</v>
      </c>
      <c r="B85" s="10">
        <v>29</v>
      </c>
      <c r="C85" s="9" t="s">
        <v>91</v>
      </c>
      <c r="D85" s="10">
        <v>29</v>
      </c>
      <c r="E85" s="8" t="s">
        <v>1235</v>
      </c>
      <c r="F85" s="11">
        <v>41346</v>
      </c>
      <c r="G85" s="13">
        <v>3363</v>
      </c>
      <c r="H85" s="13">
        <v>223706</v>
      </c>
      <c r="I85" s="13">
        <v>3901</v>
      </c>
      <c r="J85" s="39">
        <v>0</v>
      </c>
      <c r="K85" s="40">
        <v>0</v>
      </c>
      <c r="L85" s="40">
        <v>0</v>
      </c>
      <c r="M85" s="40">
        <v>0</v>
      </c>
      <c r="N85" s="50">
        <f t="shared" si="12"/>
        <v>0</v>
      </c>
      <c r="O85" s="39">
        <v>0</v>
      </c>
      <c r="P85" s="40">
        <v>0</v>
      </c>
      <c r="Q85" s="40">
        <v>0</v>
      </c>
      <c r="R85" s="40">
        <v>0</v>
      </c>
      <c r="S85" s="44">
        <f t="shared" si="13"/>
        <v>0</v>
      </c>
      <c r="T85" s="21">
        <v>0</v>
      </c>
      <c r="U85" s="21">
        <v>0</v>
      </c>
      <c r="V85" s="21">
        <v>0</v>
      </c>
      <c r="W85" s="21">
        <v>0</v>
      </c>
      <c r="X85" s="21">
        <v>0</v>
      </c>
      <c r="Y85" s="44">
        <f t="shared" si="14"/>
        <v>0</v>
      </c>
      <c r="Z85" s="21">
        <v>0</v>
      </c>
      <c r="AA85" s="21">
        <v>0</v>
      </c>
      <c r="AB85" s="21">
        <v>0</v>
      </c>
      <c r="AC85" s="21">
        <v>0</v>
      </c>
      <c r="AD85" s="44">
        <f t="shared" si="16"/>
        <v>0</v>
      </c>
    </row>
    <row r="86" spans="1:30">
      <c r="A86" t="s">
        <v>42</v>
      </c>
      <c r="B86" s="10">
        <v>30</v>
      </c>
      <c r="C86" s="9" t="s">
        <v>91</v>
      </c>
      <c r="D86" s="10">
        <v>30</v>
      </c>
      <c r="E86" s="8" t="s">
        <v>1334</v>
      </c>
      <c r="F86" s="11">
        <v>41347</v>
      </c>
      <c r="G86" s="13">
        <v>3680</v>
      </c>
      <c r="H86" s="13">
        <v>236689</v>
      </c>
      <c r="I86" s="13">
        <v>4455</v>
      </c>
      <c r="J86" s="39">
        <v>0</v>
      </c>
      <c r="K86" s="40">
        <v>0</v>
      </c>
      <c r="L86" s="40">
        <v>0</v>
      </c>
      <c r="M86" s="40">
        <v>0</v>
      </c>
      <c r="N86" s="50">
        <f t="shared" si="12"/>
        <v>0</v>
      </c>
      <c r="O86" s="39">
        <v>0</v>
      </c>
      <c r="P86" s="40">
        <v>0</v>
      </c>
      <c r="Q86" s="40">
        <v>0</v>
      </c>
      <c r="R86" s="40">
        <v>20</v>
      </c>
      <c r="S86" s="44">
        <f t="shared" si="13"/>
        <v>20</v>
      </c>
      <c r="T86" s="21">
        <v>0</v>
      </c>
      <c r="U86" s="21">
        <v>0</v>
      </c>
      <c r="V86" s="21">
        <v>0</v>
      </c>
      <c r="W86" s="21">
        <v>20</v>
      </c>
      <c r="X86" s="21">
        <v>0</v>
      </c>
      <c r="Y86" s="44">
        <f t="shared" si="14"/>
        <v>20</v>
      </c>
      <c r="Z86" s="21">
        <v>0</v>
      </c>
      <c r="AA86" s="21">
        <v>0</v>
      </c>
      <c r="AB86" s="21">
        <v>0</v>
      </c>
      <c r="AC86" s="21">
        <v>0</v>
      </c>
      <c r="AD86" s="44">
        <f t="shared" si="16"/>
        <v>0</v>
      </c>
    </row>
    <row r="87" spans="1:30">
      <c r="A87" t="s">
        <v>42</v>
      </c>
      <c r="B87" s="10">
        <v>31</v>
      </c>
      <c r="C87" s="9" t="s">
        <v>91</v>
      </c>
      <c r="D87" s="10">
        <v>31</v>
      </c>
      <c r="E87" s="8" t="s">
        <v>1335</v>
      </c>
      <c r="F87" s="11">
        <v>41348</v>
      </c>
      <c r="G87" s="13">
        <v>3541</v>
      </c>
      <c r="H87" s="13">
        <v>251466</v>
      </c>
      <c r="I87" s="13">
        <v>4237</v>
      </c>
      <c r="J87" s="39">
        <v>0</v>
      </c>
      <c r="K87" s="40">
        <v>0</v>
      </c>
      <c r="L87" s="40">
        <v>0</v>
      </c>
      <c r="M87" s="40">
        <v>0</v>
      </c>
      <c r="N87" s="50">
        <f t="shared" si="12"/>
        <v>0</v>
      </c>
      <c r="O87" s="39">
        <v>0</v>
      </c>
      <c r="P87" s="40">
        <v>0</v>
      </c>
      <c r="Q87" s="40">
        <v>0</v>
      </c>
      <c r="R87" s="40">
        <v>0</v>
      </c>
      <c r="S87" s="44">
        <f t="shared" si="13"/>
        <v>0</v>
      </c>
      <c r="T87" s="21">
        <v>0</v>
      </c>
      <c r="U87" s="21">
        <v>0</v>
      </c>
      <c r="V87" s="21">
        <v>0</v>
      </c>
      <c r="W87" s="21">
        <v>0</v>
      </c>
      <c r="X87" s="21">
        <v>0</v>
      </c>
      <c r="Y87" s="44">
        <f t="shared" si="14"/>
        <v>0</v>
      </c>
      <c r="Z87" s="21">
        <v>0</v>
      </c>
      <c r="AA87" s="21">
        <v>0</v>
      </c>
      <c r="AB87" s="21">
        <v>0</v>
      </c>
      <c r="AC87" s="21">
        <v>0</v>
      </c>
      <c r="AD87" s="44">
        <f t="shared" si="16"/>
        <v>0</v>
      </c>
    </row>
    <row r="88" spans="1:30">
      <c r="A88" t="s">
        <v>36</v>
      </c>
      <c r="B88" s="10">
        <v>32</v>
      </c>
      <c r="C88" s="9" t="s">
        <v>91</v>
      </c>
      <c r="D88" s="10">
        <v>32</v>
      </c>
      <c r="E88" s="8" t="s">
        <v>1336</v>
      </c>
      <c r="F88" s="11">
        <v>41349</v>
      </c>
      <c r="G88" s="13">
        <v>3702</v>
      </c>
      <c r="H88" s="13">
        <v>285555</v>
      </c>
      <c r="I88" s="13">
        <v>4315</v>
      </c>
      <c r="J88" s="39">
        <v>0</v>
      </c>
      <c r="K88" s="40">
        <v>0</v>
      </c>
      <c r="L88" s="40">
        <v>0</v>
      </c>
      <c r="M88" s="40">
        <v>0</v>
      </c>
      <c r="N88" s="50">
        <f t="shared" si="12"/>
        <v>0</v>
      </c>
      <c r="O88" s="39">
        <v>0</v>
      </c>
      <c r="P88" s="40">
        <v>0</v>
      </c>
      <c r="Q88" s="40">
        <v>0</v>
      </c>
      <c r="R88" s="40">
        <v>112</v>
      </c>
      <c r="S88" s="44">
        <f t="shared" si="13"/>
        <v>112</v>
      </c>
      <c r="T88" s="21">
        <v>0</v>
      </c>
      <c r="U88" s="21">
        <v>0</v>
      </c>
      <c r="V88" s="21">
        <v>0</v>
      </c>
      <c r="W88" s="21">
        <v>180</v>
      </c>
      <c r="X88" s="21">
        <v>0</v>
      </c>
      <c r="Y88" s="44">
        <f t="shared" si="14"/>
        <v>180</v>
      </c>
      <c r="Z88" s="21">
        <v>0</v>
      </c>
      <c r="AA88" s="21">
        <v>0</v>
      </c>
      <c r="AB88" s="21">
        <v>0</v>
      </c>
      <c r="AC88" s="21">
        <v>0</v>
      </c>
      <c r="AD88" s="44">
        <f t="shared" si="16"/>
        <v>0</v>
      </c>
    </row>
    <row r="89" spans="1:30">
      <c r="A89" t="s">
        <v>36</v>
      </c>
      <c r="B89" s="10">
        <v>33</v>
      </c>
      <c r="C89" s="9" t="s">
        <v>91</v>
      </c>
      <c r="D89" s="10">
        <v>33</v>
      </c>
      <c r="E89" s="8" t="s">
        <v>1337</v>
      </c>
      <c r="F89" s="11">
        <v>41351</v>
      </c>
      <c r="G89" s="13">
        <v>5371</v>
      </c>
      <c r="H89" s="13">
        <v>425559</v>
      </c>
      <c r="I89" s="13">
        <v>6294</v>
      </c>
      <c r="J89" s="39">
        <v>0</v>
      </c>
      <c r="K89" s="40">
        <v>0</v>
      </c>
      <c r="L89" s="40">
        <v>0</v>
      </c>
      <c r="M89" s="40">
        <v>0</v>
      </c>
      <c r="N89" s="50">
        <f t="shared" si="12"/>
        <v>0</v>
      </c>
      <c r="O89" s="39">
        <v>0</v>
      </c>
      <c r="P89" s="40">
        <v>0</v>
      </c>
      <c r="Q89" s="40">
        <v>0</v>
      </c>
      <c r="R89" s="40">
        <v>200</v>
      </c>
      <c r="S89" s="44">
        <f t="shared" si="13"/>
        <v>200</v>
      </c>
      <c r="T89" s="21">
        <v>0</v>
      </c>
      <c r="U89" s="21">
        <v>0</v>
      </c>
      <c r="V89" s="21">
        <v>0</v>
      </c>
      <c r="W89" s="21">
        <v>262</v>
      </c>
      <c r="X89" s="21">
        <v>0</v>
      </c>
      <c r="Y89" s="44">
        <f t="shared" si="14"/>
        <v>262</v>
      </c>
      <c r="Z89" s="21">
        <v>0</v>
      </c>
      <c r="AA89" s="21">
        <v>0</v>
      </c>
      <c r="AB89" s="21">
        <v>0</v>
      </c>
      <c r="AC89" s="21">
        <v>0</v>
      </c>
      <c r="AD89" s="44">
        <f t="shared" si="16"/>
        <v>0</v>
      </c>
    </row>
    <row r="90" spans="1:30">
      <c r="A90" t="s">
        <v>36</v>
      </c>
      <c r="B90" s="10">
        <v>34</v>
      </c>
      <c r="C90" s="9" t="s">
        <v>91</v>
      </c>
      <c r="D90" s="10">
        <v>34</v>
      </c>
      <c r="E90" s="8" t="s">
        <v>1338</v>
      </c>
      <c r="F90" s="11">
        <v>41351</v>
      </c>
      <c r="G90" s="13">
        <v>1700</v>
      </c>
      <c r="H90" s="13">
        <v>143675</v>
      </c>
      <c r="I90" s="13">
        <v>2078</v>
      </c>
      <c r="J90" s="39">
        <v>0</v>
      </c>
      <c r="K90" s="40">
        <v>0</v>
      </c>
      <c r="L90" s="40">
        <v>0</v>
      </c>
      <c r="M90" s="40">
        <v>0</v>
      </c>
      <c r="N90" s="50">
        <f t="shared" si="12"/>
        <v>0</v>
      </c>
      <c r="O90" s="39">
        <v>0</v>
      </c>
      <c r="P90" s="40">
        <v>0</v>
      </c>
      <c r="Q90" s="40">
        <v>0</v>
      </c>
      <c r="R90" s="40">
        <v>150</v>
      </c>
      <c r="S90" s="44">
        <f t="shared" si="13"/>
        <v>150</v>
      </c>
      <c r="T90" s="21">
        <v>0</v>
      </c>
      <c r="U90" s="21">
        <v>0</v>
      </c>
      <c r="V90" s="21">
        <v>0</v>
      </c>
      <c r="W90" s="21">
        <v>83</v>
      </c>
      <c r="X90" s="21">
        <v>0</v>
      </c>
      <c r="Y90" s="44">
        <f t="shared" si="14"/>
        <v>83</v>
      </c>
      <c r="Z90" s="21">
        <v>0</v>
      </c>
      <c r="AA90" s="21">
        <v>0</v>
      </c>
      <c r="AB90" s="21">
        <v>0</v>
      </c>
      <c r="AC90" s="21">
        <v>0</v>
      </c>
      <c r="AD90" s="44">
        <f t="shared" si="16"/>
        <v>0</v>
      </c>
    </row>
    <row r="91" spans="1:30">
      <c r="A91" t="s">
        <v>42</v>
      </c>
      <c r="B91" s="10">
        <v>35</v>
      </c>
      <c r="C91" s="9" t="s">
        <v>91</v>
      </c>
      <c r="D91" s="10">
        <v>35</v>
      </c>
      <c r="E91" s="8" t="s">
        <v>1225</v>
      </c>
      <c r="F91" s="11">
        <v>41351</v>
      </c>
      <c r="G91" s="13">
        <v>4647</v>
      </c>
      <c r="H91" s="13">
        <v>375332</v>
      </c>
      <c r="I91" s="13">
        <v>4400</v>
      </c>
      <c r="J91" s="39">
        <v>0</v>
      </c>
      <c r="K91" s="40">
        <v>0</v>
      </c>
      <c r="L91" s="40">
        <v>0</v>
      </c>
      <c r="M91" s="40">
        <v>0</v>
      </c>
      <c r="N91" s="50">
        <f t="shared" si="12"/>
        <v>0</v>
      </c>
      <c r="O91" s="39">
        <v>0</v>
      </c>
      <c r="P91" s="40">
        <v>0</v>
      </c>
      <c r="Q91" s="40">
        <v>0</v>
      </c>
      <c r="R91" s="40">
        <v>0</v>
      </c>
      <c r="S91" s="44">
        <f t="shared" si="13"/>
        <v>0</v>
      </c>
      <c r="T91" s="21">
        <v>0</v>
      </c>
      <c r="U91" s="21">
        <v>0</v>
      </c>
      <c r="V91" s="21">
        <v>0</v>
      </c>
      <c r="W91" s="21">
        <v>0</v>
      </c>
      <c r="X91" s="21">
        <v>0</v>
      </c>
      <c r="Y91" s="44">
        <f t="shared" si="14"/>
        <v>0</v>
      </c>
      <c r="Z91" s="21">
        <v>0</v>
      </c>
      <c r="AA91" s="21">
        <v>0</v>
      </c>
      <c r="AB91" s="21">
        <v>0</v>
      </c>
      <c r="AC91" s="21">
        <v>0</v>
      </c>
      <c r="AD91" s="44">
        <f t="shared" si="16"/>
        <v>0</v>
      </c>
    </row>
    <row r="92" spans="1:30">
      <c r="A92" t="s">
        <v>42</v>
      </c>
      <c r="B92" s="10">
        <v>36</v>
      </c>
      <c r="C92" s="9" t="s">
        <v>91</v>
      </c>
      <c r="D92" s="10">
        <v>36</v>
      </c>
      <c r="E92" s="8" t="s">
        <v>1339</v>
      </c>
      <c r="F92" s="11">
        <v>41354</v>
      </c>
      <c r="G92" s="13">
        <v>1823</v>
      </c>
      <c r="H92" s="13">
        <v>120955</v>
      </c>
      <c r="I92" s="13">
        <v>2117</v>
      </c>
      <c r="J92" s="39">
        <v>0</v>
      </c>
      <c r="K92" s="40">
        <v>0</v>
      </c>
      <c r="L92" s="40">
        <v>0</v>
      </c>
      <c r="M92" s="40">
        <v>0</v>
      </c>
      <c r="N92" s="50">
        <f t="shared" si="12"/>
        <v>0</v>
      </c>
      <c r="O92" s="39">
        <v>0</v>
      </c>
      <c r="P92" s="40">
        <v>0</v>
      </c>
      <c r="Q92" s="40">
        <v>0</v>
      </c>
      <c r="R92" s="40">
        <v>0</v>
      </c>
      <c r="S92" s="44">
        <f t="shared" si="13"/>
        <v>0</v>
      </c>
      <c r="T92" s="21">
        <v>0</v>
      </c>
      <c r="U92" s="21">
        <v>0</v>
      </c>
      <c r="V92" s="21">
        <v>0</v>
      </c>
      <c r="W92" s="21">
        <v>0</v>
      </c>
      <c r="X92" s="21">
        <v>0</v>
      </c>
      <c r="Y92" s="44">
        <f t="shared" si="14"/>
        <v>0</v>
      </c>
      <c r="Z92" s="21">
        <v>0</v>
      </c>
      <c r="AA92" s="21">
        <v>0</v>
      </c>
      <c r="AB92" s="21">
        <v>0</v>
      </c>
      <c r="AC92" s="21">
        <v>0</v>
      </c>
      <c r="AD92" s="44">
        <f t="shared" si="16"/>
        <v>0</v>
      </c>
    </row>
    <row r="93" spans="1:30">
      <c r="A93" t="s">
        <v>36</v>
      </c>
      <c r="B93" s="10">
        <v>37</v>
      </c>
      <c r="C93" s="9" t="s">
        <v>91</v>
      </c>
      <c r="D93" s="10">
        <v>37</v>
      </c>
      <c r="E93" s="8" t="s">
        <v>1340</v>
      </c>
      <c r="F93" s="11">
        <v>41355</v>
      </c>
      <c r="G93" s="13">
        <v>3689</v>
      </c>
      <c r="H93" s="13">
        <v>311745</v>
      </c>
      <c r="I93" s="13">
        <v>4328</v>
      </c>
      <c r="J93" s="39">
        <v>0</v>
      </c>
      <c r="K93" s="40">
        <v>0</v>
      </c>
      <c r="L93" s="40">
        <v>0</v>
      </c>
      <c r="M93" s="40">
        <v>0</v>
      </c>
      <c r="N93" s="50">
        <f t="shared" si="12"/>
        <v>0</v>
      </c>
      <c r="O93" s="39">
        <v>0</v>
      </c>
      <c r="P93" s="40">
        <v>0</v>
      </c>
      <c r="Q93" s="40">
        <v>0</v>
      </c>
      <c r="R93" s="40">
        <v>100</v>
      </c>
      <c r="S93" s="44">
        <f t="shared" si="13"/>
        <v>100</v>
      </c>
      <c r="T93" s="21">
        <v>0</v>
      </c>
      <c r="U93" s="21">
        <v>0</v>
      </c>
      <c r="V93" s="21">
        <v>0</v>
      </c>
      <c r="W93" s="21">
        <v>180</v>
      </c>
      <c r="X93" s="21">
        <v>0</v>
      </c>
      <c r="Y93" s="44">
        <f t="shared" si="14"/>
        <v>180</v>
      </c>
      <c r="Z93" s="21">
        <v>0</v>
      </c>
      <c r="AA93" s="21">
        <v>0</v>
      </c>
      <c r="AB93" s="21">
        <v>0</v>
      </c>
      <c r="AC93" s="21">
        <v>0</v>
      </c>
      <c r="AD93" s="44">
        <f t="shared" si="16"/>
        <v>0</v>
      </c>
    </row>
    <row r="94" spans="1:30">
      <c r="A94" t="s">
        <v>36</v>
      </c>
      <c r="B94" s="10">
        <v>38</v>
      </c>
      <c r="C94" s="9" t="s">
        <v>91</v>
      </c>
      <c r="D94" s="10">
        <v>38</v>
      </c>
      <c r="E94" s="8" t="s">
        <v>1341</v>
      </c>
      <c r="F94" s="11">
        <v>41358</v>
      </c>
      <c r="G94" s="13">
        <v>4971</v>
      </c>
      <c r="H94" s="13">
        <v>394981</v>
      </c>
      <c r="I94" s="13">
        <v>5779</v>
      </c>
      <c r="J94" s="39">
        <v>0</v>
      </c>
      <c r="K94" s="40">
        <v>0</v>
      </c>
      <c r="L94" s="40">
        <v>0</v>
      </c>
      <c r="M94" s="40">
        <v>0</v>
      </c>
      <c r="N94" s="50">
        <f t="shared" si="12"/>
        <v>0</v>
      </c>
      <c r="O94" s="39">
        <v>0</v>
      </c>
      <c r="P94" s="40">
        <v>0</v>
      </c>
      <c r="Q94" s="40">
        <v>0</v>
      </c>
      <c r="R94" s="40">
        <v>100</v>
      </c>
      <c r="S94" s="44">
        <f t="shared" si="13"/>
        <v>100</v>
      </c>
      <c r="T94" s="21">
        <v>0</v>
      </c>
      <c r="U94" s="21">
        <v>0</v>
      </c>
      <c r="V94" s="21">
        <v>0</v>
      </c>
      <c r="W94" s="21">
        <v>242</v>
      </c>
      <c r="X94" s="21">
        <v>0</v>
      </c>
      <c r="Y94" s="44">
        <f t="shared" si="14"/>
        <v>242</v>
      </c>
      <c r="Z94" s="21">
        <v>0</v>
      </c>
      <c r="AA94" s="103">
        <v>0</v>
      </c>
      <c r="AB94" s="103">
        <v>0</v>
      </c>
      <c r="AC94" s="103">
        <v>10</v>
      </c>
      <c r="AD94" s="44">
        <f t="shared" si="16"/>
        <v>10</v>
      </c>
    </row>
    <row r="95" spans="1:30">
      <c r="A95" t="s">
        <v>36</v>
      </c>
      <c r="B95" s="10">
        <v>39</v>
      </c>
      <c r="C95" s="9" t="s">
        <v>91</v>
      </c>
      <c r="D95" s="10">
        <v>39</v>
      </c>
      <c r="E95" s="8" t="s">
        <v>1342</v>
      </c>
      <c r="F95" s="11">
        <v>41358</v>
      </c>
      <c r="G95" s="13">
        <v>1121</v>
      </c>
      <c r="H95" s="13">
        <v>99469</v>
      </c>
      <c r="I95" s="13">
        <v>1382</v>
      </c>
      <c r="J95" s="39">
        <v>0</v>
      </c>
      <c r="K95" s="40">
        <v>0</v>
      </c>
      <c r="L95" s="40">
        <v>0</v>
      </c>
      <c r="M95" s="40">
        <v>0</v>
      </c>
      <c r="N95" s="50">
        <f t="shared" si="12"/>
        <v>0</v>
      </c>
      <c r="O95" s="39">
        <v>0</v>
      </c>
      <c r="P95" s="40">
        <v>0</v>
      </c>
      <c r="Q95" s="40">
        <v>0</v>
      </c>
      <c r="R95" s="40">
        <v>150</v>
      </c>
      <c r="S95" s="44">
        <f t="shared" si="13"/>
        <v>150</v>
      </c>
      <c r="T95" s="21">
        <v>0</v>
      </c>
      <c r="U95" s="21">
        <v>0</v>
      </c>
      <c r="V95" s="21">
        <v>0</v>
      </c>
      <c r="W95" s="21">
        <v>55</v>
      </c>
      <c r="X95" s="21">
        <v>0</v>
      </c>
      <c r="Y95" s="44">
        <f t="shared" si="14"/>
        <v>55</v>
      </c>
      <c r="Z95" s="21">
        <v>0</v>
      </c>
      <c r="AA95" s="21">
        <v>0</v>
      </c>
      <c r="AB95" s="21">
        <v>0</v>
      </c>
      <c r="AC95" s="21">
        <v>0</v>
      </c>
      <c r="AD95" s="44">
        <f t="shared" ref="AD95:AD100" si="17">SUM(Z95:AC95)</f>
        <v>0</v>
      </c>
    </row>
    <row r="96" spans="1:30">
      <c r="A96" t="s">
        <v>42</v>
      </c>
      <c r="B96" s="10">
        <v>40</v>
      </c>
      <c r="C96" s="9" t="s">
        <v>91</v>
      </c>
      <c r="D96" s="10">
        <v>40</v>
      </c>
      <c r="E96" s="8" t="s">
        <v>1244</v>
      </c>
      <c r="F96" s="11">
        <v>41358</v>
      </c>
      <c r="G96" s="13">
        <v>3383</v>
      </c>
      <c r="H96" s="13">
        <v>183576</v>
      </c>
      <c r="I96" s="13">
        <v>3164</v>
      </c>
      <c r="J96" s="39">
        <v>0</v>
      </c>
      <c r="K96" s="40">
        <v>0</v>
      </c>
      <c r="L96" s="40">
        <v>0</v>
      </c>
      <c r="M96" s="40">
        <v>0</v>
      </c>
      <c r="N96" s="50">
        <f t="shared" si="12"/>
        <v>0</v>
      </c>
      <c r="O96" s="39">
        <v>0</v>
      </c>
      <c r="P96" s="40">
        <v>0</v>
      </c>
      <c r="Q96" s="40">
        <v>0</v>
      </c>
      <c r="R96" s="40">
        <v>0</v>
      </c>
      <c r="S96" s="44">
        <f t="shared" si="13"/>
        <v>0</v>
      </c>
      <c r="T96" s="21">
        <v>0</v>
      </c>
      <c r="U96" s="21">
        <v>0</v>
      </c>
      <c r="V96" s="21">
        <v>0</v>
      </c>
      <c r="W96" s="21">
        <v>0</v>
      </c>
      <c r="X96" s="21">
        <v>0</v>
      </c>
      <c r="Y96" s="44">
        <f t="shared" si="14"/>
        <v>0</v>
      </c>
      <c r="Z96" s="21">
        <v>0</v>
      </c>
      <c r="AA96" s="21">
        <v>0</v>
      </c>
      <c r="AB96" s="21">
        <v>0</v>
      </c>
      <c r="AC96" s="21">
        <v>0</v>
      </c>
      <c r="AD96" s="44">
        <f t="shared" si="17"/>
        <v>0</v>
      </c>
    </row>
    <row r="97" spans="1:30">
      <c r="A97" t="s">
        <v>42</v>
      </c>
      <c r="B97" s="10">
        <v>41</v>
      </c>
      <c r="C97" s="9" t="s">
        <v>91</v>
      </c>
      <c r="D97" s="10">
        <v>41</v>
      </c>
      <c r="E97" s="8" t="s">
        <v>1343</v>
      </c>
      <c r="F97" s="11">
        <v>41360</v>
      </c>
      <c r="G97" s="13">
        <v>4948</v>
      </c>
      <c r="H97" s="13">
        <v>317276</v>
      </c>
      <c r="I97" s="13">
        <v>5848</v>
      </c>
      <c r="J97" s="39">
        <v>0</v>
      </c>
      <c r="K97" s="40">
        <v>0</v>
      </c>
      <c r="L97" s="40">
        <v>0</v>
      </c>
      <c r="M97" s="40">
        <v>0</v>
      </c>
      <c r="N97" s="50">
        <f t="shared" si="12"/>
        <v>0</v>
      </c>
      <c r="O97" s="39">
        <v>0</v>
      </c>
      <c r="P97" s="40">
        <v>0</v>
      </c>
      <c r="Q97" s="40">
        <v>0</v>
      </c>
      <c r="R97" s="40">
        <v>17</v>
      </c>
      <c r="S97" s="44">
        <f t="shared" si="13"/>
        <v>17</v>
      </c>
      <c r="T97" s="21">
        <v>0</v>
      </c>
      <c r="U97" s="21">
        <v>0</v>
      </c>
      <c r="V97" s="21">
        <v>0</v>
      </c>
      <c r="W97" s="21">
        <v>17</v>
      </c>
      <c r="X97" s="21">
        <v>0</v>
      </c>
      <c r="Y97" s="44">
        <f t="shared" si="14"/>
        <v>17</v>
      </c>
      <c r="Z97" s="21">
        <v>0</v>
      </c>
      <c r="AA97" s="21">
        <v>0</v>
      </c>
      <c r="AB97" s="21">
        <v>0</v>
      </c>
      <c r="AC97" s="21">
        <v>0</v>
      </c>
      <c r="AD97" s="44">
        <f t="shared" si="17"/>
        <v>0</v>
      </c>
    </row>
    <row r="98" spans="1:30">
      <c r="A98" t="s">
        <v>36</v>
      </c>
      <c r="B98" s="10">
        <v>42</v>
      </c>
      <c r="C98" s="9" t="s">
        <v>91</v>
      </c>
      <c r="D98" s="10">
        <v>42</v>
      </c>
      <c r="E98" s="8" t="s">
        <v>1344</v>
      </c>
      <c r="F98" s="11">
        <v>41362</v>
      </c>
      <c r="G98" s="13">
        <v>3557</v>
      </c>
      <c r="H98" s="13">
        <v>271586</v>
      </c>
      <c r="I98" s="13">
        <v>4238</v>
      </c>
      <c r="J98" s="39">
        <v>0</v>
      </c>
      <c r="K98" s="40">
        <v>0</v>
      </c>
      <c r="L98" s="40">
        <v>0</v>
      </c>
      <c r="M98" s="40">
        <v>0</v>
      </c>
      <c r="N98" s="50">
        <f>SUM(J98:M98)</f>
        <v>0</v>
      </c>
      <c r="O98" s="39">
        <v>0</v>
      </c>
      <c r="P98" s="40">
        <v>0</v>
      </c>
      <c r="Q98" s="40">
        <v>0</v>
      </c>
      <c r="R98" s="40">
        <v>95</v>
      </c>
      <c r="S98" s="44">
        <f>SUM(O98:R98)</f>
        <v>95</v>
      </c>
      <c r="T98" s="21">
        <v>0</v>
      </c>
      <c r="U98" s="21">
        <v>0</v>
      </c>
      <c r="V98" s="21">
        <v>0</v>
      </c>
      <c r="W98" s="21">
        <v>174</v>
      </c>
      <c r="X98" s="21">
        <v>0</v>
      </c>
      <c r="Y98" s="44">
        <f t="shared" si="14"/>
        <v>174</v>
      </c>
      <c r="Z98" s="21">
        <v>0</v>
      </c>
      <c r="AA98" s="21">
        <v>0</v>
      </c>
      <c r="AB98" s="21">
        <v>0</v>
      </c>
      <c r="AC98" s="21">
        <v>0</v>
      </c>
      <c r="AD98" s="44">
        <f t="shared" si="17"/>
        <v>0</v>
      </c>
    </row>
    <row r="99" spans="1:30">
      <c r="A99" t="s">
        <v>36</v>
      </c>
      <c r="B99" s="10">
        <v>43</v>
      </c>
      <c r="C99" s="9" t="s">
        <v>91</v>
      </c>
      <c r="D99" s="10">
        <v>43</v>
      </c>
      <c r="E99" s="8" t="s">
        <v>1345</v>
      </c>
      <c r="F99" s="11">
        <v>41364</v>
      </c>
      <c r="G99" s="13">
        <v>4631</v>
      </c>
      <c r="H99" s="13">
        <v>368370</v>
      </c>
      <c r="I99" s="13">
        <v>5190</v>
      </c>
      <c r="J99" s="39">
        <v>0</v>
      </c>
      <c r="K99" s="40">
        <v>0</v>
      </c>
      <c r="L99" s="40">
        <v>0</v>
      </c>
      <c r="M99" s="40">
        <v>0</v>
      </c>
      <c r="N99" s="50">
        <f t="shared" si="12"/>
        <v>0</v>
      </c>
      <c r="O99" s="39">
        <v>0</v>
      </c>
      <c r="P99" s="40">
        <v>0</v>
      </c>
      <c r="Q99" s="40">
        <v>0</v>
      </c>
      <c r="R99" s="40">
        <v>256</v>
      </c>
      <c r="S99" s="44">
        <f t="shared" si="13"/>
        <v>256</v>
      </c>
      <c r="T99" s="21">
        <v>0</v>
      </c>
      <c r="U99" s="21">
        <v>0</v>
      </c>
      <c r="V99" s="21">
        <v>0</v>
      </c>
      <c r="W99" s="21">
        <v>225</v>
      </c>
      <c r="X99" s="21">
        <v>0</v>
      </c>
      <c r="Y99" s="44">
        <f t="shared" si="14"/>
        <v>225</v>
      </c>
      <c r="Z99" s="21">
        <v>0</v>
      </c>
      <c r="AA99" s="21">
        <v>0</v>
      </c>
      <c r="AB99" s="21">
        <v>0</v>
      </c>
      <c r="AC99" s="21">
        <v>0</v>
      </c>
      <c r="AD99" s="44">
        <f t="shared" si="17"/>
        <v>0</v>
      </c>
    </row>
    <row r="100" spans="1:30">
      <c r="A100" t="s">
        <v>36</v>
      </c>
      <c r="B100" s="10">
        <v>44</v>
      </c>
      <c r="C100" s="9" t="s">
        <v>91</v>
      </c>
      <c r="D100" s="10">
        <v>44</v>
      </c>
      <c r="E100" s="8" t="s">
        <v>1346</v>
      </c>
      <c r="F100" s="11">
        <v>41364</v>
      </c>
      <c r="G100" s="13">
        <v>1465</v>
      </c>
      <c r="H100" s="13">
        <v>119915</v>
      </c>
      <c r="I100" s="13">
        <v>1728</v>
      </c>
      <c r="J100" s="39">
        <v>0</v>
      </c>
      <c r="K100" s="40">
        <v>0</v>
      </c>
      <c r="L100" s="40">
        <v>0</v>
      </c>
      <c r="M100" s="40">
        <v>0</v>
      </c>
      <c r="N100" s="50">
        <f t="shared" si="12"/>
        <v>0</v>
      </c>
      <c r="O100" s="39">
        <v>0</v>
      </c>
      <c r="P100" s="40">
        <v>0</v>
      </c>
      <c r="Q100" s="40">
        <v>0</v>
      </c>
      <c r="R100" s="40">
        <v>0</v>
      </c>
      <c r="S100" s="44">
        <f t="shared" si="13"/>
        <v>0</v>
      </c>
      <c r="T100" s="21">
        <v>0</v>
      </c>
      <c r="U100" s="21">
        <v>0</v>
      </c>
      <c r="V100" s="21">
        <v>0</v>
      </c>
      <c r="W100" s="21">
        <v>71</v>
      </c>
      <c r="X100" s="21">
        <v>0</v>
      </c>
      <c r="Y100" s="44">
        <f t="shared" si="14"/>
        <v>71</v>
      </c>
      <c r="Z100" s="21">
        <v>0</v>
      </c>
      <c r="AA100" s="21">
        <v>0</v>
      </c>
      <c r="AB100" s="21">
        <v>0</v>
      </c>
      <c r="AC100" s="21">
        <v>0</v>
      </c>
      <c r="AD100" s="44">
        <f t="shared" si="17"/>
        <v>0</v>
      </c>
    </row>
    <row r="101" spans="1:30">
      <c r="A101" t="s">
        <v>42</v>
      </c>
      <c r="B101" s="10">
        <v>45</v>
      </c>
      <c r="C101" s="9" t="s">
        <v>91</v>
      </c>
      <c r="D101" s="10">
        <v>45</v>
      </c>
      <c r="E101" s="8" t="s">
        <v>1347</v>
      </c>
      <c r="F101" s="11">
        <v>41369</v>
      </c>
      <c r="G101" s="13">
        <v>5337</v>
      </c>
      <c r="H101" s="13">
        <v>347841</v>
      </c>
      <c r="I101" s="13">
        <v>6205</v>
      </c>
      <c r="J101" s="39">
        <v>0</v>
      </c>
      <c r="K101" s="40">
        <v>0</v>
      </c>
      <c r="L101" s="40">
        <v>0</v>
      </c>
      <c r="M101" s="40">
        <v>0</v>
      </c>
      <c r="N101" s="50">
        <f t="shared" ref="N101:N116" si="18">SUM(J101:M101)</f>
        <v>0</v>
      </c>
      <c r="O101" s="39">
        <v>0</v>
      </c>
      <c r="P101" s="40">
        <v>0</v>
      </c>
      <c r="Q101" s="40">
        <v>0</v>
      </c>
      <c r="R101" s="40">
        <v>0</v>
      </c>
      <c r="S101" s="44">
        <f t="shared" ref="S101:S116" si="19">SUM(O101:R101)</f>
        <v>0</v>
      </c>
      <c r="T101" s="21">
        <v>0</v>
      </c>
      <c r="U101" s="21">
        <v>0</v>
      </c>
      <c r="V101" s="21">
        <v>0</v>
      </c>
      <c r="W101" s="21">
        <v>43</v>
      </c>
      <c r="X101" s="21">
        <v>0</v>
      </c>
      <c r="Y101" s="44">
        <f t="shared" ref="Y101:Y117" si="20">SUM(T101:X101)</f>
        <v>43</v>
      </c>
      <c r="Z101" s="21">
        <v>0</v>
      </c>
      <c r="AA101" s="21">
        <v>0</v>
      </c>
      <c r="AB101" s="21">
        <v>0</v>
      </c>
      <c r="AC101" s="21">
        <v>0</v>
      </c>
      <c r="AD101" s="44">
        <f t="shared" ref="AD101:AD116" si="21">SUM(Z101:AC101)</f>
        <v>0</v>
      </c>
    </row>
    <row r="102" spans="1:30">
      <c r="A102" t="s">
        <v>42</v>
      </c>
      <c r="B102" s="10">
        <v>46</v>
      </c>
      <c r="C102" s="9" t="s">
        <v>91</v>
      </c>
      <c r="D102" s="10">
        <v>46</v>
      </c>
      <c r="E102" s="8" t="s">
        <v>1009</v>
      </c>
      <c r="F102" s="11">
        <v>41369</v>
      </c>
      <c r="G102" s="13">
        <v>4667</v>
      </c>
      <c r="H102" s="13">
        <v>295575</v>
      </c>
      <c r="I102" s="13">
        <v>5298</v>
      </c>
      <c r="J102" s="39">
        <v>0</v>
      </c>
      <c r="K102" s="40">
        <v>0</v>
      </c>
      <c r="L102" s="40">
        <v>0</v>
      </c>
      <c r="M102" s="40">
        <v>0</v>
      </c>
      <c r="N102" s="50">
        <f t="shared" si="18"/>
        <v>0</v>
      </c>
      <c r="O102" s="39">
        <v>0</v>
      </c>
      <c r="P102" s="40">
        <v>0</v>
      </c>
      <c r="Q102" s="40">
        <v>0</v>
      </c>
      <c r="R102" s="40">
        <v>0</v>
      </c>
      <c r="S102" s="44">
        <f t="shared" si="19"/>
        <v>0</v>
      </c>
      <c r="T102" s="21">
        <v>0</v>
      </c>
      <c r="U102" s="21">
        <v>0</v>
      </c>
      <c r="V102" s="21">
        <v>0</v>
      </c>
      <c r="W102" s="21">
        <v>0</v>
      </c>
      <c r="X102" s="21">
        <v>0</v>
      </c>
      <c r="Y102" s="44">
        <f t="shared" si="20"/>
        <v>0</v>
      </c>
      <c r="Z102" s="21">
        <v>0</v>
      </c>
      <c r="AA102" s="21">
        <v>0</v>
      </c>
      <c r="AB102" s="21">
        <v>0</v>
      </c>
      <c r="AC102" s="21">
        <v>0</v>
      </c>
      <c r="AD102" s="44">
        <f t="shared" si="21"/>
        <v>0</v>
      </c>
    </row>
    <row r="103" spans="1:30">
      <c r="A103" t="s">
        <v>36</v>
      </c>
      <c r="B103" s="10">
        <v>47</v>
      </c>
      <c r="C103" s="9" t="s">
        <v>91</v>
      </c>
      <c r="D103" s="10">
        <v>47</v>
      </c>
      <c r="E103" s="8" t="s">
        <v>1348</v>
      </c>
      <c r="F103" s="11">
        <v>41370</v>
      </c>
      <c r="G103" s="13">
        <v>3052</v>
      </c>
      <c r="H103" s="13">
        <v>235442</v>
      </c>
      <c r="I103" s="13">
        <v>3646</v>
      </c>
      <c r="J103" s="39">
        <v>0</v>
      </c>
      <c r="K103" s="40">
        <v>0</v>
      </c>
      <c r="L103" s="40">
        <v>0</v>
      </c>
      <c r="M103" s="40">
        <v>0</v>
      </c>
      <c r="N103" s="50">
        <f t="shared" si="18"/>
        <v>0</v>
      </c>
      <c r="O103" s="39">
        <v>0</v>
      </c>
      <c r="P103" s="40">
        <v>0</v>
      </c>
      <c r="Q103" s="40">
        <v>0</v>
      </c>
      <c r="R103" s="40">
        <v>100</v>
      </c>
      <c r="S103" s="44">
        <f t="shared" si="19"/>
        <v>100</v>
      </c>
      <c r="T103" s="21">
        <v>0</v>
      </c>
      <c r="U103" s="21">
        <v>0</v>
      </c>
      <c r="V103" s="21">
        <v>0</v>
      </c>
      <c r="W103" s="21">
        <v>149</v>
      </c>
      <c r="X103" s="21">
        <v>0</v>
      </c>
      <c r="Y103" s="44">
        <f t="shared" si="20"/>
        <v>149</v>
      </c>
      <c r="Z103" s="21">
        <v>0</v>
      </c>
      <c r="AA103" s="21">
        <v>0</v>
      </c>
      <c r="AB103" s="21">
        <v>0</v>
      </c>
      <c r="AC103" s="21">
        <v>10</v>
      </c>
      <c r="AD103" s="44">
        <f t="shared" si="21"/>
        <v>10</v>
      </c>
    </row>
    <row r="104" spans="1:30">
      <c r="A104" t="s">
        <v>36</v>
      </c>
      <c r="B104" s="10">
        <v>48</v>
      </c>
      <c r="C104" s="9" t="s">
        <v>91</v>
      </c>
      <c r="D104" s="10">
        <v>48</v>
      </c>
      <c r="E104" s="8" t="s">
        <v>1349</v>
      </c>
      <c r="F104" s="11">
        <v>41373</v>
      </c>
      <c r="G104" s="13">
        <v>3692</v>
      </c>
      <c r="H104" s="13">
        <v>298937</v>
      </c>
      <c r="I104" s="13">
        <v>4256</v>
      </c>
      <c r="J104" s="39">
        <v>0</v>
      </c>
      <c r="K104" s="40">
        <v>0</v>
      </c>
      <c r="L104" s="40">
        <v>0</v>
      </c>
      <c r="M104" s="40">
        <v>0</v>
      </c>
      <c r="N104" s="50">
        <f t="shared" si="18"/>
        <v>0</v>
      </c>
      <c r="O104" s="39">
        <v>0</v>
      </c>
      <c r="P104" s="40">
        <v>0</v>
      </c>
      <c r="Q104" s="40">
        <v>0</v>
      </c>
      <c r="R104" s="40">
        <v>211</v>
      </c>
      <c r="S104" s="44">
        <f t="shared" si="19"/>
        <v>211</v>
      </c>
      <c r="T104" s="21">
        <v>0</v>
      </c>
      <c r="U104" s="21">
        <v>0</v>
      </c>
      <c r="V104" s="21">
        <v>0</v>
      </c>
      <c r="W104" s="21">
        <v>180</v>
      </c>
      <c r="X104" s="21">
        <v>0</v>
      </c>
      <c r="Y104" s="44">
        <f t="shared" si="20"/>
        <v>180</v>
      </c>
      <c r="Z104" s="21">
        <v>0</v>
      </c>
      <c r="AA104" s="21">
        <v>0</v>
      </c>
      <c r="AB104" s="21">
        <v>0</v>
      </c>
      <c r="AC104" s="21">
        <v>0</v>
      </c>
      <c r="AD104" s="44">
        <f t="shared" si="21"/>
        <v>0</v>
      </c>
    </row>
    <row r="105" spans="1:30">
      <c r="A105" t="s">
        <v>36</v>
      </c>
      <c r="B105" s="10">
        <v>49</v>
      </c>
      <c r="C105" s="9" t="s">
        <v>91</v>
      </c>
      <c r="D105" s="10">
        <v>49</v>
      </c>
      <c r="E105" s="8" t="s">
        <v>1350</v>
      </c>
      <c r="F105" s="11">
        <v>41373</v>
      </c>
      <c r="G105" s="13">
        <v>391</v>
      </c>
      <c r="H105" s="13">
        <v>29599</v>
      </c>
      <c r="I105" s="13">
        <v>471</v>
      </c>
      <c r="J105" s="39">
        <v>0</v>
      </c>
      <c r="K105" s="40">
        <v>0</v>
      </c>
      <c r="L105" s="40">
        <v>0</v>
      </c>
      <c r="M105" s="40">
        <v>0</v>
      </c>
      <c r="N105" s="50">
        <f t="shared" si="18"/>
        <v>0</v>
      </c>
      <c r="O105" s="39">
        <v>0</v>
      </c>
      <c r="P105" s="40">
        <v>0</v>
      </c>
      <c r="Q105" s="40">
        <v>0</v>
      </c>
      <c r="R105" s="40">
        <v>200</v>
      </c>
      <c r="S105" s="44">
        <f t="shared" si="19"/>
        <v>200</v>
      </c>
      <c r="T105" s="21">
        <v>0</v>
      </c>
      <c r="U105" s="21">
        <v>0</v>
      </c>
      <c r="V105" s="21">
        <v>0</v>
      </c>
      <c r="W105" s="21">
        <v>19</v>
      </c>
      <c r="X105" s="21">
        <v>0</v>
      </c>
      <c r="Y105" s="44">
        <f t="shared" si="20"/>
        <v>19</v>
      </c>
      <c r="Z105" s="21">
        <v>0</v>
      </c>
      <c r="AA105" s="21">
        <v>0</v>
      </c>
      <c r="AB105" s="21">
        <v>0</v>
      </c>
      <c r="AC105" s="21">
        <v>0</v>
      </c>
      <c r="AD105" s="44">
        <f t="shared" si="21"/>
        <v>0</v>
      </c>
    </row>
    <row r="106" spans="1:30">
      <c r="A106" t="s">
        <v>42</v>
      </c>
      <c r="B106" s="10">
        <v>50</v>
      </c>
      <c r="C106" s="9" t="s">
        <v>91</v>
      </c>
      <c r="D106" s="10">
        <v>50</v>
      </c>
      <c r="E106" s="8" t="s">
        <v>1351</v>
      </c>
      <c r="F106" s="11">
        <v>41377</v>
      </c>
      <c r="G106" s="13">
        <v>5920</v>
      </c>
      <c r="H106" s="13">
        <v>387984</v>
      </c>
      <c r="I106" s="13">
        <v>6883</v>
      </c>
      <c r="J106" s="39">
        <v>0</v>
      </c>
      <c r="K106" s="40">
        <v>0</v>
      </c>
      <c r="L106" s="40">
        <v>0</v>
      </c>
      <c r="M106" s="40">
        <v>0</v>
      </c>
      <c r="N106" s="50">
        <f t="shared" si="18"/>
        <v>0</v>
      </c>
      <c r="O106" s="39">
        <v>0</v>
      </c>
      <c r="P106" s="40">
        <v>0</v>
      </c>
      <c r="Q106" s="40">
        <v>0</v>
      </c>
      <c r="R106" s="40">
        <v>72</v>
      </c>
      <c r="S106" s="44">
        <f t="shared" si="19"/>
        <v>72</v>
      </c>
      <c r="T106" s="21">
        <v>0</v>
      </c>
      <c r="U106" s="21">
        <v>0</v>
      </c>
      <c r="V106" s="21">
        <v>0</v>
      </c>
      <c r="W106" s="21">
        <v>72</v>
      </c>
      <c r="X106" s="21">
        <v>0</v>
      </c>
      <c r="Y106" s="44">
        <f t="shared" si="20"/>
        <v>72</v>
      </c>
      <c r="Z106" s="21">
        <v>0</v>
      </c>
      <c r="AA106" s="21">
        <v>0</v>
      </c>
      <c r="AB106" s="21">
        <v>0</v>
      </c>
      <c r="AC106" s="21">
        <v>0</v>
      </c>
      <c r="AD106" s="44">
        <f t="shared" si="21"/>
        <v>0</v>
      </c>
    </row>
    <row r="107" spans="1:30">
      <c r="A107" t="s">
        <v>36</v>
      </c>
      <c r="B107" s="10">
        <v>51</v>
      </c>
      <c r="C107" s="9" t="s">
        <v>91</v>
      </c>
      <c r="D107" s="10">
        <v>51</v>
      </c>
      <c r="E107" s="8" t="s">
        <v>1352</v>
      </c>
      <c r="F107" s="11">
        <v>41377</v>
      </c>
      <c r="G107" s="13">
        <v>3643</v>
      </c>
      <c r="H107" s="13">
        <v>290880</v>
      </c>
      <c r="I107" s="13">
        <v>4023</v>
      </c>
      <c r="J107" s="39">
        <v>0</v>
      </c>
      <c r="K107" s="40">
        <v>0</v>
      </c>
      <c r="L107" s="40">
        <v>0</v>
      </c>
      <c r="M107" s="40">
        <v>0</v>
      </c>
      <c r="N107" s="50">
        <f t="shared" si="18"/>
        <v>0</v>
      </c>
      <c r="O107" s="39">
        <v>0</v>
      </c>
      <c r="P107" s="40">
        <v>0</v>
      </c>
      <c r="Q107" s="40">
        <v>0</v>
      </c>
      <c r="R107" s="40">
        <v>150</v>
      </c>
      <c r="S107" s="44">
        <f t="shared" si="19"/>
        <v>150</v>
      </c>
      <c r="T107" s="21">
        <v>0</v>
      </c>
      <c r="U107" s="21">
        <v>0</v>
      </c>
      <c r="V107" s="21">
        <v>0</v>
      </c>
      <c r="W107" s="21">
        <v>177</v>
      </c>
      <c r="X107" s="21">
        <v>0</v>
      </c>
      <c r="Y107" s="44">
        <f t="shared" si="20"/>
        <v>177</v>
      </c>
      <c r="Z107" s="21">
        <v>0</v>
      </c>
      <c r="AA107" s="21">
        <v>0</v>
      </c>
      <c r="AB107" s="21">
        <v>0</v>
      </c>
      <c r="AC107" s="21">
        <v>0</v>
      </c>
      <c r="AD107" s="44">
        <f t="shared" si="21"/>
        <v>0</v>
      </c>
    </row>
    <row r="108" spans="1:30">
      <c r="A108" t="s">
        <v>36</v>
      </c>
      <c r="B108" s="10">
        <v>52</v>
      </c>
      <c r="C108" s="9" t="s">
        <v>91</v>
      </c>
      <c r="D108" s="10">
        <v>52</v>
      </c>
      <c r="E108" s="8" t="s">
        <v>1353</v>
      </c>
      <c r="F108" s="11">
        <v>41377</v>
      </c>
      <c r="G108" s="13">
        <v>60</v>
      </c>
      <c r="H108" s="13">
        <v>4818</v>
      </c>
      <c r="I108" s="13">
        <v>56</v>
      </c>
      <c r="J108" s="39">
        <v>0</v>
      </c>
      <c r="K108" s="40">
        <v>0</v>
      </c>
      <c r="L108" s="40">
        <v>0</v>
      </c>
      <c r="M108" s="40">
        <v>0</v>
      </c>
      <c r="N108" s="50">
        <f t="shared" si="18"/>
        <v>0</v>
      </c>
      <c r="O108" s="39">
        <v>0</v>
      </c>
      <c r="P108" s="40">
        <v>0</v>
      </c>
      <c r="Q108" s="40">
        <v>0</v>
      </c>
      <c r="R108" s="40">
        <v>0</v>
      </c>
      <c r="S108" s="44">
        <f t="shared" si="19"/>
        <v>0</v>
      </c>
      <c r="T108" s="21">
        <v>0</v>
      </c>
      <c r="U108" s="21">
        <v>0</v>
      </c>
      <c r="V108" s="21">
        <v>0</v>
      </c>
      <c r="W108" s="21">
        <v>3</v>
      </c>
      <c r="X108" s="21">
        <v>0</v>
      </c>
      <c r="Y108" s="44">
        <f t="shared" si="20"/>
        <v>3</v>
      </c>
      <c r="Z108" s="21">
        <v>0</v>
      </c>
      <c r="AA108" s="21">
        <v>0</v>
      </c>
      <c r="AB108" s="21">
        <v>0</v>
      </c>
      <c r="AC108" s="21">
        <v>0</v>
      </c>
      <c r="AD108" s="44">
        <f t="shared" si="21"/>
        <v>0</v>
      </c>
    </row>
    <row r="109" spans="1:30">
      <c r="A109" t="s">
        <v>36</v>
      </c>
      <c r="B109" s="10">
        <v>53</v>
      </c>
      <c r="C109" s="9" t="s">
        <v>91</v>
      </c>
      <c r="D109" s="10">
        <v>53</v>
      </c>
      <c r="E109" s="8" t="s">
        <v>1354</v>
      </c>
      <c r="F109" s="11">
        <v>41382</v>
      </c>
      <c r="G109" s="13">
        <v>3227</v>
      </c>
      <c r="H109" s="13">
        <v>245097</v>
      </c>
      <c r="I109" s="13">
        <v>3633</v>
      </c>
      <c r="J109" s="39">
        <v>0</v>
      </c>
      <c r="K109" s="40">
        <v>0</v>
      </c>
      <c r="L109" s="40">
        <v>0</v>
      </c>
      <c r="M109" s="40">
        <v>0</v>
      </c>
      <c r="N109" s="50">
        <f t="shared" si="18"/>
        <v>0</v>
      </c>
      <c r="O109" s="39">
        <v>0</v>
      </c>
      <c r="P109" s="40">
        <v>0</v>
      </c>
      <c r="Q109" s="40">
        <v>0</v>
      </c>
      <c r="R109" s="40">
        <v>250</v>
      </c>
      <c r="S109" s="44">
        <f t="shared" si="19"/>
        <v>250</v>
      </c>
      <c r="T109" s="21">
        <v>0</v>
      </c>
      <c r="U109" s="21">
        <v>0</v>
      </c>
      <c r="V109" s="21">
        <v>0</v>
      </c>
      <c r="W109" s="21">
        <v>157</v>
      </c>
      <c r="X109" s="21">
        <v>0</v>
      </c>
      <c r="Y109" s="44">
        <f t="shared" si="20"/>
        <v>157</v>
      </c>
      <c r="Z109" s="21">
        <v>0</v>
      </c>
      <c r="AA109" s="21">
        <v>0</v>
      </c>
      <c r="AB109" s="21">
        <v>0</v>
      </c>
      <c r="AC109" s="21">
        <v>0</v>
      </c>
      <c r="AD109" s="44">
        <f t="shared" si="21"/>
        <v>0</v>
      </c>
    </row>
    <row r="110" spans="1:30">
      <c r="A110" t="s">
        <v>36</v>
      </c>
      <c r="B110" s="10">
        <v>54</v>
      </c>
      <c r="C110" s="9" t="s">
        <v>91</v>
      </c>
      <c r="D110" s="10">
        <v>54</v>
      </c>
      <c r="E110" s="8" t="s">
        <v>1355</v>
      </c>
      <c r="F110" s="11">
        <v>41382</v>
      </c>
      <c r="G110" s="13">
        <v>3071</v>
      </c>
      <c r="H110" s="13">
        <v>239747</v>
      </c>
      <c r="I110" s="13">
        <v>3411</v>
      </c>
      <c r="J110" s="39">
        <v>0</v>
      </c>
      <c r="K110" s="40">
        <v>0</v>
      </c>
      <c r="L110" s="40">
        <v>0</v>
      </c>
      <c r="M110" s="40">
        <v>0</v>
      </c>
      <c r="N110" s="50">
        <f t="shared" si="18"/>
        <v>0</v>
      </c>
      <c r="O110" s="39">
        <v>0</v>
      </c>
      <c r="P110" s="40">
        <v>0</v>
      </c>
      <c r="Q110" s="40">
        <v>0</v>
      </c>
      <c r="R110" s="40">
        <v>120</v>
      </c>
      <c r="S110" s="44">
        <f t="shared" si="19"/>
        <v>120</v>
      </c>
      <c r="T110" s="21">
        <v>0</v>
      </c>
      <c r="U110" s="21">
        <v>0</v>
      </c>
      <c r="V110" s="21">
        <v>0</v>
      </c>
      <c r="W110" s="21">
        <v>149</v>
      </c>
      <c r="X110" s="21">
        <v>0</v>
      </c>
      <c r="Y110" s="44">
        <f t="shared" si="20"/>
        <v>149</v>
      </c>
      <c r="Z110" s="21">
        <v>0</v>
      </c>
      <c r="AA110" s="21">
        <v>0</v>
      </c>
      <c r="AB110" s="21">
        <v>0</v>
      </c>
      <c r="AC110" s="21">
        <v>0</v>
      </c>
      <c r="AD110" s="44">
        <f t="shared" si="21"/>
        <v>0</v>
      </c>
    </row>
    <row r="111" spans="1:30">
      <c r="A111" t="s">
        <v>42</v>
      </c>
      <c r="B111" s="10">
        <v>55</v>
      </c>
      <c r="C111" s="9" t="s">
        <v>91</v>
      </c>
      <c r="D111" s="10">
        <v>55</v>
      </c>
      <c r="E111" s="8" t="s">
        <v>1356</v>
      </c>
      <c r="F111" s="11">
        <v>41385</v>
      </c>
      <c r="G111" s="13">
        <v>4726</v>
      </c>
      <c r="H111" s="13">
        <v>265292</v>
      </c>
      <c r="I111" s="13">
        <v>4492</v>
      </c>
      <c r="J111" s="39">
        <v>0</v>
      </c>
      <c r="K111" s="40">
        <v>0</v>
      </c>
      <c r="L111" s="40">
        <v>0</v>
      </c>
      <c r="M111" s="40">
        <v>0</v>
      </c>
      <c r="N111" s="50">
        <f t="shared" si="18"/>
        <v>0</v>
      </c>
      <c r="O111" s="39">
        <v>0</v>
      </c>
      <c r="P111" s="40">
        <v>0</v>
      </c>
      <c r="Q111" s="40">
        <v>0</v>
      </c>
      <c r="R111" s="40">
        <v>0</v>
      </c>
      <c r="S111" s="44">
        <f t="shared" si="19"/>
        <v>0</v>
      </c>
      <c r="T111" s="21">
        <v>0</v>
      </c>
      <c r="U111" s="21">
        <v>0</v>
      </c>
      <c r="V111" s="21">
        <v>0</v>
      </c>
      <c r="W111" s="21">
        <v>15</v>
      </c>
      <c r="X111" s="21">
        <v>0</v>
      </c>
      <c r="Y111" s="44">
        <f t="shared" si="20"/>
        <v>15</v>
      </c>
      <c r="Z111" s="21">
        <v>0</v>
      </c>
      <c r="AA111" s="21">
        <v>0</v>
      </c>
      <c r="AB111" s="21">
        <v>0</v>
      </c>
      <c r="AC111" s="21">
        <v>0</v>
      </c>
      <c r="AD111" s="44">
        <f t="shared" si="21"/>
        <v>0</v>
      </c>
    </row>
    <row r="112" spans="1:30">
      <c r="A112" t="s">
        <v>42</v>
      </c>
      <c r="B112" s="10">
        <v>56</v>
      </c>
      <c r="C112" s="9" t="s">
        <v>91</v>
      </c>
      <c r="D112" s="10">
        <v>56</v>
      </c>
      <c r="E112" s="8" t="s">
        <v>1357</v>
      </c>
      <c r="F112" s="11">
        <v>41385</v>
      </c>
      <c r="G112" s="13">
        <v>6378</v>
      </c>
      <c r="H112" s="13">
        <v>408970</v>
      </c>
      <c r="I112" s="13">
        <v>7075</v>
      </c>
      <c r="J112" s="39">
        <v>0</v>
      </c>
      <c r="K112" s="40">
        <v>0</v>
      </c>
      <c r="L112" s="40">
        <v>0</v>
      </c>
      <c r="M112" s="40">
        <v>0</v>
      </c>
      <c r="N112" s="50">
        <f t="shared" si="18"/>
        <v>0</v>
      </c>
      <c r="O112" s="39">
        <v>0</v>
      </c>
      <c r="P112" s="40">
        <v>0</v>
      </c>
      <c r="Q112" s="40">
        <v>0</v>
      </c>
      <c r="R112" s="40">
        <v>56</v>
      </c>
      <c r="S112" s="44">
        <f t="shared" si="19"/>
        <v>56</v>
      </c>
      <c r="T112" s="21">
        <v>0</v>
      </c>
      <c r="U112" s="21">
        <v>0</v>
      </c>
      <c r="V112" s="21">
        <v>0</v>
      </c>
      <c r="W112" s="21">
        <v>76</v>
      </c>
      <c r="X112" s="21">
        <v>0</v>
      </c>
      <c r="Y112" s="44">
        <f t="shared" si="20"/>
        <v>76</v>
      </c>
      <c r="Z112" s="21">
        <v>0</v>
      </c>
      <c r="AA112" s="21">
        <v>0</v>
      </c>
      <c r="AB112" s="21">
        <v>0</v>
      </c>
      <c r="AC112" s="21">
        <v>4</v>
      </c>
      <c r="AD112" s="44">
        <f t="shared" si="21"/>
        <v>4</v>
      </c>
    </row>
    <row r="113" spans="1:30">
      <c r="A113" t="s">
        <v>42</v>
      </c>
      <c r="B113" s="10">
        <v>57</v>
      </c>
      <c r="C113" s="9" t="s">
        <v>91</v>
      </c>
      <c r="D113" s="10">
        <v>57</v>
      </c>
      <c r="E113" s="8" t="s">
        <v>559</v>
      </c>
      <c r="F113" s="11">
        <v>41388</v>
      </c>
      <c r="G113" s="13">
        <v>3376</v>
      </c>
      <c r="H113" s="13">
        <v>209536</v>
      </c>
      <c r="I113" s="13">
        <v>3852</v>
      </c>
      <c r="J113" s="39">
        <v>0</v>
      </c>
      <c r="K113" s="40">
        <v>0</v>
      </c>
      <c r="L113" s="40">
        <v>0</v>
      </c>
      <c r="M113" s="40">
        <v>0</v>
      </c>
      <c r="N113" s="50">
        <f t="shared" si="18"/>
        <v>0</v>
      </c>
      <c r="O113" s="39">
        <v>0</v>
      </c>
      <c r="P113" s="40">
        <v>0</v>
      </c>
      <c r="Q113" s="40">
        <v>0</v>
      </c>
      <c r="R113" s="40">
        <v>0</v>
      </c>
      <c r="S113" s="44">
        <f t="shared" si="19"/>
        <v>0</v>
      </c>
      <c r="T113" s="21">
        <v>0</v>
      </c>
      <c r="U113" s="21">
        <v>0</v>
      </c>
      <c r="V113" s="21">
        <v>0</v>
      </c>
      <c r="W113" s="21">
        <v>0</v>
      </c>
      <c r="X113" s="21">
        <v>0</v>
      </c>
      <c r="Y113" s="44">
        <f t="shared" si="20"/>
        <v>0</v>
      </c>
      <c r="Z113" s="21">
        <v>0</v>
      </c>
      <c r="AA113" s="21">
        <v>0</v>
      </c>
      <c r="AB113" s="21">
        <v>0</v>
      </c>
      <c r="AC113" s="21">
        <v>0</v>
      </c>
      <c r="AD113" s="44">
        <f t="shared" si="21"/>
        <v>0</v>
      </c>
    </row>
    <row r="114" spans="1:30">
      <c r="A114" t="s">
        <v>36</v>
      </c>
      <c r="B114" s="10">
        <v>58</v>
      </c>
      <c r="C114" s="9" t="s">
        <v>91</v>
      </c>
      <c r="D114" s="10">
        <v>58</v>
      </c>
      <c r="E114" s="8" t="s">
        <v>1358</v>
      </c>
      <c r="F114" s="11">
        <v>41390</v>
      </c>
      <c r="G114" s="13">
        <v>3802</v>
      </c>
      <c r="H114" s="13">
        <v>286358</v>
      </c>
      <c r="I114" s="13">
        <v>4260</v>
      </c>
      <c r="J114" s="39">
        <v>0</v>
      </c>
      <c r="K114" s="40">
        <v>0</v>
      </c>
      <c r="L114" s="40">
        <v>0</v>
      </c>
      <c r="M114" s="40">
        <v>0</v>
      </c>
      <c r="N114" s="50">
        <f t="shared" si="18"/>
        <v>0</v>
      </c>
      <c r="O114" s="39">
        <v>0</v>
      </c>
      <c r="P114" s="40">
        <v>0</v>
      </c>
      <c r="Q114" s="40">
        <v>0</v>
      </c>
      <c r="R114" s="40">
        <v>150</v>
      </c>
      <c r="S114" s="44">
        <f t="shared" si="19"/>
        <v>150</v>
      </c>
      <c r="T114" s="21">
        <v>0</v>
      </c>
      <c r="U114" s="21">
        <v>0</v>
      </c>
      <c r="V114" s="21">
        <v>0</v>
      </c>
      <c r="W114" s="21">
        <v>184</v>
      </c>
      <c r="X114" s="21">
        <v>0</v>
      </c>
      <c r="Y114" s="44">
        <f t="shared" si="20"/>
        <v>184</v>
      </c>
      <c r="Z114" s="21">
        <v>0</v>
      </c>
      <c r="AA114" s="21">
        <v>0</v>
      </c>
      <c r="AB114" s="21">
        <v>0</v>
      </c>
      <c r="AC114" s="21">
        <v>0</v>
      </c>
      <c r="AD114" s="44">
        <f t="shared" si="21"/>
        <v>0</v>
      </c>
    </row>
    <row r="115" spans="1:30">
      <c r="A115" t="s">
        <v>36</v>
      </c>
      <c r="B115" s="10">
        <v>59</v>
      </c>
      <c r="C115" s="9" t="s">
        <v>91</v>
      </c>
      <c r="D115" s="10">
        <v>59</v>
      </c>
      <c r="E115" s="8" t="s">
        <v>1359</v>
      </c>
      <c r="F115" s="11">
        <v>41390</v>
      </c>
      <c r="G115" s="13">
        <v>3489</v>
      </c>
      <c r="H115" s="13">
        <v>259190</v>
      </c>
      <c r="I115" s="13">
        <v>4053</v>
      </c>
      <c r="J115" s="39">
        <v>0</v>
      </c>
      <c r="K115" s="40">
        <v>0</v>
      </c>
      <c r="L115" s="40">
        <v>0</v>
      </c>
      <c r="M115" s="40">
        <v>0</v>
      </c>
      <c r="N115" s="50">
        <f t="shared" si="18"/>
        <v>0</v>
      </c>
      <c r="O115" s="39">
        <v>0</v>
      </c>
      <c r="P115" s="40">
        <v>0</v>
      </c>
      <c r="Q115" s="40">
        <v>0</v>
      </c>
      <c r="R115" s="40">
        <v>100</v>
      </c>
      <c r="S115" s="44">
        <f t="shared" si="19"/>
        <v>100</v>
      </c>
      <c r="T115" s="21">
        <v>0</v>
      </c>
      <c r="U115" s="21">
        <v>0</v>
      </c>
      <c r="V115" s="21">
        <v>0</v>
      </c>
      <c r="W115" s="21">
        <v>170</v>
      </c>
      <c r="X115" s="21">
        <v>0</v>
      </c>
      <c r="Y115" s="44">
        <f t="shared" si="20"/>
        <v>170</v>
      </c>
      <c r="Z115" s="21">
        <v>0</v>
      </c>
      <c r="AA115" s="21">
        <v>0</v>
      </c>
      <c r="AB115" s="21">
        <v>0</v>
      </c>
      <c r="AC115" s="21">
        <v>5</v>
      </c>
      <c r="AD115" s="44">
        <f t="shared" si="21"/>
        <v>5</v>
      </c>
    </row>
    <row r="116" spans="1:30">
      <c r="A116" t="s">
        <v>42</v>
      </c>
      <c r="B116" s="10">
        <v>60</v>
      </c>
      <c r="C116" s="9" t="s">
        <v>91</v>
      </c>
      <c r="D116" s="10">
        <v>60</v>
      </c>
      <c r="E116" s="8" t="s">
        <v>836</v>
      </c>
      <c r="F116" s="11">
        <v>41393</v>
      </c>
      <c r="G116" s="13">
        <v>5675</v>
      </c>
      <c r="H116" s="13">
        <v>374824</v>
      </c>
      <c r="I116" s="13">
        <v>6199</v>
      </c>
      <c r="J116" s="39">
        <v>0</v>
      </c>
      <c r="K116" s="40">
        <v>0</v>
      </c>
      <c r="L116" s="40">
        <v>0</v>
      </c>
      <c r="M116" s="40">
        <v>0</v>
      </c>
      <c r="N116" s="50">
        <f t="shared" si="18"/>
        <v>0</v>
      </c>
      <c r="O116" s="39">
        <v>0</v>
      </c>
      <c r="P116" s="40">
        <v>0</v>
      </c>
      <c r="Q116" s="40">
        <v>0</v>
      </c>
      <c r="R116" s="40">
        <v>58</v>
      </c>
      <c r="S116" s="44">
        <f t="shared" si="19"/>
        <v>58</v>
      </c>
      <c r="T116" s="21">
        <v>0</v>
      </c>
      <c r="U116" s="21">
        <v>0</v>
      </c>
      <c r="V116" s="21">
        <v>0</v>
      </c>
      <c r="W116" s="21">
        <v>58</v>
      </c>
      <c r="X116" s="21">
        <v>0</v>
      </c>
      <c r="Y116" s="44">
        <f t="shared" si="20"/>
        <v>58</v>
      </c>
      <c r="Z116" s="21">
        <v>0</v>
      </c>
      <c r="AA116" s="21">
        <v>0</v>
      </c>
      <c r="AB116" s="21">
        <v>0</v>
      </c>
      <c r="AC116" s="21">
        <v>0</v>
      </c>
      <c r="AD116" s="44">
        <f t="shared" si="21"/>
        <v>0</v>
      </c>
    </row>
    <row r="117" spans="1:30">
      <c r="A117" t="s">
        <v>36</v>
      </c>
      <c r="B117" s="10">
        <v>61</v>
      </c>
      <c r="C117" s="9" t="s">
        <v>91</v>
      </c>
      <c r="D117" s="10">
        <v>61</v>
      </c>
      <c r="E117" s="8" t="s">
        <v>1360</v>
      </c>
      <c r="F117" s="11">
        <v>41398</v>
      </c>
      <c r="G117" s="13">
        <v>3166</v>
      </c>
      <c r="H117" s="13">
        <v>236908</v>
      </c>
      <c r="I117" s="13">
        <v>3496</v>
      </c>
      <c r="J117" s="39">
        <v>0</v>
      </c>
      <c r="K117" s="40">
        <v>0</v>
      </c>
      <c r="L117" s="40">
        <v>0</v>
      </c>
      <c r="M117" s="40">
        <v>0</v>
      </c>
      <c r="N117" s="50">
        <f t="shared" ref="N117:N132" si="22">SUM(J117:M117)</f>
        <v>0</v>
      </c>
      <c r="O117" s="39">
        <v>0</v>
      </c>
      <c r="P117" s="40">
        <v>0</v>
      </c>
      <c r="Q117" s="40">
        <v>0</v>
      </c>
      <c r="R117" s="40">
        <v>0</v>
      </c>
      <c r="S117" s="44">
        <f t="shared" ref="S117:S133" si="23">SUM(O117:R117)</f>
        <v>0</v>
      </c>
      <c r="T117" s="21">
        <v>0</v>
      </c>
      <c r="U117" s="103">
        <v>0</v>
      </c>
      <c r="V117" s="103">
        <v>0</v>
      </c>
      <c r="W117" s="103">
        <v>154</v>
      </c>
      <c r="X117" s="21">
        <v>0</v>
      </c>
      <c r="Y117" s="44">
        <f t="shared" si="20"/>
        <v>154</v>
      </c>
      <c r="Z117" s="21">
        <v>0</v>
      </c>
      <c r="AA117" s="21">
        <v>0</v>
      </c>
      <c r="AB117" s="21">
        <v>0</v>
      </c>
      <c r="AC117" s="21">
        <v>0</v>
      </c>
      <c r="AD117" s="44">
        <f t="shared" ref="AD117:AD133" si="24">SUM(Z117:AC117)</f>
        <v>0</v>
      </c>
    </row>
    <row r="118" spans="1:30">
      <c r="A118" t="s">
        <v>36</v>
      </c>
      <c r="B118" s="10">
        <v>62</v>
      </c>
      <c r="C118" s="9" t="s">
        <v>91</v>
      </c>
      <c r="D118" s="10">
        <v>62</v>
      </c>
      <c r="E118" s="8" t="s">
        <v>1361</v>
      </c>
      <c r="F118" s="11">
        <v>41398</v>
      </c>
      <c r="G118" s="13">
        <v>3257</v>
      </c>
      <c r="H118" s="13">
        <v>237458</v>
      </c>
      <c r="I118" s="13">
        <v>3594</v>
      </c>
      <c r="J118" s="39">
        <v>0</v>
      </c>
      <c r="K118" s="40">
        <v>0</v>
      </c>
      <c r="L118" s="40">
        <v>0</v>
      </c>
      <c r="M118" s="40">
        <v>0</v>
      </c>
      <c r="N118" s="50">
        <f t="shared" si="22"/>
        <v>0</v>
      </c>
      <c r="O118" s="39">
        <v>0</v>
      </c>
      <c r="P118" s="40">
        <v>0</v>
      </c>
      <c r="Q118" s="40">
        <v>0</v>
      </c>
      <c r="R118" s="40">
        <v>150</v>
      </c>
      <c r="S118" s="44">
        <f t="shared" si="23"/>
        <v>150</v>
      </c>
      <c r="T118" s="21">
        <v>0</v>
      </c>
      <c r="U118" s="103">
        <v>0</v>
      </c>
      <c r="V118" s="103">
        <v>0</v>
      </c>
      <c r="W118" s="103">
        <v>158</v>
      </c>
      <c r="X118" s="21">
        <v>0</v>
      </c>
      <c r="Y118" s="44">
        <f t="shared" ref="Y118:Y135" si="25">SUM(T118:X118)</f>
        <v>158</v>
      </c>
      <c r="Z118" s="21">
        <v>0</v>
      </c>
      <c r="AA118" s="21">
        <v>0</v>
      </c>
      <c r="AB118" s="21">
        <v>0</v>
      </c>
      <c r="AC118" s="21">
        <v>15</v>
      </c>
      <c r="AD118" s="44">
        <f t="shared" si="24"/>
        <v>15</v>
      </c>
    </row>
    <row r="119" spans="1:30">
      <c r="A119" t="s">
        <v>42</v>
      </c>
      <c r="B119" s="10">
        <v>63</v>
      </c>
      <c r="C119" s="9" t="s">
        <v>91</v>
      </c>
      <c r="D119" s="10">
        <v>63</v>
      </c>
      <c r="E119" s="8" t="s">
        <v>1362</v>
      </c>
      <c r="F119" s="11">
        <v>41400</v>
      </c>
      <c r="G119" s="13">
        <v>3704</v>
      </c>
      <c r="H119" s="13">
        <v>238700</v>
      </c>
      <c r="I119" s="13">
        <v>4163</v>
      </c>
      <c r="J119" s="39">
        <v>0</v>
      </c>
      <c r="K119" s="40">
        <v>0</v>
      </c>
      <c r="L119" s="40">
        <v>0</v>
      </c>
      <c r="M119" s="40">
        <v>0</v>
      </c>
      <c r="N119" s="50">
        <f t="shared" si="22"/>
        <v>0</v>
      </c>
      <c r="O119" s="39">
        <v>0</v>
      </c>
      <c r="P119" s="40">
        <v>0</v>
      </c>
      <c r="Q119" s="40">
        <v>0</v>
      </c>
      <c r="R119" s="40">
        <v>20</v>
      </c>
      <c r="S119" s="44">
        <f t="shared" si="23"/>
        <v>20</v>
      </c>
      <c r="T119" s="21">
        <v>0</v>
      </c>
      <c r="U119" s="103">
        <v>0</v>
      </c>
      <c r="V119" s="103">
        <v>0</v>
      </c>
      <c r="W119" s="103">
        <v>20</v>
      </c>
      <c r="X119" s="21">
        <v>0</v>
      </c>
      <c r="Y119" s="44">
        <f t="shared" si="25"/>
        <v>20</v>
      </c>
      <c r="Z119" s="21">
        <v>0</v>
      </c>
      <c r="AA119" s="21">
        <v>0</v>
      </c>
      <c r="AB119" s="21">
        <v>0</v>
      </c>
      <c r="AC119" s="21">
        <v>0</v>
      </c>
      <c r="AD119" s="44">
        <f t="shared" si="24"/>
        <v>0</v>
      </c>
    </row>
    <row r="120" spans="1:30">
      <c r="A120" t="s">
        <v>42</v>
      </c>
      <c r="B120" s="10">
        <v>64</v>
      </c>
      <c r="C120" s="9" t="s">
        <v>91</v>
      </c>
      <c r="D120" s="10">
        <v>64</v>
      </c>
      <c r="E120" s="8" t="s">
        <v>1363</v>
      </c>
      <c r="F120" s="11">
        <v>41404</v>
      </c>
      <c r="G120" s="13">
        <v>3090</v>
      </c>
      <c r="H120" s="13">
        <v>187270</v>
      </c>
      <c r="I120" s="13">
        <v>3463</v>
      </c>
      <c r="J120" s="39">
        <v>0</v>
      </c>
      <c r="K120" s="40">
        <v>0</v>
      </c>
      <c r="L120" s="40">
        <v>0</v>
      </c>
      <c r="M120" s="40">
        <v>0</v>
      </c>
      <c r="N120" s="50">
        <f t="shared" si="22"/>
        <v>0</v>
      </c>
      <c r="O120" s="39">
        <v>0</v>
      </c>
      <c r="P120" s="40">
        <v>0</v>
      </c>
      <c r="Q120" s="40">
        <v>0</v>
      </c>
      <c r="R120" s="40">
        <v>0</v>
      </c>
      <c r="S120" s="44">
        <f t="shared" si="23"/>
        <v>0</v>
      </c>
      <c r="T120" s="21">
        <v>0</v>
      </c>
      <c r="U120" s="103">
        <v>0</v>
      </c>
      <c r="V120" s="103">
        <v>0</v>
      </c>
      <c r="W120" s="103">
        <v>0</v>
      </c>
      <c r="X120" s="21">
        <v>0</v>
      </c>
      <c r="Y120" s="44">
        <f t="shared" si="25"/>
        <v>0</v>
      </c>
      <c r="Z120" s="21">
        <v>0</v>
      </c>
      <c r="AA120" s="21">
        <v>0</v>
      </c>
      <c r="AB120" s="21">
        <v>0</v>
      </c>
      <c r="AC120" s="21">
        <v>0</v>
      </c>
      <c r="AD120" s="44">
        <f t="shared" si="24"/>
        <v>0</v>
      </c>
    </row>
    <row r="121" spans="1:30">
      <c r="A121" t="s">
        <v>36</v>
      </c>
      <c r="B121" s="10">
        <v>65</v>
      </c>
      <c r="C121" s="9" t="s">
        <v>91</v>
      </c>
      <c r="D121" s="10">
        <v>65</v>
      </c>
      <c r="E121" s="8" t="s">
        <v>1364</v>
      </c>
      <c r="F121" s="11">
        <v>41405</v>
      </c>
      <c r="G121" s="13">
        <v>3246</v>
      </c>
      <c r="H121" s="13">
        <v>232675</v>
      </c>
      <c r="I121" s="13">
        <v>3758</v>
      </c>
      <c r="J121" s="39">
        <v>0</v>
      </c>
      <c r="K121" s="40">
        <v>0</v>
      </c>
      <c r="L121" s="40">
        <v>0</v>
      </c>
      <c r="M121" s="40">
        <v>0</v>
      </c>
      <c r="N121" s="50">
        <f t="shared" si="22"/>
        <v>0</v>
      </c>
      <c r="O121" s="39">
        <v>0</v>
      </c>
      <c r="P121" s="40">
        <v>0</v>
      </c>
      <c r="Q121" s="40">
        <v>0</v>
      </c>
      <c r="R121" s="40">
        <v>220</v>
      </c>
      <c r="S121" s="44">
        <f t="shared" si="23"/>
        <v>220</v>
      </c>
      <c r="T121" s="21">
        <v>0</v>
      </c>
      <c r="U121" s="103">
        <v>0</v>
      </c>
      <c r="V121" s="103">
        <v>0</v>
      </c>
      <c r="W121" s="103">
        <v>158</v>
      </c>
      <c r="X121" s="21">
        <v>0</v>
      </c>
      <c r="Y121" s="44">
        <f t="shared" si="25"/>
        <v>158</v>
      </c>
      <c r="Z121" s="21">
        <v>0</v>
      </c>
      <c r="AA121" s="21">
        <v>0</v>
      </c>
      <c r="AB121" s="21">
        <v>0</v>
      </c>
      <c r="AC121" s="21">
        <v>12</v>
      </c>
      <c r="AD121" s="44">
        <f t="shared" si="24"/>
        <v>12</v>
      </c>
    </row>
    <row r="122" spans="1:30">
      <c r="A122" t="s">
        <v>36</v>
      </c>
      <c r="B122" s="10">
        <v>66</v>
      </c>
      <c r="C122" s="9" t="s">
        <v>91</v>
      </c>
      <c r="D122" s="10">
        <v>66</v>
      </c>
      <c r="E122" s="8" t="s">
        <v>1365</v>
      </c>
      <c r="F122" s="11">
        <v>41405</v>
      </c>
      <c r="G122" s="13">
        <v>3044</v>
      </c>
      <c r="H122" s="13">
        <v>226630</v>
      </c>
      <c r="I122" s="13">
        <v>3416</v>
      </c>
      <c r="J122" s="39">
        <v>0</v>
      </c>
      <c r="K122" s="40">
        <v>0</v>
      </c>
      <c r="L122" s="40">
        <v>0</v>
      </c>
      <c r="M122" s="40">
        <v>0</v>
      </c>
      <c r="N122" s="50">
        <f t="shared" si="22"/>
        <v>0</v>
      </c>
      <c r="O122" s="39">
        <v>0</v>
      </c>
      <c r="P122" s="40">
        <v>0</v>
      </c>
      <c r="Q122" s="40">
        <v>0</v>
      </c>
      <c r="R122" s="40">
        <v>130</v>
      </c>
      <c r="S122" s="44">
        <f t="shared" si="23"/>
        <v>130</v>
      </c>
      <c r="T122" s="21">
        <v>0</v>
      </c>
      <c r="U122" s="103">
        <v>0</v>
      </c>
      <c r="V122" s="103">
        <v>0</v>
      </c>
      <c r="W122" s="103">
        <v>148</v>
      </c>
      <c r="X122" s="21">
        <v>0</v>
      </c>
      <c r="Y122" s="44">
        <f t="shared" si="25"/>
        <v>148</v>
      </c>
      <c r="Z122" s="21">
        <v>0</v>
      </c>
      <c r="AA122" s="21">
        <v>0</v>
      </c>
      <c r="AB122" s="21">
        <v>0</v>
      </c>
      <c r="AC122" s="21">
        <v>0</v>
      </c>
      <c r="AD122" s="44">
        <f t="shared" si="24"/>
        <v>0</v>
      </c>
    </row>
    <row r="123" spans="1:30">
      <c r="A123" t="s">
        <v>42</v>
      </c>
      <c r="B123" s="10">
        <v>67</v>
      </c>
      <c r="C123" s="9" t="s">
        <v>91</v>
      </c>
      <c r="D123" s="10">
        <v>67</v>
      </c>
      <c r="E123" s="8" t="s">
        <v>1366</v>
      </c>
      <c r="F123" s="11">
        <v>41409</v>
      </c>
      <c r="G123" s="13">
        <v>4599</v>
      </c>
      <c r="H123" s="13">
        <v>294366</v>
      </c>
      <c r="I123" s="13">
        <v>5082</v>
      </c>
      <c r="J123" s="39">
        <v>0</v>
      </c>
      <c r="K123" s="40">
        <v>0</v>
      </c>
      <c r="L123" s="40">
        <v>0</v>
      </c>
      <c r="M123" s="40">
        <v>0</v>
      </c>
      <c r="N123" s="50">
        <f t="shared" si="22"/>
        <v>0</v>
      </c>
      <c r="O123" s="39">
        <v>0</v>
      </c>
      <c r="P123" s="40">
        <v>0</v>
      </c>
      <c r="Q123" s="40">
        <v>0</v>
      </c>
      <c r="R123" s="40">
        <v>0</v>
      </c>
      <c r="S123" s="44">
        <f t="shared" si="23"/>
        <v>0</v>
      </c>
      <c r="T123" s="21">
        <v>0</v>
      </c>
      <c r="U123" s="103">
        <v>0</v>
      </c>
      <c r="V123" s="103">
        <v>0</v>
      </c>
      <c r="W123" s="103">
        <v>0</v>
      </c>
      <c r="X123" s="21">
        <v>0</v>
      </c>
      <c r="Y123" s="44">
        <f t="shared" si="25"/>
        <v>0</v>
      </c>
      <c r="Z123" s="21">
        <v>0</v>
      </c>
      <c r="AA123" s="21">
        <v>0</v>
      </c>
      <c r="AB123" s="21">
        <v>0</v>
      </c>
      <c r="AC123" s="21">
        <v>0</v>
      </c>
      <c r="AD123" s="44">
        <f t="shared" si="24"/>
        <v>0</v>
      </c>
    </row>
    <row r="124" spans="1:30">
      <c r="A124" t="s">
        <v>36</v>
      </c>
      <c r="B124" s="10">
        <v>68</v>
      </c>
      <c r="C124" s="9" t="s">
        <v>91</v>
      </c>
      <c r="D124" s="10">
        <v>68</v>
      </c>
      <c r="E124" s="8" t="s">
        <v>1367</v>
      </c>
      <c r="F124" s="11">
        <v>41412</v>
      </c>
      <c r="G124" s="13">
        <v>2727</v>
      </c>
      <c r="H124" s="13">
        <v>194835</v>
      </c>
      <c r="I124" s="13">
        <v>2975</v>
      </c>
      <c r="J124" s="39">
        <v>0</v>
      </c>
      <c r="K124" s="40">
        <v>0</v>
      </c>
      <c r="L124" s="40">
        <v>0</v>
      </c>
      <c r="M124" s="40">
        <v>0</v>
      </c>
      <c r="N124" s="50">
        <f t="shared" si="22"/>
        <v>0</v>
      </c>
      <c r="O124" s="39">
        <v>0</v>
      </c>
      <c r="P124" s="40">
        <v>0</v>
      </c>
      <c r="Q124" s="40">
        <v>0</v>
      </c>
      <c r="R124" s="40">
        <v>140</v>
      </c>
      <c r="S124" s="44">
        <f t="shared" si="23"/>
        <v>140</v>
      </c>
      <c r="T124" s="21">
        <v>0</v>
      </c>
      <c r="U124" s="103">
        <v>0</v>
      </c>
      <c r="V124" s="103">
        <v>0</v>
      </c>
      <c r="W124" s="103">
        <v>132</v>
      </c>
      <c r="X124" s="21">
        <v>0</v>
      </c>
      <c r="Y124" s="44">
        <f t="shared" si="25"/>
        <v>132</v>
      </c>
      <c r="Z124" s="21">
        <v>0</v>
      </c>
      <c r="AA124" s="21">
        <v>0</v>
      </c>
      <c r="AB124" s="21">
        <v>0</v>
      </c>
      <c r="AC124" s="21">
        <v>0</v>
      </c>
      <c r="AD124" s="44">
        <f t="shared" si="24"/>
        <v>0</v>
      </c>
    </row>
    <row r="125" spans="1:30">
      <c r="A125" t="s">
        <v>36</v>
      </c>
      <c r="B125" s="10">
        <v>69</v>
      </c>
      <c r="C125" s="9" t="s">
        <v>91</v>
      </c>
      <c r="D125" s="10">
        <v>69</v>
      </c>
      <c r="E125" s="8" t="s">
        <v>1368</v>
      </c>
      <c r="F125" s="11">
        <v>41412</v>
      </c>
      <c r="G125" s="13">
        <v>2953</v>
      </c>
      <c r="H125" s="13">
        <v>232667</v>
      </c>
      <c r="I125" s="13">
        <v>3243</v>
      </c>
      <c r="J125" s="39">
        <v>0</v>
      </c>
      <c r="K125" s="40">
        <v>0</v>
      </c>
      <c r="L125" s="40">
        <v>0</v>
      </c>
      <c r="M125" s="40">
        <v>0</v>
      </c>
      <c r="N125" s="50">
        <f t="shared" si="22"/>
        <v>0</v>
      </c>
      <c r="O125" s="39">
        <v>0</v>
      </c>
      <c r="P125" s="40">
        <v>0</v>
      </c>
      <c r="Q125" s="40">
        <v>0</v>
      </c>
      <c r="R125" s="40">
        <v>100</v>
      </c>
      <c r="S125" s="44">
        <f t="shared" si="23"/>
        <v>100</v>
      </c>
      <c r="T125" s="21">
        <v>0</v>
      </c>
      <c r="U125" s="103">
        <v>0</v>
      </c>
      <c r="V125" s="103">
        <v>0</v>
      </c>
      <c r="W125" s="103">
        <v>143</v>
      </c>
      <c r="X125" s="21">
        <v>0</v>
      </c>
      <c r="Y125" s="44">
        <f t="shared" si="25"/>
        <v>143</v>
      </c>
      <c r="Z125" s="21">
        <v>0</v>
      </c>
      <c r="AA125" s="21">
        <v>0</v>
      </c>
      <c r="AB125" s="21">
        <v>0</v>
      </c>
      <c r="AC125" s="21">
        <v>0</v>
      </c>
      <c r="AD125" s="44">
        <f t="shared" si="24"/>
        <v>0</v>
      </c>
    </row>
    <row r="126" spans="1:30">
      <c r="A126" t="s">
        <v>42</v>
      </c>
      <c r="B126" s="10">
        <v>70</v>
      </c>
      <c r="C126" s="9" t="s">
        <v>91</v>
      </c>
      <c r="D126" s="10">
        <v>70</v>
      </c>
      <c r="E126" s="8" t="s">
        <v>1369</v>
      </c>
      <c r="F126" s="11">
        <v>41413</v>
      </c>
      <c r="G126" s="13">
        <v>2718</v>
      </c>
      <c r="H126" s="13">
        <v>161011</v>
      </c>
      <c r="I126" s="13">
        <v>2941</v>
      </c>
      <c r="J126" s="39">
        <v>0</v>
      </c>
      <c r="K126" s="40">
        <v>0</v>
      </c>
      <c r="L126" s="40">
        <v>0</v>
      </c>
      <c r="M126" s="40">
        <v>0</v>
      </c>
      <c r="N126" s="50">
        <f t="shared" si="22"/>
        <v>0</v>
      </c>
      <c r="O126" s="39">
        <v>0</v>
      </c>
      <c r="P126" s="40">
        <v>0</v>
      </c>
      <c r="Q126" s="40">
        <v>0</v>
      </c>
      <c r="R126" s="40">
        <v>0</v>
      </c>
      <c r="S126" s="44">
        <f t="shared" si="23"/>
        <v>0</v>
      </c>
      <c r="T126" s="21">
        <v>0</v>
      </c>
      <c r="U126" s="103">
        <v>0</v>
      </c>
      <c r="V126" s="103">
        <v>0</v>
      </c>
      <c r="W126" s="103">
        <v>0</v>
      </c>
      <c r="X126" s="21">
        <v>0</v>
      </c>
      <c r="Y126" s="44">
        <f t="shared" si="25"/>
        <v>0</v>
      </c>
      <c r="Z126" s="21">
        <v>0</v>
      </c>
      <c r="AA126" s="21">
        <v>0</v>
      </c>
      <c r="AB126" s="21">
        <v>0</v>
      </c>
      <c r="AC126" s="21">
        <v>0</v>
      </c>
      <c r="AD126" s="44">
        <f t="shared" si="24"/>
        <v>0</v>
      </c>
    </row>
    <row r="127" spans="1:30">
      <c r="A127" t="s">
        <v>42</v>
      </c>
      <c r="B127" s="10">
        <v>71</v>
      </c>
      <c r="C127" s="9" t="s">
        <v>91</v>
      </c>
      <c r="D127" s="10">
        <v>71</v>
      </c>
      <c r="E127" s="8" t="s">
        <v>1370</v>
      </c>
      <c r="F127" s="11">
        <v>41419</v>
      </c>
      <c r="G127" s="13">
        <v>5449</v>
      </c>
      <c r="H127" s="13">
        <v>350929</v>
      </c>
      <c r="I127" s="13">
        <v>6128</v>
      </c>
      <c r="J127" s="39">
        <v>0</v>
      </c>
      <c r="K127" s="40">
        <v>0</v>
      </c>
      <c r="L127" s="40">
        <v>0</v>
      </c>
      <c r="M127" s="40">
        <v>0</v>
      </c>
      <c r="N127" s="50">
        <f t="shared" si="22"/>
        <v>0</v>
      </c>
      <c r="O127" s="39">
        <v>0</v>
      </c>
      <c r="P127" s="40">
        <v>0</v>
      </c>
      <c r="Q127" s="40">
        <v>0</v>
      </c>
      <c r="R127" s="40">
        <v>40</v>
      </c>
      <c r="S127" s="44">
        <f t="shared" si="23"/>
        <v>40</v>
      </c>
      <c r="T127" s="21">
        <v>0</v>
      </c>
      <c r="U127" s="103">
        <v>0</v>
      </c>
      <c r="V127" s="103">
        <v>0</v>
      </c>
      <c r="W127" s="103">
        <v>40</v>
      </c>
      <c r="X127" s="21">
        <v>0</v>
      </c>
      <c r="Y127" s="44">
        <f t="shared" si="25"/>
        <v>40</v>
      </c>
      <c r="Z127" s="21">
        <v>0</v>
      </c>
      <c r="AA127" s="21">
        <v>0</v>
      </c>
      <c r="AB127" s="21">
        <v>0</v>
      </c>
      <c r="AC127" s="21">
        <v>0</v>
      </c>
      <c r="AD127" s="44">
        <f t="shared" si="24"/>
        <v>0</v>
      </c>
    </row>
    <row r="128" spans="1:30">
      <c r="A128" t="s">
        <v>36</v>
      </c>
      <c r="B128" s="10">
        <v>72</v>
      </c>
      <c r="C128" s="9" t="s">
        <v>91</v>
      </c>
      <c r="D128" s="10">
        <v>72</v>
      </c>
      <c r="E128" s="8" t="s">
        <v>1371</v>
      </c>
      <c r="F128" s="11">
        <v>41419</v>
      </c>
      <c r="G128" s="13">
        <v>2498</v>
      </c>
      <c r="H128" s="13">
        <v>174409</v>
      </c>
      <c r="I128" s="13">
        <v>2719</v>
      </c>
      <c r="J128" s="39">
        <v>0</v>
      </c>
      <c r="K128" s="40">
        <v>0</v>
      </c>
      <c r="L128" s="40">
        <v>0</v>
      </c>
      <c r="M128" s="40">
        <v>0</v>
      </c>
      <c r="N128" s="50">
        <f t="shared" si="22"/>
        <v>0</v>
      </c>
      <c r="O128" s="39">
        <v>0</v>
      </c>
      <c r="P128" s="40">
        <v>0</v>
      </c>
      <c r="Q128" s="40">
        <v>0</v>
      </c>
      <c r="R128" s="40">
        <v>90</v>
      </c>
      <c r="S128" s="44">
        <f t="shared" si="23"/>
        <v>90</v>
      </c>
      <c r="T128" s="21">
        <v>0</v>
      </c>
      <c r="U128" s="103">
        <v>0</v>
      </c>
      <c r="V128" s="103">
        <v>0</v>
      </c>
      <c r="W128" s="103">
        <v>121</v>
      </c>
      <c r="X128" s="21">
        <v>0</v>
      </c>
      <c r="Y128" s="44">
        <f t="shared" si="25"/>
        <v>121</v>
      </c>
      <c r="Z128" s="21">
        <v>0</v>
      </c>
      <c r="AA128" s="21">
        <v>0</v>
      </c>
      <c r="AB128" s="21">
        <v>0</v>
      </c>
      <c r="AC128" s="21">
        <v>0</v>
      </c>
      <c r="AD128" s="44">
        <f t="shared" si="24"/>
        <v>0</v>
      </c>
    </row>
    <row r="129" spans="1:30">
      <c r="A129" t="s">
        <v>36</v>
      </c>
      <c r="B129" s="10">
        <v>73</v>
      </c>
      <c r="C129" s="9" t="s">
        <v>91</v>
      </c>
      <c r="D129" s="10">
        <v>73</v>
      </c>
      <c r="E129" s="8" t="s">
        <v>1372</v>
      </c>
      <c r="F129" s="11">
        <v>41419</v>
      </c>
      <c r="G129" s="13">
        <v>2191</v>
      </c>
      <c r="H129" s="13">
        <v>175002</v>
      </c>
      <c r="I129" s="13">
        <v>2398</v>
      </c>
      <c r="J129" s="39">
        <v>0</v>
      </c>
      <c r="K129" s="40">
        <v>0</v>
      </c>
      <c r="L129" s="40">
        <v>0</v>
      </c>
      <c r="M129" s="40">
        <v>0</v>
      </c>
      <c r="N129" s="50">
        <f t="shared" si="22"/>
        <v>0</v>
      </c>
      <c r="O129" s="39">
        <v>0</v>
      </c>
      <c r="P129" s="40">
        <v>0</v>
      </c>
      <c r="Q129" s="40">
        <v>0</v>
      </c>
      <c r="R129" s="40">
        <v>0</v>
      </c>
      <c r="S129" s="44">
        <f t="shared" si="23"/>
        <v>0</v>
      </c>
      <c r="T129" s="21">
        <v>0</v>
      </c>
      <c r="U129" s="103">
        <v>0</v>
      </c>
      <c r="V129" s="103">
        <v>0</v>
      </c>
      <c r="W129" s="103">
        <v>106</v>
      </c>
      <c r="X129" s="21">
        <v>0</v>
      </c>
      <c r="Y129" s="44">
        <f t="shared" si="25"/>
        <v>106</v>
      </c>
      <c r="Z129" s="21">
        <v>0</v>
      </c>
      <c r="AA129" s="21">
        <v>0</v>
      </c>
      <c r="AB129" s="21">
        <v>0</v>
      </c>
      <c r="AC129" s="21">
        <v>18</v>
      </c>
      <c r="AD129" s="44">
        <f t="shared" si="24"/>
        <v>18</v>
      </c>
    </row>
    <row r="130" spans="1:30">
      <c r="A130" t="s">
        <v>42</v>
      </c>
      <c r="B130" s="10">
        <v>74</v>
      </c>
      <c r="C130" s="9" t="s">
        <v>91</v>
      </c>
      <c r="D130" s="10">
        <v>74</v>
      </c>
      <c r="E130" s="8" t="s">
        <v>1209</v>
      </c>
      <c r="F130" s="11">
        <v>41424</v>
      </c>
      <c r="G130" s="13">
        <v>1220</v>
      </c>
      <c r="H130" s="13">
        <v>76854</v>
      </c>
      <c r="I130" s="13">
        <v>1356</v>
      </c>
      <c r="J130" s="39">
        <v>0</v>
      </c>
      <c r="K130" s="40">
        <v>0</v>
      </c>
      <c r="L130" s="40">
        <v>0</v>
      </c>
      <c r="M130" s="40">
        <v>0</v>
      </c>
      <c r="N130" s="50">
        <f t="shared" si="22"/>
        <v>0</v>
      </c>
      <c r="O130" s="39">
        <v>0</v>
      </c>
      <c r="P130" s="40">
        <v>0</v>
      </c>
      <c r="Q130" s="40">
        <v>0</v>
      </c>
      <c r="R130" s="40">
        <v>0</v>
      </c>
      <c r="S130" s="44">
        <f t="shared" si="23"/>
        <v>0</v>
      </c>
      <c r="T130" s="21">
        <v>0</v>
      </c>
      <c r="U130" s="103">
        <v>0</v>
      </c>
      <c r="V130" s="103">
        <v>0</v>
      </c>
      <c r="W130" s="103">
        <v>0</v>
      </c>
      <c r="X130" s="21">
        <v>0</v>
      </c>
      <c r="Y130" s="44">
        <f t="shared" si="25"/>
        <v>0</v>
      </c>
      <c r="Z130" s="21">
        <v>0</v>
      </c>
      <c r="AA130" s="21">
        <v>0</v>
      </c>
      <c r="AB130" s="21">
        <v>0</v>
      </c>
      <c r="AC130" s="21">
        <v>0</v>
      </c>
      <c r="AD130" s="44">
        <f t="shared" si="24"/>
        <v>0</v>
      </c>
    </row>
    <row r="131" spans="1:30">
      <c r="A131" t="s">
        <v>36</v>
      </c>
      <c r="B131" s="10">
        <v>75</v>
      </c>
      <c r="C131" s="9" t="s">
        <v>91</v>
      </c>
      <c r="D131" s="10">
        <v>75</v>
      </c>
      <c r="E131" s="8" t="s">
        <v>1373</v>
      </c>
      <c r="F131" s="11">
        <v>41425</v>
      </c>
      <c r="G131" s="13">
        <v>2087</v>
      </c>
      <c r="H131" s="13">
        <v>150824</v>
      </c>
      <c r="I131" s="13">
        <v>2277</v>
      </c>
      <c r="J131" s="39">
        <v>0</v>
      </c>
      <c r="K131" s="40">
        <v>0</v>
      </c>
      <c r="L131" s="40">
        <v>0</v>
      </c>
      <c r="M131" s="40">
        <v>0</v>
      </c>
      <c r="N131" s="50">
        <f t="shared" si="22"/>
        <v>0</v>
      </c>
      <c r="O131" s="39">
        <v>0</v>
      </c>
      <c r="P131" s="40">
        <v>0</v>
      </c>
      <c r="Q131" s="40">
        <v>0</v>
      </c>
      <c r="R131" s="40">
        <v>0</v>
      </c>
      <c r="S131" s="44">
        <f t="shared" si="23"/>
        <v>0</v>
      </c>
      <c r="T131" s="21">
        <v>0</v>
      </c>
      <c r="U131" s="103">
        <v>0</v>
      </c>
      <c r="V131" s="103">
        <v>0</v>
      </c>
      <c r="W131" s="103">
        <v>101</v>
      </c>
      <c r="X131" s="21">
        <v>0</v>
      </c>
      <c r="Y131" s="44">
        <f t="shared" si="25"/>
        <v>101</v>
      </c>
      <c r="Z131" s="21">
        <v>0</v>
      </c>
      <c r="AA131" s="21">
        <v>0</v>
      </c>
      <c r="AB131" s="21">
        <v>0</v>
      </c>
      <c r="AC131" s="21">
        <v>16</v>
      </c>
      <c r="AD131" s="44">
        <f t="shared" si="24"/>
        <v>16</v>
      </c>
    </row>
    <row r="132" spans="1:30">
      <c r="A132" t="s">
        <v>36</v>
      </c>
      <c r="B132" s="10">
        <v>76</v>
      </c>
      <c r="C132" s="9" t="s">
        <v>91</v>
      </c>
      <c r="D132" s="10">
        <v>76</v>
      </c>
      <c r="E132" s="8" t="s">
        <v>1374</v>
      </c>
      <c r="F132" s="11">
        <v>41425</v>
      </c>
      <c r="G132" s="13">
        <v>2189</v>
      </c>
      <c r="H132" s="13">
        <v>171273</v>
      </c>
      <c r="I132" s="13">
        <v>2392</v>
      </c>
      <c r="J132" s="39">
        <v>0</v>
      </c>
      <c r="K132" s="40">
        <v>0</v>
      </c>
      <c r="L132" s="40">
        <v>0</v>
      </c>
      <c r="M132" s="40">
        <v>0</v>
      </c>
      <c r="N132" s="50">
        <f t="shared" si="22"/>
        <v>0</v>
      </c>
      <c r="O132" s="39">
        <v>0</v>
      </c>
      <c r="P132" s="40">
        <v>0</v>
      </c>
      <c r="Q132" s="40">
        <v>0</v>
      </c>
      <c r="R132" s="40">
        <v>90</v>
      </c>
      <c r="S132" s="44">
        <f t="shared" si="23"/>
        <v>90</v>
      </c>
      <c r="T132" s="21">
        <v>0</v>
      </c>
      <c r="U132" s="103">
        <v>0</v>
      </c>
      <c r="V132" s="103">
        <v>0</v>
      </c>
      <c r="W132" s="103">
        <v>106</v>
      </c>
      <c r="X132" s="21">
        <v>0</v>
      </c>
      <c r="Y132" s="44">
        <f t="shared" si="25"/>
        <v>106</v>
      </c>
      <c r="Z132" s="21">
        <v>0</v>
      </c>
      <c r="AA132" s="21">
        <v>0</v>
      </c>
      <c r="AB132" s="21">
        <v>0</v>
      </c>
      <c r="AC132" s="21">
        <v>18</v>
      </c>
      <c r="AD132" s="44">
        <f t="shared" si="24"/>
        <v>18</v>
      </c>
    </row>
    <row r="133" spans="1:30">
      <c r="B133" s="10">
        <v>77</v>
      </c>
      <c r="C133" s="9" t="s">
        <v>91</v>
      </c>
      <c r="D133" s="10">
        <v>77</v>
      </c>
      <c r="E133" s="8" t="s">
        <v>1230</v>
      </c>
      <c r="F133" s="11">
        <v>41431</v>
      </c>
      <c r="G133" s="13">
        <v>5077</v>
      </c>
      <c r="H133" s="13">
        <v>341352</v>
      </c>
      <c r="I133" s="13">
        <v>5682</v>
      </c>
      <c r="J133" s="39">
        <v>0</v>
      </c>
      <c r="K133" s="40">
        <v>0</v>
      </c>
      <c r="L133" s="40">
        <v>0</v>
      </c>
      <c r="M133" s="40">
        <v>0</v>
      </c>
      <c r="N133" s="50">
        <f>SUM(J133:M133)</f>
        <v>0</v>
      </c>
      <c r="O133" s="39">
        <v>0</v>
      </c>
      <c r="P133" s="40">
        <v>0</v>
      </c>
      <c r="Q133" s="40">
        <v>0</v>
      </c>
      <c r="R133" s="40">
        <v>30</v>
      </c>
      <c r="S133" s="44">
        <f t="shared" si="23"/>
        <v>30</v>
      </c>
      <c r="T133" s="21">
        <v>0</v>
      </c>
      <c r="U133" s="103">
        <v>0</v>
      </c>
      <c r="V133" s="103">
        <v>0</v>
      </c>
      <c r="W133" s="103">
        <v>30</v>
      </c>
      <c r="X133" s="21">
        <v>0</v>
      </c>
      <c r="Y133" s="44">
        <f t="shared" si="25"/>
        <v>30</v>
      </c>
      <c r="Z133" s="21">
        <v>0</v>
      </c>
      <c r="AA133" s="103">
        <v>0</v>
      </c>
      <c r="AB133" s="103">
        <v>0</v>
      </c>
      <c r="AC133" s="103">
        <v>0</v>
      </c>
      <c r="AD133" s="44">
        <f t="shared" si="24"/>
        <v>0</v>
      </c>
    </row>
    <row r="134" spans="1:30">
      <c r="B134" s="10">
        <v>78</v>
      </c>
      <c r="C134" s="9" t="s">
        <v>91</v>
      </c>
      <c r="D134" s="10">
        <v>78</v>
      </c>
      <c r="E134" s="8" t="s">
        <v>1375</v>
      </c>
      <c r="F134" s="11">
        <v>41439</v>
      </c>
      <c r="G134" s="13">
        <v>5468</v>
      </c>
      <c r="H134" s="13">
        <v>354763</v>
      </c>
      <c r="I134" s="13">
        <v>6142</v>
      </c>
      <c r="J134" s="39">
        <v>0</v>
      </c>
      <c r="K134" s="40">
        <v>0</v>
      </c>
      <c r="L134" s="40">
        <v>0</v>
      </c>
      <c r="M134" s="40">
        <v>0</v>
      </c>
      <c r="N134" s="50">
        <f>SUM(J134:M134)</f>
        <v>0</v>
      </c>
      <c r="O134" s="39">
        <v>0</v>
      </c>
      <c r="P134" s="40">
        <v>0</v>
      </c>
      <c r="Q134" s="40">
        <v>0</v>
      </c>
      <c r="R134" s="40">
        <v>56</v>
      </c>
      <c r="S134" s="44">
        <f>SUM(O134:R134)</f>
        <v>56</v>
      </c>
      <c r="T134" s="21">
        <v>0</v>
      </c>
      <c r="U134" s="103">
        <v>0</v>
      </c>
      <c r="V134" s="103">
        <v>0</v>
      </c>
      <c r="W134" s="103">
        <v>56</v>
      </c>
      <c r="X134" s="21">
        <v>0</v>
      </c>
      <c r="Y134" s="44">
        <f t="shared" si="25"/>
        <v>56</v>
      </c>
      <c r="Z134" s="21">
        <v>0</v>
      </c>
      <c r="AA134" s="103">
        <v>0</v>
      </c>
      <c r="AB134" s="103">
        <v>0</v>
      </c>
      <c r="AC134" s="103">
        <v>0</v>
      </c>
      <c r="AD134" s="44">
        <f>SUM(Z134:AC134)</f>
        <v>0</v>
      </c>
    </row>
    <row r="135" spans="1:30">
      <c r="B135" s="10">
        <v>79</v>
      </c>
      <c r="C135" s="9" t="s">
        <v>91</v>
      </c>
      <c r="D135" s="10">
        <v>79</v>
      </c>
      <c r="E135" s="8" t="s">
        <v>1376</v>
      </c>
      <c r="F135" s="11">
        <v>41444</v>
      </c>
      <c r="G135" s="13">
        <v>1124</v>
      </c>
      <c r="H135" s="13">
        <v>59854</v>
      </c>
      <c r="I135" s="13">
        <v>1088</v>
      </c>
      <c r="J135" s="39">
        <v>0</v>
      </c>
      <c r="K135" s="40">
        <v>0</v>
      </c>
      <c r="L135" s="40">
        <v>0</v>
      </c>
      <c r="M135" s="40">
        <v>0</v>
      </c>
      <c r="N135" s="50">
        <f>SUM(J135:M135)</f>
        <v>0</v>
      </c>
      <c r="O135" s="39">
        <v>0</v>
      </c>
      <c r="P135" s="40">
        <v>0</v>
      </c>
      <c r="Q135" s="40">
        <v>0</v>
      </c>
      <c r="R135" s="40">
        <v>0</v>
      </c>
      <c r="S135" s="44">
        <f>SUM(O135:R135)</f>
        <v>0</v>
      </c>
      <c r="T135" s="21">
        <v>0</v>
      </c>
      <c r="U135" s="103">
        <v>0</v>
      </c>
      <c r="V135" s="103">
        <v>0</v>
      </c>
      <c r="W135" s="103">
        <v>0</v>
      </c>
      <c r="X135" s="21">
        <v>0</v>
      </c>
      <c r="Y135" s="44">
        <f t="shared" si="25"/>
        <v>0</v>
      </c>
      <c r="Z135" s="21">
        <v>0</v>
      </c>
      <c r="AA135" s="103">
        <v>0</v>
      </c>
      <c r="AB135" s="103">
        <v>0</v>
      </c>
      <c r="AC135" s="103">
        <v>0</v>
      </c>
      <c r="AD135" s="44">
        <f>SUM(Z135:AC135)</f>
        <v>0</v>
      </c>
    </row>
    <row r="136" spans="1:30">
      <c r="A136" t="s">
        <v>36</v>
      </c>
      <c r="B136" s="8"/>
      <c r="C136" s="9"/>
      <c r="D136" s="8"/>
      <c r="E136" s="8"/>
      <c r="F136" s="11"/>
      <c r="G136" s="13"/>
      <c r="H136" s="13"/>
      <c r="I136" s="13"/>
      <c r="J136" s="39"/>
      <c r="K136" s="40"/>
      <c r="L136" s="40"/>
      <c r="M136" s="40"/>
      <c r="N136" s="50"/>
      <c r="O136" s="21"/>
      <c r="P136" s="21"/>
      <c r="Q136" s="21"/>
      <c r="R136" s="21"/>
      <c r="S136" s="44"/>
      <c r="T136" s="39"/>
      <c r="U136" s="40"/>
      <c r="V136" s="40"/>
      <c r="W136" s="40"/>
      <c r="X136" s="21"/>
      <c r="Y136" s="50"/>
      <c r="Z136" s="39"/>
      <c r="AA136" s="40"/>
      <c r="AB136" s="40"/>
      <c r="AC136" s="40"/>
      <c r="AD136" s="50"/>
    </row>
    <row r="137" spans="1:30">
      <c r="F137" s="3" t="s">
        <v>228</v>
      </c>
      <c r="G137" s="7">
        <f t="shared" ref="G137:AD137" si="26">SUM(G57:G136)</f>
        <v>286461</v>
      </c>
      <c r="H137" s="7">
        <f t="shared" si="26"/>
        <v>20311257</v>
      </c>
      <c r="I137" s="7">
        <f t="shared" si="26"/>
        <v>324756</v>
      </c>
      <c r="J137" s="7">
        <f t="shared" si="26"/>
        <v>0</v>
      </c>
      <c r="K137" s="7">
        <f t="shared" si="26"/>
        <v>0</v>
      </c>
      <c r="L137" s="7">
        <f t="shared" si="26"/>
        <v>0</v>
      </c>
      <c r="M137" s="7">
        <f t="shared" si="26"/>
        <v>0</v>
      </c>
      <c r="N137" s="7">
        <f t="shared" si="26"/>
        <v>0</v>
      </c>
      <c r="O137" s="7">
        <f t="shared" si="26"/>
        <v>0</v>
      </c>
      <c r="P137" s="7">
        <f t="shared" si="26"/>
        <v>0</v>
      </c>
      <c r="Q137" s="7">
        <f t="shared" si="26"/>
        <v>0</v>
      </c>
      <c r="R137" s="7">
        <f t="shared" si="26"/>
        <v>6596</v>
      </c>
      <c r="S137" s="7">
        <f t="shared" si="26"/>
        <v>6596</v>
      </c>
      <c r="T137" s="7">
        <f t="shared" si="26"/>
        <v>0</v>
      </c>
      <c r="U137" s="7">
        <f t="shared" si="26"/>
        <v>0</v>
      </c>
      <c r="V137" s="7">
        <f t="shared" si="26"/>
        <v>0</v>
      </c>
      <c r="W137" s="7">
        <f t="shared" si="26"/>
        <v>6481</v>
      </c>
      <c r="X137" s="7">
        <f t="shared" si="26"/>
        <v>0</v>
      </c>
      <c r="Y137" s="7">
        <f t="shared" si="26"/>
        <v>6481</v>
      </c>
      <c r="Z137" s="7">
        <f t="shared" si="26"/>
        <v>0</v>
      </c>
      <c r="AA137" s="7">
        <f t="shared" si="26"/>
        <v>0</v>
      </c>
      <c r="AB137" s="7">
        <f t="shared" si="26"/>
        <v>0</v>
      </c>
      <c r="AC137" s="7">
        <f t="shared" si="26"/>
        <v>126</v>
      </c>
      <c r="AD137" s="7">
        <f t="shared" si="26"/>
        <v>126</v>
      </c>
    </row>
    <row r="138" spans="1:30">
      <c r="Y138" s="51"/>
      <c r="Z138" s="51"/>
    </row>
    <row r="140" spans="1:30">
      <c r="D140" s="3"/>
      <c r="E140" s="47" t="s">
        <v>142</v>
      </c>
      <c r="F140" s="3"/>
      <c r="G140" s="18" t="s">
        <v>163</v>
      </c>
      <c r="H140" s="19"/>
      <c r="I140" s="20"/>
      <c r="J140" s="26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8"/>
    </row>
    <row r="141" spans="1:30">
      <c r="B141" t="s">
        <v>7</v>
      </c>
      <c r="D141" s="3" t="s">
        <v>9</v>
      </c>
      <c r="E141" s="4" t="s">
        <v>10</v>
      </c>
      <c r="F141" s="3" t="s">
        <v>11</v>
      </c>
      <c r="G141" s="36" t="s">
        <v>12</v>
      </c>
      <c r="H141" s="37" t="s">
        <v>13</v>
      </c>
      <c r="I141" s="38" t="s">
        <v>14</v>
      </c>
      <c r="J141" s="29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1"/>
    </row>
    <row r="142" spans="1:30">
      <c r="A142" t="s">
        <v>42</v>
      </c>
      <c r="B142" s="10">
        <v>1</v>
      </c>
      <c r="C142" s="9" t="s">
        <v>91</v>
      </c>
      <c r="D142" s="10">
        <v>1</v>
      </c>
      <c r="E142" s="8" t="s">
        <v>1071</v>
      </c>
      <c r="F142" s="11">
        <v>41300</v>
      </c>
      <c r="G142" s="13">
        <v>4441</v>
      </c>
      <c r="H142" s="13">
        <v>4441</v>
      </c>
      <c r="I142" s="13">
        <v>7168</v>
      </c>
      <c r="J142" s="32"/>
      <c r="K142" s="33"/>
      <c r="L142" s="33"/>
      <c r="M142" s="33"/>
      <c r="N142" s="34"/>
      <c r="O142" s="33"/>
      <c r="P142" s="33"/>
      <c r="Q142" s="33"/>
      <c r="R142" s="33"/>
      <c r="S142" s="34"/>
      <c r="T142" s="33"/>
      <c r="U142" s="33"/>
      <c r="V142" s="33"/>
      <c r="W142" s="33"/>
      <c r="X142" s="33"/>
      <c r="Y142" s="34"/>
      <c r="Z142" s="33"/>
      <c r="AA142" s="33"/>
      <c r="AB142" s="33"/>
      <c r="AC142" s="33"/>
      <c r="AD142" s="35"/>
    </row>
    <row r="143" spans="1:30">
      <c r="A143" t="s">
        <v>42</v>
      </c>
      <c r="B143" s="10">
        <v>2</v>
      </c>
      <c r="C143" s="9" t="s">
        <v>91</v>
      </c>
      <c r="D143" s="10">
        <v>2</v>
      </c>
      <c r="E143" s="8" t="s">
        <v>1235</v>
      </c>
      <c r="F143" s="11">
        <v>41346</v>
      </c>
      <c r="G143" s="13">
        <v>1744</v>
      </c>
      <c r="H143" s="13">
        <v>1744</v>
      </c>
      <c r="I143" s="13">
        <v>2815</v>
      </c>
      <c r="J143" s="32"/>
      <c r="K143" s="33"/>
      <c r="L143" s="33"/>
      <c r="M143" s="33"/>
      <c r="N143" s="34"/>
      <c r="O143" s="33"/>
      <c r="P143" s="33"/>
      <c r="Q143" s="33"/>
      <c r="R143" s="33"/>
      <c r="S143" s="34"/>
      <c r="T143" s="33"/>
      <c r="U143" s="33"/>
      <c r="V143" s="33"/>
      <c r="W143" s="33"/>
      <c r="X143" s="33"/>
      <c r="Y143" s="34"/>
      <c r="Z143" s="33"/>
      <c r="AA143" s="33"/>
      <c r="AB143" s="33"/>
      <c r="AC143" s="33"/>
      <c r="AD143" s="35"/>
    </row>
    <row r="144" spans="1:30">
      <c r="A144" t="s">
        <v>42</v>
      </c>
      <c r="B144" s="10">
        <v>3</v>
      </c>
      <c r="C144" s="9" t="s">
        <v>91</v>
      </c>
      <c r="D144" s="10">
        <v>3</v>
      </c>
      <c r="E144" s="8" t="s">
        <v>1339</v>
      </c>
      <c r="F144" s="11">
        <v>41354</v>
      </c>
      <c r="G144" s="13">
        <v>1673</v>
      </c>
      <c r="H144" s="13">
        <v>1721</v>
      </c>
      <c r="I144" s="13">
        <v>2695</v>
      </c>
      <c r="J144" s="32"/>
      <c r="K144" s="33"/>
      <c r="L144" s="33"/>
      <c r="M144" s="33"/>
      <c r="N144" s="34"/>
      <c r="O144" s="33"/>
      <c r="P144" s="33"/>
      <c r="Q144" s="33"/>
      <c r="R144" s="33"/>
      <c r="S144" s="34"/>
      <c r="T144" s="33"/>
      <c r="U144" s="33"/>
      <c r="V144" s="33"/>
      <c r="W144" s="33"/>
      <c r="X144" s="33"/>
      <c r="Y144" s="34"/>
      <c r="Z144" s="33"/>
      <c r="AA144" s="33"/>
      <c r="AB144" s="33"/>
      <c r="AC144" s="33"/>
      <c r="AD144" s="35"/>
    </row>
    <row r="145" spans="1:30">
      <c r="A145" t="s">
        <v>42</v>
      </c>
      <c r="B145" s="10">
        <v>4</v>
      </c>
      <c r="C145" s="9" t="s">
        <v>91</v>
      </c>
      <c r="D145" s="10">
        <v>4</v>
      </c>
      <c r="E145" s="8" t="s">
        <v>1009</v>
      </c>
      <c r="F145" s="11">
        <v>41369</v>
      </c>
      <c r="G145" s="13">
        <v>1241</v>
      </c>
      <c r="H145" s="13">
        <v>1358</v>
      </c>
      <c r="I145" s="13">
        <v>1991</v>
      </c>
      <c r="J145" s="32"/>
      <c r="K145" s="33"/>
      <c r="L145" s="33"/>
      <c r="M145" s="33"/>
      <c r="N145" s="34"/>
      <c r="O145" s="33"/>
      <c r="P145" s="33"/>
      <c r="Q145" s="33"/>
      <c r="R145" s="33"/>
      <c r="S145" s="34"/>
      <c r="T145" s="33"/>
      <c r="U145" s="33"/>
      <c r="V145" s="33"/>
      <c r="W145" s="33"/>
      <c r="X145" s="33"/>
      <c r="Y145" s="34"/>
      <c r="Z145" s="33"/>
      <c r="AA145" s="33"/>
      <c r="AB145" s="33"/>
      <c r="AC145" s="33"/>
      <c r="AD145" s="35"/>
    </row>
    <row r="146" spans="1:30">
      <c r="A146" t="s">
        <v>42</v>
      </c>
      <c r="B146" s="10">
        <v>5</v>
      </c>
      <c r="C146" s="9" t="s">
        <v>91</v>
      </c>
      <c r="D146" s="10">
        <v>5</v>
      </c>
      <c r="E146" s="8" t="s">
        <v>559</v>
      </c>
      <c r="F146" s="11">
        <v>41388</v>
      </c>
      <c r="G146" s="13">
        <v>2370</v>
      </c>
      <c r="H146" s="13">
        <v>2702</v>
      </c>
      <c r="I146" s="13">
        <v>3751</v>
      </c>
      <c r="J146" s="32"/>
      <c r="K146" s="33"/>
      <c r="L146" s="33"/>
      <c r="M146" s="33"/>
      <c r="N146" s="34"/>
      <c r="O146" s="33"/>
      <c r="P146" s="33"/>
      <c r="Q146" s="33"/>
      <c r="R146" s="33"/>
      <c r="S146" s="34"/>
      <c r="T146" s="33"/>
      <c r="U146" s="33"/>
      <c r="V146" s="33"/>
      <c r="W146" s="33"/>
      <c r="X146" s="33"/>
      <c r="Y146" s="34"/>
      <c r="Z146" s="33"/>
      <c r="AA146" s="33"/>
      <c r="AB146" s="33"/>
      <c r="AC146" s="33"/>
      <c r="AD146" s="35"/>
    </row>
    <row r="147" spans="1:30">
      <c r="A147" t="s">
        <v>42</v>
      </c>
      <c r="B147" s="10">
        <v>6</v>
      </c>
      <c r="C147" s="9" t="s">
        <v>91</v>
      </c>
      <c r="D147" s="10">
        <v>6</v>
      </c>
      <c r="E147" s="8" t="s">
        <v>1363</v>
      </c>
      <c r="F147" s="11">
        <v>41404</v>
      </c>
      <c r="G147" s="13">
        <v>2212</v>
      </c>
      <c r="H147" s="13">
        <v>2212</v>
      </c>
      <c r="I147" s="13">
        <v>3570</v>
      </c>
      <c r="J147" s="32"/>
      <c r="K147" s="33"/>
      <c r="L147" s="33"/>
      <c r="M147" s="33"/>
      <c r="N147" s="34"/>
      <c r="O147" s="33"/>
      <c r="P147" s="33"/>
      <c r="Q147" s="33"/>
      <c r="R147" s="33"/>
      <c r="S147" s="34"/>
      <c r="T147" s="33"/>
      <c r="U147" s="33"/>
      <c r="V147" s="33"/>
      <c r="W147" s="33"/>
      <c r="X147" s="33"/>
      <c r="Y147" s="34"/>
      <c r="Z147" s="33"/>
      <c r="AA147" s="33"/>
      <c r="AB147" s="33"/>
      <c r="AC147" s="33"/>
      <c r="AD147" s="35"/>
    </row>
    <row r="148" spans="1:30">
      <c r="A148" t="s">
        <v>42</v>
      </c>
      <c r="B148" s="10">
        <v>7</v>
      </c>
      <c r="C148" s="9" t="s">
        <v>91</v>
      </c>
      <c r="D148" s="10">
        <v>7</v>
      </c>
      <c r="E148" s="8" t="s">
        <v>1209</v>
      </c>
      <c r="F148" s="11">
        <v>41424</v>
      </c>
      <c r="G148" s="13">
        <v>3760</v>
      </c>
      <c r="H148" s="13">
        <v>3909</v>
      </c>
      <c r="I148" s="13">
        <v>6046</v>
      </c>
      <c r="J148" s="32"/>
      <c r="K148" s="33"/>
      <c r="L148" s="33"/>
      <c r="M148" s="33"/>
      <c r="N148" s="34"/>
      <c r="O148" s="33"/>
      <c r="P148" s="33"/>
      <c r="Q148" s="33"/>
      <c r="R148" s="33"/>
      <c r="S148" s="34"/>
      <c r="T148" s="33"/>
      <c r="U148" s="33"/>
      <c r="V148" s="33"/>
      <c r="W148" s="33"/>
      <c r="X148" s="33"/>
      <c r="Y148" s="34"/>
      <c r="Z148" s="33"/>
      <c r="AA148" s="33"/>
      <c r="AB148" s="33"/>
      <c r="AC148" s="33"/>
      <c r="AD148" s="35"/>
    </row>
    <row r="149" spans="1:30">
      <c r="A149" t="s">
        <v>42</v>
      </c>
      <c r="B149" s="10">
        <v>8</v>
      </c>
      <c r="C149" s="9" t="s">
        <v>91</v>
      </c>
      <c r="D149" s="10">
        <v>8</v>
      </c>
      <c r="E149" s="8" t="s">
        <v>1376</v>
      </c>
      <c r="F149" s="11">
        <v>41444</v>
      </c>
      <c r="G149" s="13">
        <v>4685</v>
      </c>
      <c r="H149" s="13">
        <v>4975</v>
      </c>
      <c r="I149" s="13">
        <v>7520</v>
      </c>
      <c r="J149" s="32"/>
      <c r="K149" s="33"/>
      <c r="L149" s="33"/>
      <c r="M149" s="33"/>
      <c r="N149" s="34"/>
      <c r="O149" s="33"/>
      <c r="P149" s="33"/>
      <c r="Q149" s="33"/>
      <c r="R149" s="33"/>
      <c r="S149" s="34"/>
      <c r="T149" s="33"/>
      <c r="U149" s="33"/>
      <c r="V149" s="33"/>
      <c r="W149" s="33"/>
      <c r="X149" s="33"/>
      <c r="Y149" s="34"/>
      <c r="Z149" s="33"/>
      <c r="AA149" s="33"/>
      <c r="AB149" s="33"/>
      <c r="AC149" s="33"/>
      <c r="AD149" s="35"/>
    </row>
    <row r="150" spans="1:30">
      <c r="B150" s="10">
        <v>9</v>
      </c>
      <c r="C150" s="9" t="s">
        <v>91</v>
      </c>
      <c r="D150" s="10">
        <v>9</v>
      </c>
      <c r="E150" s="8" t="s">
        <v>1377</v>
      </c>
      <c r="F150" s="11">
        <v>41570</v>
      </c>
      <c r="G150" s="13">
        <v>5615</v>
      </c>
      <c r="H150" s="13">
        <v>6250</v>
      </c>
      <c r="I150" s="13">
        <v>8932</v>
      </c>
      <c r="J150" s="32"/>
      <c r="K150" s="33"/>
      <c r="L150" s="33"/>
      <c r="M150" s="33"/>
      <c r="N150" s="34"/>
      <c r="O150" s="33"/>
      <c r="P150" s="33"/>
      <c r="Q150" s="33"/>
      <c r="R150" s="33"/>
      <c r="S150" s="34"/>
      <c r="T150" s="33"/>
      <c r="U150" s="33"/>
      <c r="V150" s="33"/>
      <c r="W150" s="33"/>
      <c r="X150" s="33"/>
      <c r="Y150" s="34"/>
      <c r="Z150" s="33"/>
      <c r="AA150" s="33"/>
      <c r="AB150" s="33"/>
      <c r="AC150" s="33"/>
      <c r="AD150" s="35"/>
    </row>
    <row r="151" spans="1:30">
      <c r="B151" s="8"/>
      <c r="C151" s="9"/>
      <c r="D151" s="10"/>
      <c r="E151" s="8"/>
      <c r="F151" s="11"/>
      <c r="G151" s="13"/>
      <c r="H151" s="13"/>
      <c r="I151" s="13"/>
      <c r="J151" s="32"/>
      <c r="K151" s="33"/>
      <c r="L151" s="33"/>
      <c r="M151" s="33"/>
      <c r="N151" s="34"/>
      <c r="O151" s="33"/>
      <c r="P151" s="33"/>
      <c r="Q151" s="33"/>
      <c r="R151" s="33"/>
      <c r="S151" s="34"/>
      <c r="T151" s="33"/>
      <c r="U151" s="33"/>
      <c r="V151" s="33"/>
      <c r="W151" s="33"/>
      <c r="X151" s="33"/>
      <c r="Y151" s="34"/>
      <c r="Z151" s="33"/>
      <c r="AA151" s="33"/>
      <c r="AB151" s="33"/>
      <c r="AC151" s="33"/>
      <c r="AD151" s="35"/>
    </row>
    <row r="152" spans="1:30">
      <c r="F152" s="3" t="s">
        <v>228</v>
      </c>
      <c r="G152" s="7">
        <f>SUM(G142:G151)</f>
        <v>27741</v>
      </c>
      <c r="H152" s="7">
        <f>SUM(H142:H151)</f>
        <v>29312</v>
      </c>
      <c r="I152" s="7">
        <f>SUM(I142:I151)</f>
        <v>44488</v>
      </c>
      <c r="J152" s="45"/>
      <c r="K152" s="45"/>
      <c r="L152" s="45"/>
      <c r="M152" s="45"/>
      <c r="N152" s="45"/>
      <c r="O152" s="5"/>
      <c r="P152" s="6"/>
      <c r="Q152" s="6"/>
      <c r="R152" s="6"/>
      <c r="S152" s="45"/>
      <c r="T152" s="5"/>
      <c r="U152" s="6"/>
      <c r="V152" s="6"/>
      <c r="W152" s="6"/>
      <c r="X152" s="6"/>
      <c r="Y152" s="45"/>
      <c r="Z152" s="5"/>
      <c r="AA152" s="6"/>
      <c r="AB152" s="6"/>
      <c r="AC152" s="6"/>
      <c r="AD152" s="45"/>
    </row>
    <row r="155" spans="1:30">
      <c r="J155" s="102"/>
      <c r="K155" s="51"/>
      <c r="L155" s="51"/>
      <c r="M155" s="51"/>
    </row>
    <row r="156" spans="1:30">
      <c r="E156" s="102"/>
      <c r="F156" s="51"/>
      <c r="G156" s="51"/>
      <c r="H156" s="51"/>
      <c r="I156" s="51"/>
    </row>
  </sheetData>
  <phoneticPr fontId="6" type="noConversion"/>
  <pageMargins left="0.75" right="0.75" top="1" bottom="1" header="0" footer="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S147"/>
  <sheetViews>
    <sheetView topLeftCell="K48" workbookViewId="0">
      <selection activeCell="W63" sqref="W63"/>
    </sheetView>
  </sheetViews>
  <sheetFormatPr baseColWidth="10" defaultColWidth="11.42578125" defaultRowHeight="12.75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7.140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5" customWidth="1"/>
    <col min="24" max="24" width="5.42578125" customWidth="1"/>
    <col min="25" max="25" width="5.5703125" bestFit="1" customWidth="1"/>
    <col min="26" max="26" width="5.7109375" customWidth="1"/>
    <col min="27" max="27" width="4.5703125" bestFit="1" customWidth="1"/>
    <col min="28" max="28" width="4.85546875" bestFit="1" customWidth="1"/>
    <col min="29" max="29" width="4.5703125" bestFit="1" customWidth="1"/>
    <col min="30" max="30" width="4.85546875" bestFit="1" customWidth="1"/>
    <col min="32" max="32" width="23.7109375" customWidth="1"/>
    <col min="33" max="33" width="5.85546875" bestFit="1" customWidth="1"/>
    <col min="34" max="34" width="7.28515625" bestFit="1" customWidth="1"/>
    <col min="35" max="35" width="6.140625" bestFit="1" customWidth="1"/>
    <col min="36" max="36" width="4.710937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10.42578125" bestFit="1" customWidth="1"/>
    <col min="42" max="42" width="7.5703125" bestFit="1" customWidth="1"/>
    <col min="43" max="43" width="9.5703125" bestFit="1" customWidth="1"/>
    <col min="44" max="44" width="9.28515625" bestFit="1" customWidth="1"/>
    <col min="45" max="45" width="11.5703125" bestFit="1" customWidth="1"/>
  </cols>
  <sheetData>
    <row r="1" spans="1:45">
      <c r="J1" s="102"/>
      <c r="K1" s="51"/>
      <c r="L1" s="51"/>
      <c r="M1" s="51"/>
    </row>
    <row r="2" spans="1:45">
      <c r="J2" s="102"/>
      <c r="K2" s="51"/>
      <c r="L2" s="51"/>
      <c r="M2" s="51"/>
      <c r="N2" s="51"/>
      <c r="O2" s="51"/>
    </row>
    <row r="3" spans="1:45">
      <c r="D3" s="1" t="s">
        <v>1378</v>
      </c>
      <c r="E3" s="2"/>
      <c r="J3" s="102"/>
      <c r="K3" s="51"/>
      <c r="L3" s="51"/>
      <c r="M3" s="51"/>
      <c r="N3" s="51"/>
      <c r="O3" s="51"/>
    </row>
    <row r="4" spans="1:45">
      <c r="D4" s="1"/>
      <c r="E4" s="2"/>
      <c r="F4" s="2"/>
      <c r="AF4" s="113" t="s">
        <v>1379</v>
      </c>
      <c r="AG4" s="111"/>
      <c r="AH4" s="111"/>
      <c r="AI4" s="111"/>
      <c r="AJ4" s="111"/>
      <c r="AK4" s="112"/>
      <c r="AL4" s="125"/>
      <c r="AM4" s="111"/>
      <c r="AN4" s="111"/>
      <c r="AO4" s="111"/>
      <c r="AP4" s="111"/>
      <c r="AQ4" s="111"/>
      <c r="AR4" s="111"/>
      <c r="AS4" s="112"/>
    </row>
    <row r="5" spans="1:45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05" t="s">
        <v>146</v>
      </c>
      <c r="AG5" s="122" t="s">
        <v>147</v>
      </c>
      <c r="AH5" s="122" t="s">
        <v>148</v>
      </c>
      <c r="AI5" s="122" t="s">
        <v>149</v>
      </c>
      <c r="AJ5" s="122" t="s">
        <v>150</v>
      </c>
      <c r="AK5" s="122" t="s">
        <v>151</v>
      </c>
      <c r="AL5" s="122" t="s">
        <v>152</v>
      </c>
      <c r="AM5" s="143" t="s">
        <v>153</v>
      </c>
      <c r="AN5" s="143" t="s">
        <v>154</v>
      </c>
      <c r="AO5" s="143" t="s">
        <v>155</v>
      </c>
      <c r="AP5" s="143" t="s">
        <v>156</v>
      </c>
      <c r="AQ5" s="143" t="s">
        <v>157</v>
      </c>
      <c r="AR5" s="143" t="s">
        <v>158</v>
      </c>
      <c r="AS5" s="144" t="s">
        <v>76</v>
      </c>
    </row>
    <row r="6" spans="1:45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F6" s="104" t="s">
        <v>277</v>
      </c>
      <c r="AG6" s="104"/>
      <c r="AH6" s="118">
        <v>1</v>
      </c>
      <c r="AI6" s="118"/>
      <c r="AJ6" s="118"/>
      <c r="AK6" s="118"/>
      <c r="AL6" s="118"/>
      <c r="AM6" s="118"/>
      <c r="AN6" s="118"/>
      <c r="AO6" s="118">
        <v>1</v>
      </c>
      <c r="AP6" s="118"/>
      <c r="AQ6" s="118"/>
      <c r="AR6" s="118"/>
      <c r="AS6" s="105">
        <v>2</v>
      </c>
    </row>
    <row r="7" spans="1:45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06" t="s">
        <v>279</v>
      </c>
      <c r="AG7" s="106">
        <v>130</v>
      </c>
      <c r="AH7">
        <v>266</v>
      </c>
      <c r="AI7">
        <v>220</v>
      </c>
      <c r="AJ7">
        <v>231</v>
      </c>
      <c r="AK7">
        <v>129</v>
      </c>
      <c r="AL7">
        <v>71</v>
      </c>
      <c r="AM7">
        <v>55</v>
      </c>
      <c r="AS7" s="120">
        <v>1102</v>
      </c>
    </row>
    <row r="8" spans="1:45">
      <c r="A8" t="s">
        <v>36</v>
      </c>
      <c r="B8" s="8">
        <v>1226</v>
      </c>
      <c r="C8" s="9" t="s">
        <v>173</v>
      </c>
      <c r="D8" s="10">
        <v>1</v>
      </c>
      <c r="E8" s="8" t="s">
        <v>1380</v>
      </c>
      <c r="F8" s="11">
        <v>40922</v>
      </c>
      <c r="G8" s="13">
        <v>3880</v>
      </c>
      <c r="H8" s="13">
        <v>112327</v>
      </c>
      <c r="I8" s="13">
        <v>6508</v>
      </c>
      <c r="J8" s="39">
        <v>0</v>
      </c>
      <c r="K8" s="40">
        <v>0</v>
      </c>
      <c r="L8" s="40">
        <v>0</v>
      </c>
      <c r="M8" s="40">
        <v>0</v>
      </c>
      <c r="N8" s="50">
        <f t="shared" ref="N8:N18" si="0">SUM(J8:M8)</f>
        <v>0</v>
      </c>
      <c r="O8" s="21">
        <v>0</v>
      </c>
      <c r="P8" s="21">
        <v>0</v>
      </c>
      <c r="Q8" s="21">
        <v>0</v>
      </c>
      <c r="R8" s="21">
        <v>0</v>
      </c>
      <c r="S8" s="50">
        <f t="shared" ref="S8:S18" si="1">SUM(O8:R8)</f>
        <v>0</v>
      </c>
      <c r="T8" s="21">
        <v>66</v>
      </c>
      <c r="U8" s="21">
        <v>0</v>
      </c>
      <c r="V8" s="21">
        <v>198</v>
      </c>
      <c r="W8" s="21">
        <v>3</v>
      </c>
      <c r="X8" s="21">
        <v>0</v>
      </c>
      <c r="Y8" s="50">
        <f t="shared" ref="Y8:Y18" si="2">SUM(T8:X8)</f>
        <v>267</v>
      </c>
      <c r="Z8" s="21">
        <v>0</v>
      </c>
      <c r="AA8" s="21">
        <v>0</v>
      </c>
      <c r="AB8" s="21">
        <v>0</v>
      </c>
      <c r="AC8" s="21">
        <v>0</v>
      </c>
      <c r="AD8" s="50">
        <f t="shared" ref="AD8:AD18" si="3">SUM(Z8:AC8)</f>
        <v>0</v>
      </c>
      <c r="AF8" s="106" t="s">
        <v>375</v>
      </c>
      <c r="AG8" s="106"/>
      <c r="AL8">
        <v>2</v>
      </c>
      <c r="AM8">
        <v>1</v>
      </c>
      <c r="AN8">
        <v>1</v>
      </c>
      <c r="AS8" s="120">
        <v>4</v>
      </c>
    </row>
    <row r="9" spans="1:45">
      <c r="A9" t="s">
        <v>36</v>
      </c>
      <c r="B9" s="8">
        <v>1225</v>
      </c>
      <c r="C9" s="9" t="s">
        <v>173</v>
      </c>
      <c r="D9" s="10">
        <v>2</v>
      </c>
      <c r="E9" s="8" t="s">
        <v>1381</v>
      </c>
      <c r="F9" s="11">
        <v>40923</v>
      </c>
      <c r="G9" s="13">
        <v>3889</v>
      </c>
      <c r="H9" s="13">
        <v>3889</v>
      </c>
      <c r="I9" s="13">
        <v>3192</v>
      </c>
      <c r="J9" s="39">
        <v>0</v>
      </c>
      <c r="K9" s="40">
        <v>0</v>
      </c>
      <c r="L9" s="40">
        <v>0</v>
      </c>
      <c r="M9" s="40">
        <v>0</v>
      </c>
      <c r="N9" s="50">
        <f t="shared" si="0"/>
        <v>0</v>
      </c>
      <c r="O9" s="21">
        <v>0</v>
      </c>
      <c r="P9" s="21">
        <v>0</v>
      </c>
      <c r="Q9" s="21">
        <v>141</v>
      </c>
      <c r="R9" s="21">
        <v>0</v>
      </c>
      <c r="S9" s="50">
        <f t="shared" si="1"/>
        <v>141</v>
      </c>
      <c r="T9" s="21">
        <v>0</v>
      </c>
      <c r="U9" s="21">
        <v>0</v>
      </c>
      <c r="V9" s="21">
        <v>130</v>
      </c>
      <c r="W9" s="21">
        <v>0</v>
      </c>
      <c r="X9" s="21">
        <v>0</v>
      </c>
      <c r="Y9" s="50">
        <f t="shared" si="2"/>
        <v>130</v>
      </c>
      <c r="Z9" s="21">
        <v>0</v>
      </c>
      <c r="AA9" s="21">
        <v>0</v>
      </c>
      <c r="AB9" s="21">
        <v>0</v>
      </c>
      <c r="AC9" s="21">
        <v>0</v>
      </c>
      <c r="AD9" s="50">
        <f t="shared" si="3"/>
        <v>0</v>
      </c>
      <c r="AF9" s="106" t="s">
        <v>740</v>
      </c>
      <c r="AG9" s="106"/>
      <c r="AJ9">
        <v>2</v>
      </c>
      <c r="AK9">
        <v>11</v>
      </c>
      <c r="AS9" s="120">
        <v>13</v>
      </c>
    </row>
    <row r="10" spans="1:45">
      <c r="A10" t="s">
        <v>36</v>
      </c>
      <c r="B10" s="8">
        <v>1227</v>
      </c>
      <c r="C10" s="9" t="s">
        <v>173</v>
      </c>
      <c r="D10" s="10">
        <v>3</v>
      </c>
      <c r="E10" s="8" t="s">
        <v>1382</v>
      </c>
      <c r="F10" s="11">
        <v>40928</v>
      </c>
      <c r="G10" s="13">
        <v>4351</v>
      </c>
      <c r="H10" s="13">
        <v>98205</v>
      </c>
      <c r="I10" s="13">
        <v>5902</v>
      </c>
      <c r="J10" s="39">
        <v>4</v>
      </c>
      <c r="K10" s="40">
        <v>0</v>
      </c>
      <c r="L10" s="40">
        <v>1</v>
      </c>
      <c r="M10" s="40">
        <v>0</v>
      </c>
      <c r="N10" s="50">
        <f t="shared" si="0"/>
        <v>5</v>
      </c>
      <c r="O10" s="21">
        <v>46</v>
      </c>
      <c r="P10" s="21">
        <v>0</v>
      </c>
      <c r="Q10" s="21">
        <v>0</v>
      </c>
      <c r="R10" s="21">
        <v>0</v>
      </c>
      <c r="S10" s="50">
        <f t="shared" si="1"/>
        <v>46</v>
      </c>
      <c r="T10" s="21">
        <v>17</v>
      </c>
      <c r="U10" s="21">
        <v>0</v>
      </c>
      <c r="V10" s="21">
        <v>217</v>
      </c>
      <c r="W10" s="21">
        <v>3</v>
      </c>
      <c r="X10" s="21">
        <v>0</v>
      </c>
      <c r="Y10" s="50">
        <f t="shared" si="2"/>
        <v>237</v>
      </c>
      <c r="Z10" s="21">
        <v>0</v>
      </c>
      <c r="AA10" s="21">
        <v>0</v>
      </c>
      <c r="AB10" s="21">
        <v>0</v>
      </c>
      <c r="AC10" s="21">
        <v>0</v>
      </c>
      <c r="AD10" s="50">
        <f t="shared" si="3"/>
        <v>0</v>
      </c>
      <c r="AF10" s="106" t="s">
        <v>160</v>
      </c>
      <c r="AG10" s="106"/>
      <c r="AN10">
        <v>1</v>
      </c>
      <c r="AS10" s="120">
        <v>1</v>
      </c>
    </row>
    <row r="11" spans="1:45">
      <c r="A11" t="s">
        <v>36</v>
      </c>
      <c r="B11" s="8">
        <v>1229</v>
      </c>
      <c r="C11" s="9" t="s">
        <v>173</v>
      </c>
      <c r="D11" s="10">
        <v>4</v>
      </c>
      <c r="E11" s="8" t="s">
        <v>1383</v>
      </c>
      <c r="F11" s="11">
        <v>40943</v>
      </c>
      <c r="G11" s="13">
        <v>4004</v>
      </c>
      <c r="H11" s="13">
        <v>128161</v>
      </c>
      <c r="I11" s="13">
        <v>6626</v>
      </c>
      <c r="J11" s="39">
        <v>0</v>
      </c>
      <c r="K11" s="40">
        <v>0</v>
      </c>
      <c r="L11" s="40">
        <v>0</v>
      </c>
      <c r="M11" s="40">
        <v>0</v>
      </c>
      <c r="N11" s="50">
        <f t="shared" si="0"/>
        <v>0</v>
      </c>
      <c r="O11" s="21">
        <v>0</v>
      </c>
      <c r="P11" s="21">
        <v>0</v>
      </c>
      <c r="Q11" s="21">
        <v>250</v>
      </c>
      <c r="R11" s="21">
        <v>50</v>
      </c>
      <c r="S11" s="50">
        <f t="shared" si="1"/>
        <v>300</v>
      </c>
      <c r="T11" s="21">
        <v>43</v>
      </c>
      <c r="U11" s="21">
        <v>0</v>
      </c>
      <c r="V11" s="21">
        <v>224</v>
      </c>
      <c r="W11" s="21">
        <v>1</v>
      </c>
      <c r="X11" s="21">
        <v>0</v>
      </c>
      <c r="Y11" s="50">
        <f t="shared" si="2"/>
        <v>268</v>
      </c>
      <c r="Z11" s="21">
        <v>0</v>
      </c>
      <c r="AA11" s="21">
        <v>0</v>
      </c>
      <c r="AB11" s="21">
        <v>0</v>
      </c>
      <c r="AC11" s="21">
        <v>1</v>
      </c>
      <c r="AD11" s="50">
        <f t="shared" si="3"/>
        <v>1</v>
      </c>
      <c r="AF11" s="106" t="s">
        <v>742</v>
      </c>
      <c r="AG11" s="106">
        <v>6</v>
      </c>
      <c r="AH11">
        <v>7</v>
      </c>
      <c r="AI11">
        <v>9</v>
      </c>
      <c r="AJ11">
        <v>6</v>
      </c>
      <c r="AK11">
        <v>21</v>
      </c>
      <c r="AL11">
        <v>7</v>
      </c>
      <c r="AM11">
        <v>6</v>
      </c>
      <c r="AN11">
        <v>6</v>
      </c>
      <c r="AO11">
        <v>6</v>
      </c>
      <c r="AP11">
        <v>3</v>
      </c>
      <c r="AQ11">
        <v>6</v>
      </c>
      <c r="AR11">
        <v>6</v>
      </c>
      <c r="AS11" s="120">
        <v>89</v>
      </c>
    </row>
    <row r="12" spans="1:45">
      <c r="A12" t="s">
        <v>36</v>
      </c>
      <c r="B12" s="8">
        <v>1232</v>
      </c>
      <c r="C12" s="9" t="s">
        <v>173</v>
      </c>
      <c r="D12" s="10">
        <v>5</v>
      </c>
      <c r="E12" s="8" t="s">
        <v>1384</v>
      </c>
      <c r="F12" s="11">
        <v>40952</v>
      </c>
      <c r="G12" s="13">
        <v>1917</v>
      </c>
      <c r="H12" s="13">
        <v>159118</v>
      </c>
      <c r="I12" s="13">
        <v>2336</v>
      </c>
      <c r="J12" s="39">
        <v>0</v>
      </c>
      <c r="K12" s="40">
        <v>0</v>
      </c>
      <c r="L12" s="40">
        <v>0</v>
      </c>
      <c r="M12" s="40">
        <v>0</v>
      </c>
      <c r="N12" s="50">
        <f t="shared" si="0"/>
        <v>0</v>
      </c>
      <c r="O12" s="21">
        <v>0</v>
      </c>
      <c r="P12" s="21">
        <v>0</v>
      </c>
      <c r="Q12" s="21">
        <v>0</v>
      </c>
      <c r="R12" s="21">
        <v>100</v>
      </c>
      <c r="S12" s="50">
        <f t="shared" si="1"/>
        <v>100</v>
      </c>
      <c r="T12" s="21">
        <v>0</v>
      </c>
      <c r="U12" s="21">
        <v>0</v>
      </c>
      <c r="V12" s="21">
        <v>0</v>
      </c>
      <c r="W12" s="21">
        <v>95</v>
      </c>
      <c r="X12" s="21">
        <v>0</v>
      </c>
      <c r="Y12" s="50">
        <f t="shared" si="2"/>
        <v>95</v>
      </c>
      <c r="Z12" s="21">
        <v>0</v>
      </c>
      <c r="AA12" s="21">
        <v>0</v>
      </c>
      <c r="AB12" s="21">
        <v>0</v>
      </c>
      <c r="AC12" s="21">
        <v>5</v>
      </c>
      <c r="AD12" s="50">
        <f t="shared" si="3"/>
        <v>5</v>
      </c>
      <c r="AF12" s="106" t="s">
        <v>1385</v>
      </c>
      <c r="AG12" s="106"/>
      <c r="AN12">
        <v>1</v>
      </c>
      <c r="AS12" s="120">
        <v>1</v>
      </c>
    </row>
    <row r="13" spans="1:45">
      <c r="A13" t="s">
        <v>36</v>
      </c>
      <c r="B13" s="8">
        <v>1233</v>
      </c>
      <c r="C13" s="9" t="s">
        <v>173</v>
      </c>
      <c r="D13" s="10">
        <v>6</v>
      </c>
      <c r="E13" s="8" t="s">
        <v>1386</v>
      </c>
      <c r="F13" s="11">
        <v>40952</v>
      </c>
      <c r="G13" s="13">
        <v>2377</v>
      </c>
      <c r="H13" s="13">
        <v>187578</v>
      </c>
      <c r="I13" s="13">
        <v>2837</v>
      </c>
      <c r="J13" s="39">
        <v>0</v>
      </c>
      <c r="K13" s="40">
        <v>0</v>
      </c>
      <c r="L13" s="40">
        <v>0</v>
      </c>
      <c r="M13" s="40">
        <v>0</v>
      </c>
      <c r="N13" s="50">
        <f t="shared" si="0"/>
        <v>0</v>
      </c>
      <c r="O13" s="21">
        <v>0</v>
      </c>
      <c r="P13" s="21">
        <v>0</v>
      </c>
      <c r="Q13" s="21">
        <v>0</v>
      </c>
      <c r="R13" s="21">
        <v>140</v>
      </c>
      <c r="S13" s="50">
        <f t="shared" si="1"/>
        <v>140</v>
      </c>
      <c r="T13" s="21">
        <v>0</v>
      </c>
      <c r="U13" s="21">
        <v>0</v>
      </c>
      <c r="V13" s="21">
        <v>0</v>
      </c>
      <c r="W13" s="21">
        <v>116</v>
      </c>
      <c r="X13" s="21">
        <v>0</v>
      </c>
      <c r="Y13" s="50">
        <f t="shared" si="2"/>
        <v>116</v>
      </c>
      <c r="Z13" s="21">
        <v>0</v>
      </c>
      <c r="AA13" s="21">
        <v>0</v>
      </c>
      <c r="AB13" s="21">
        <v>0</v>
      </c>
      <c r="AC13" s="21">
        <v>24</v>
      </c>
      <c r="AD13" s="50">
        <f t="shared" si="3"/>
        <v>24</v>
      </c>
      <c r="AF13" s="106" t="s">
        <v>488</v>
      </c>
      <c r="AG13" s="106"/>
      <c r="AH13">
        <v>1</v>
      </c>
      <c r="AS13" s="120">
        <v>1</v>
      </c>
    </row>
    <row r="14" spans="1:45">
      <c r="A14" t="s">
        <v>36</v>
      </c>
      <c r="B14" s="8">
        <v>1231</v>
      </c>
      <c r="C14" s="9" t="s">
        <v>173</v>
      </c>
      <c r="D14" s="10">
        <v>7</v>
      </c>
      <c r="E14" s="8" t="s">
        <v>1387</v>
      </c>
      <c r="F14" s="11">
        <v>40957</v>
      </c>
      <c r="G14" s="13">
        <v>4700</v>
      </c>
      <c r="H14" s="13">
        <v>123006</v>
      </c>
      <c r="I14" s="13">
        <v>7026</v>
      </c>
      <c r="J14" s="39">
        <v>0</v>
      </c>
      <c r="K14" s="40">
        <v>0</v>
      </c>
      <c r="L14" s="40">
        <v>0</v>
      </c>
      <c r="M14" s="40">
        <v>0</v>
      </c>
      <c r="N14" s="50">
        <f t="shared" si="0"/>
        <v>0</v>
      </c>
      <c r="O14" s="21">
        <v>0</v>
      </c>
      <c r="P14" s="21">
        <v>0</v>
      </c>
      <c r="Q14" s="21">
        <v>100</v>
      </c>
      <c r="R14" s="21">
        <v>0</v>
      </c>
      <c r="S14" s="50">
        <f t="shared" si="1"/>
        <v>100</v>
      </c>
      <c r="T14" s="21">
        <v>48</v>
      </c>
      <c r="U14" s="21">
        <v>0</v>
      </c>
      <c r="V14" s="21">
        <v>216</v>
      </c>
      <c r="W14" s="21">
        <v>20</v>
      </c>
      <c r="X14" s="21">
        <v>0</v>
      </c>
      <c r="Y14" s="50">
        <f t="shared" si="2"/>
        <v>284</v>
      </c>
      <c r="Z14" s="21">
        <v>0</v>
      </c>
      <c r="AA14" s="21">
        <v>0</v>
      </c>
      <c r="AB14" s="21">
        <v>0</v>
      </c>
      <c r="AC14" s="21">
        <v>0</v>
      </c>
      <c r="AD14" s="50">
        <f t="shared" si="3"/>
        <v>0</v>
      </c>
      <c r="AF14" s="106" t="s">
        <v>490</v>
      </c>
      <c r="AG14" s="106"/>
      <c r="AK14">
        <v>2</v>
      </c>
      <c r="AS14" s="120">
        <v>2</v>
      </c>
    </row>
    <row r="15" spans="1:45">
      <c r="A15" t="s">
        <v>36</v>
      </c>
      <c r="B15" s="8">
        <v>1228</v>
      </c>
      <c r="C15" s="9" t="s">
        <v>173</v>
      </c>
      <c r="D15" s="10">
        <v>8</v>
      </c>
      <c r="E15" s="8" t="s">
        <v>1388</v>
      </c>
      <c r="F15" s="11">
        <v>40960</v>
      </c>
      <c r="G15" s="13">
        <v>7994</v>
      </c>
      <c r="H15" s="13">
        <v>11168</v>
      </c>
      <c r="I15" s="13">
        <v>6285</v>
      </c>
      <c r="J15" s="39">
        <v>0</v>
      </c>
      <c r="K15" s="40">
        <v>0</v>
      </c>
      <c r="L15" s="40">
        <v>0</v>
      </c>
      <c r="M15" s="40">
        <v>0</v>
      </c>
      <c r="N15" s="50">
        <f t="shared" si="0"/>
        <v>0</v>
      </c>
      <c r="O15" s="21">
        <v>92</v>
      </c>
      <c r="P15" s="21">
        <v>0</v>
      </c>
      <c r="Q15" s="21">
        <v>291</v>
      </c>
      <c r="R15" s="21">
        <v>30</v>
      </c>
      <c r="S15" s="50">
        <f t="shared" si="1"/>
        <v>413</v>
      </c>
      <c r="T15" s="21">
        <v>1</v>
      </c>
      <c r="U15" s="21">
        <v>0</v>
      </c>
      <c r="V15" s="21">
        <v>268</v>
      </c>
      <c r="W15" s="21">
        <v>0</v>
      </c>
      <c r="X15" s="21">
        <v>0</v>
      </c>
      <c r="Y15" s="50">
        <f t="shared" si="2"/>
        <v>269</v>
      </c>
      <c r="Z15" s="21">
        <v>0</v>
      </c>
      <c r="AA15" s="21">
        <v>0</v>
      </c>
      <c r="AB15" s="21">
        <v>0</v>
      </c>
      <c r="AC15" s="21">
        <v>0</v>
      </c>
      <c r="AD15" s="50">
        <f t="shared" si="3"/>
        <v>0</v>
      </c>
      <c r="AF15" s="106" t="s">
        <v>1389</v>
      </c>
      <c r="AG15" s="106"/>
      <c r="AH15">
        <v>1</v>
      </c>
      <c r="AI15">
        <v>1</v>
      </c>
      <c r="AJ15">
        <v>1</v>
      </c>
      <c r="AK15">
        <v>1</v>
      </c>
      <c r="AS15" s="120">
        <v>4</v>
      </c>
    </row>
    <row r="16" spans="1:45">
      <c r="A16" t="s">
        <v>36</v>
      </c>
      <c r="B16" s="8">
        <v>1234</v>
      </c>
      <c r="C16" s="9" t="s">
        <v>173</v>
      </c>
      <c r="D16" s="10">
        <v>9</v>
      </c>
      <c r="E16" s="8" t="s">
        <v>1390</v>
      </c>
      <c r="F16" s="11">
        <v>40972</v>
      </c>
      <c r="G16" s="13">
        <v>2564</v>
      </c>
      <c r="H16" s="13">
        <v>131928</v>
      </c>
      <c r="I16" s="13">
        <v>6189</v>
      </c>
      <c r="J16" s="39">
        <v>2</v>
      </c>
      <c r="K16" s="40">
        <v>0</v>
      </c>
      <c r="L16" s="40">
        <v>0</v>
      </c>
      <c r="M16" s="40">
        <v>0</v>
      </c>
      <c r="N16" s="50">
        <f t="shared" si="0"/>
        <v>2</v>
      </c>
      <c r="O16" s="21">
        <v>50</v>
      </c>
      <c r="P16" s="21">
        <v>0</v>
      </c>
      <c r="Q16" s="21">
        <v>291</v>
      </c>
      <c r="R16" s="21">
        <v>0</v>
      </c>
      <c r="S16" s="50">
        <f t="shared" si="1"/>
        <v>341</v>
      </c>
      <c r="T16" s="21">
        <v>100</v>
      </c>
      <c r="U16" s="21">
        <v>0</v>
      </c>
      <c r="V16" s="21">
        <v>149</v>
      </c>
      <c r="W16" s="21">
        <v>5</v>
      </c>
      <c r="X16" s="21">
        <v>0</v>
      </c>
      <c r="Y16" s="50">
        <f t="shared" si="2"/>
        <v>254</v>
      </c>
      <c r="Z16" s="21">
        <v>0</v>
      </c>
      <c r="AA16" s="21">
        <v>0</v>
      </c>
      <c r="AB16" s="21">
        <v>0</v>
      </c>
      <c r="AC16" s="21">
        <v>0</v>
      </c>
      <c r="AD16" s="50">
        <f t="shared" si="3"/>
        <v>0</v>
      </c>
      <c r="AF16" s="106" t="s">
        <v>1391</v>
      </c>
      <c r="AG16" s="106"/>
      <c r="AM16">
        <v>5</v>
      </c>
      <c r="AS16" s="120">
        <v>5</v>
      </c>
    </row>
    <row r="17" spans="1:45">
      <c r="A17" t="s">
        <v>36</v>
      </c>
      <c r="B17" s="8">
        <v>1235</v>
      </c>
      <c r="C17" s="9" t="s">
        <v>173</v>
      </c>
      <c r="D17" s="10">
        <v>10</v>
      </c>
      <c r="E17" s="8" t="s">
        <v>1392</v>
      </c>
      <c r="F17" s="11">
        <v>40986</v>
      </c>
      <c r="G17" s="13">
        <v>3585</v>
      </c>
      <c r="H17" s="13">
        <v>122301</v>
      </c>
      <c r="I17" s="13">
        <v>5362</v>
      </c>
      <c r="J17" s="39">
        <v>1</v>
      </c>
      <c r="K17" s="40">
        <v>0</v>
      </c>
      <c r="L17" s="40">
        <v>0</v>
      </c>
      <c r="M17" s="40">
        <v>0</v>
      </c>
      <c r="N17" s="50">
        <f t="shared" si="0"/>
        <v>1</v>
      </c>
      <c r="O17" s="21">
        <v>50</v>
      </c>
      <c r="P17" s="21">
        <v>0</v>
      </c>
      <c r="Q17" s="21">
        <v>175</v>
      </c>
      <c r="R17" s="21">
        <v>0</v>
      </c>
      <c r="S17" s="50">
        <f t="shared" si="1"/>
        <v>225</v>
      </c>
      <c r="T17" s="21">
        <v>38</v>
      </c>
      <c r="U17" s="21">
        <v>0</v>
      </c>
      <c r="V17" s="21">
        <v>152</v>
      </c>
      <c r="W17" s="21">
        <v>31</v>
      </c>
      <c r="X17" s="21">
        <v>0</v>
      </c>
      <c r="Y17" s="50">
        <f t="shared" si="2"/>
        <v>221</v>
      </c>
      <c r="Z17" s="21">
        <v>0</v>
      </c>
      <c r="AA17" s="21">
        <v>0</v>
      </c>
      <c r="AB17" s="21">
        <v>0</v>
      </c>
      <c r="AC17" s="21">
        <v>1</v>
      </c>
      <c r="AD17" s="50">
        <f t="shared" si="3"/>
        <v>1</v>
      </c>
      <c r="AF17" s="106" t="s">
        <v>286</v>
      </c>
      <c r="AG17" s="106">
        <v>76</v>
      </c>
      <c r="AH17">
        <v>81</v>
      </c>
      <c r="AI17">
        <v>161</v>
      </c>
      <c r="AJ17">
        <v>132</v>
      </c>
      <c r="AK17">
        <v>90</v>
      </c>
      <c r="AL17">
        <v>168</v>
      </c>
      <c r="AM17">
        <v>97</v>
      </c>
      <c r="AN17">
        <v>114</v>
      </c>
      <c r="AO17">
        <v>258</v>
      </c>
      <c r="AP17">
        <v>63</v>
      </c>
      <c r="AQ17">
        <v>105</v>
      </c>
      <c r="AR17">
        <v>68</v>
      </c>
      <c r="AS17" s="120">
        <v>1413</v>
      </c>
    </row>
    <row r="18" spans="1:45">
      <c r="A18" t="s">
        <v>36</v>
      </c>
      <c r="B18" s="8">
        <v>1230</v>
      </c>
      <c r="C18" s="9" t="s">
        <v>173</v>
      </c>
      <c r="D18" s="10">
        <v>11</v>
      </c>
      <c r="E18" s="8" t="s">
        <v>1393</v>
      </c>
      <c r="F18" s="11">
        <v>40994</v>
      </c>
      <c r="G18" s="13">
        <v>6600</v>
      </c>
      <c r="H18" s="13">
        <v>9600</v>
      </c>
      <c r="I18" s="13">
        <v>5463</v>
      </c>
      <c r="J18" s="39">
        <v>0</v>
      </c>
      <c r="K18" s="40">
        <v>0</v>
      </c>
      <c r="L18" s="40">
        <v>0</v>
      </c>
      <c r="M18" s="40">
        <v>0</v>
      </c>
      <c r="N18" s="50">
        <f t="shared" si="0"/>
        <v>0</v>
      </c>
      <c r="O18" s="21">
        <v>57</v>
      </c>
      <c r="P18" s="21">
        <v>0</v>
      </c>
      <c r="Q18" s="21">
        <v>288</v>
      </c>
      <c r="R18" s="21">
        <v>0</v>
      </c>
      <c r="S18" s="50">
        <f t="shared" si="1"/>
        <v>345</v>
      </c>
      <c r="T18" s="21">
        <v>3</v>
      </c>
      <c r="U18" s="21">
        <v>0</v>
      </c>
      <c r="V18" s="21">
        <v>220</v>
      </c>
      <c r="W18" s="21">
        <v>0</v>
      </c>
      <c r="X18" s="21">
        <v>0</v>
      </c>
      <c r="Y18" s="50">
        <f t="shared" si="2"/>
        <v>223</v>
      </c>
      <c r="Z18" s="21">
        <v>0</v>
      </c>
      <c r="AA18" s="21">
        <v>0</v>
      </c>
      <c r="AB18" s="21">
        <v>3</v>
      </c>
      <c r="AC18" s="21">
        <v>0</v>
      </c>
      <c r="AD18" s="50">
        <f t="shared" si="3"/>
        <v>3</v>
      </c>
      <c r="AF18" s="106" t="s">
        <v>753</v>
      </c>
      <c r="AG18" s="106">
        <v>1</v>
      </c>
      <c r="AH18">
        <v>1</v>
      </c>
      <c r="AI18">
        <v>1</v>
      </c>
      <c r="AO18">
        <v>2</v>
      </c>
      <c r="AS18" s="120">
        <v>5</v>
      </c>
    </row>
    <row r="19" spans="1:45">
      <c r="A19" t="s">
        <v>36</v>
      </c>
      <c r="B19" s="8">
        <v>1237</v>
      </c>
      <c r="C19" s="9" t="s">
        <v>173</v>
      </c>
      <c r="D19" s="8">
        <v>12</v>
      </c>
      <c r="E19" s="8" t="s">
        <v>1394</v>
      </c>
      <c r="F19" s="11">
        <v>40999</v>
      </c>
      <c r="G19" s="13">
        <v>1781</v>
      </c>
      <c r="H19" s="13">
        <v>70574</v>
      </c>
      <c r="I19" s="13">
        <v>3507</v>
      </c>
      <c r="J19" s="13">
        <v>0</v>
      </c>
      <c r="K19" s="42">
        <v>0</v>
      </c>
      <c r="L19" s="42">
        <v>1</v>
      </c>
      <c r="M19" s="42">
        <v>0</v>
      </c>
      <c r="N19" s="44">
        <f t="shared" ref="N19:N25" si="4">SUM(J19:M19)</f>
        <v>1</v>
      </c>
      <c r="O19" s="12">
        <v>50</v>
      </c>
      <c r="P19" s="12">
        <v>0</v>
      </c>
      <c r="Q19" s="12">
        <v>250</v>
      </c>
      <c r="R19" s="12">
        <v>42</v>
      </c>
      <c r="S19" s="44">
        <f t="shared" ref="S19:S43" si="5">SUM(O19:R19)</f>
        <v>342</v>
      </c>
      <c r="T19" s="12">
        <v>33</v>
      </c>
      <c r="U19" s="12">
        <v>0</v>
      </c>
      <c r="V19" s="12">
        <v>83</v>
      </c>
      <c r="W19" s="12">
        <v>28</v>
      </c>
      <c r="X19" s="21">
        <v>0</v>
      </c>
      <c r="Y19" s="44">
        <f t="shared" ref="Y19:Y49" si="6">SUM(T19:X19)</f>
        <v>144</v>
      </c>
      <c r="Z19" s="12">
        <v>0</v>
      </c>
      <c r="AA19" s="12">
        <v>0</v>
      </c>
      <c r="AB19" s="12">
        <v>1</v>
      </c>
      <c r="AC19" s="12">
        <v>0</v>
      </c>
      <c r="AD19" s="44">
        <f t="shared" ref="AD19:AD25" si="7">SUM(Z19:AC19)</f>
        <v>1</v>
      </c>
      <c r="AF19" s="106" t="s">
        <v>755</v>
      </c>
      <c r="AG19" s="106"/>
      <c r="AK19">
        <v>9</v>
      </c>
      <c r="AL19">
        <v>10</v>
      </c>
      <c r="AM19">
        <v>15</v>
      </c>
      <c r="AN19">
        <v>12</v>
      </c>
      <c r="AO19">
        <v>6</v>
      </c>
      <c r="AP19">
        <v>10</v>
      </c>
      <c r="AR19">
        <v>15</v>
      </c>
      <c r="AS19" s="120">
        <v>77</v>
      </c>
    </row>
    <row r="20" spans="1:45">
      <c r="A20" t="s">
        <v>36</v>
      </c>
      <c r="B20" s="8">
        <v>1239</v>
      </c>
      <c r="C20" s="9" t="s">
        <v>173</v>
      </c>
      <c r="D20" s="8">
        <v>13</v>
      </c>
      <c r="E20" s="8" t="s">
        <v>1395</v>
      </c>
      <c r="F20" s="11">
        <v>41016</v>
      </c>
      <c r="G20" s="13">
        <v>0</v>
      </c>
      <c r="H20" s="13">
        <v>0</v>
      </c>
      <c r="I20" s="13">
        <v>0</v>
      </c>
      <c r="J20" s="13">
        <v>0</v>
      </c>
      <c r="K20" s="42">
        <v>0</v>
      </c>
      <c r="L20" s="42">
        <v>0</v>
      </c>
      <c r="M20" s="42">
        <v>0</v>
      </c>
      <c r="N20" s="44">
        <f t="shared" si="4"/>
        <v>0</v>
      </c>
      <c r="O20" s="12">
        <v>0</v>
      </c>
      <c r="P20" s="12">
        <v>0</v>
      </c>
      <c r="Q20" s="12">
        <v>0</v>
      </c>
      <c r="R20" s="12">
        <v>60</v>
      </c>
      <c r="S20" s="44">
        <f t="shared" si="5"/>
        <v>60</v>
      </c>
      <c r="T20" s="12">
        <v>0</v>
      </c>
      <c r="U20" s="12">
        <v>0</v>
      </c>
      <c r="V20" s="12">
        <v>0</v>
      </c>
      <c r="W20" s="12">
        <v>0</v>
      </c>
      <c r="X20" s="21">
        <v>0</v>
      </c>
      <c r="Y20" s="44">
        <f t="shared" si="6"/>
        <v>0</v>
      </c>
      <c r="Z20" s="12">
        <v>0</v>
      </c>
      <c r="AA20" s="12">
        <v>0</v>
      </c>
      <c r="AB20" s="12">
        <v>0</v>
      </c>
      <c r="AC20" s="12">
        <v>0</v>
      </c>
      <c r="AD20" s="44">
        <f t="shared" si="7"/>
        <v>0</v>
      </c>
      <c r="AF20" s="106" t="s">
        <v>615</v>
      </c>
      <c r="AG20" s="106"/>
      <c r="AL20">
        <v>10</v>
      </c>
      <c r="AM20">
        <v>100</v>
      </c>
      <c r="AN20">
        <v>51</v>
      </c>
      <c r="AO20">
        <v>85</v>
      </c>
      <c r="AP20">
        <v>48</v>
      </c>
      <c r="AQ20">
        <v>75</v>
      </c>
      <c r="AR20">
        <v>76</v>
      </c>
      <c r="AS20" s="120">
        <v>445</v>
      </c>
    </row>
    <row r="21" spans="1:45">
      <c r="A21" t="s">
        <v>36</v>
      </c>
      <c r="B21" s="8">
        <v>1238</v>
      </c>
      <c r="C21" s="9" t="s">
        <v>173</v>
      </c>
      <c r="D21" s="8">
        <v>14</v>
      </c>
      <c r="E21" s="8" t="s">
        <v>1396</v>
      </c>
      <c r="F21" s="11">
        <v>41020</v>
      </c>
      <c r="G21" s="13">
        <v>2899</v>
      </c>
      <c r="H21" s="13">
        <v>136326</v>
      </c>
      <c r="I21" s="13">
        <v>5529</v>
      </c>
      <c r="J21" s="13">
        <v>0</v>
      </c>
      <c r="K21" s="42">
        <v>0</v>
      </c>
      <c r="L21" s="42">
        <v>0</v>
      </c>
      <c r="M21" s="42">
        <v>0</v>
      </c>
      <c r="N21" s="44">
        <f t="shared" si="4"/>
        <v>0</v>
      </c>
      <c r="O21" s="12">
        <v>60</v>
      </c>
      <c r="P21" s="12">
        <v>0</v>
      </c>
      <c r="Q21" s="12">
        <v>200</v>
      </c>
      <c r="R21" s="12">
        <v>0</v>
      </c>
      <c r="S21" s="44">
        <f t="shared" si="5"/>
        <v>260</v>
      </c>
      <c r="T21" s="12">
        <v>80</v>
      </c>
      <c r="U21" s="12">
        <v>0</v>
      </c>
      <c r="V21" s="12">
        <v>116</v>
      </c>
      <c r="W21" s="12">
        <v>30</v>
      </c>
      <c r="X21" s="21">
        <v>0</v>
      </c>
      <c r="Y21" s="44">
        <f t="shared" si="6"/>
        <v>226</v>
      </c>
      <c r="Z21" s="12">
        <v>0</v>
      </c>
      <c r="AA21" s="12">
        <v>0</v>
      </c>
      <c r="AB21" s="12">
        <v>0</v>
      </c>
      <c r="AC21" s="12">
        <v>0</v>
      </c>
      <c r="AD21" s="44">
        <f t="shared" si="7"/>
        <v>0</v>
      </c>
      <c r="AF21" s="106" t="s">
        <v>172</v>
      </c>
      <c r="AG21" s="106"/>
      <c r="AH21">
        <v>58</v>
      </c>
      <c r="AI21">
        <v>4</v>
      </c>
      <c r="AJ21">
        <v>4</v>
      </c>
      <c r="AK21">
        <v>40</v>
      </c>
      <c r="AL21">
        <v>14</v>
      </c>
      <c r="AM21">
        <v>1</v>
      </c>
      <c r="AS21" s="120">
        <v>121</v>
      </c>
    </row>
    <row r="22" spans="1:45">
      <c r="A22" t="s">
        <v>36</v>
      </c>
      <c r="B22" s="8">
        <v>1236</v>
      </c>
      <c r="C22" s="9" t="s">
        <v>173</v>
      </c>
      <c r="D22" s="8">
        <v>15</v>
      </c>
      <c r="E22" s="8" t="s">
        <v>1397</v>
      </c>
      <c r="F22" s="11">
        <v>41022</v>
      </c>
      <c r="G22" s="13">
        <v>6950</v>
      </c>
      <c r="H22" s="13">
        <v>21723</v>
      </c>
      <c r="I22" s="13">
        <v>5948</v>
      </c>
      <c r="J22" s="13">
        <v>0</v>
      </c>
      <c r="K22" s="42">
        <v>0</v>
      </c>
      <c r="L22" s="42">
        <v>0</v>
      </c>
      <c r="M22" s="42">
        <v>0</v>
      </c>
      <c r="N22" s="44">
        <f t="shared" si="4"/>
        <v>0</v>
      </c>
      <c r="O22" s="12">
        <v>28</v>
      </c>
      <c r="P22" s="12">
        <v>0</v>
      </c>
      <c r="Q22" s="12">
        <v>292</v>
      </c>
      <c r="R22" s="12">
        <v>0</v>
      </c>
      <c r="S22" s="44">
        <f t="shared" si="5"/>
        <v>320</v>
      </c>
      <c r="T22" s="12">
        <v>2</v>
      </c>
      <c r="U22" s="12">
        <v>0</v>
      </c>
      <c r="V22" s="12">
        <v>242</v>
      </c>
      <c r="W22" s="12">
        <v>0</v>
      </c>
      <c r="X22" s="21">
        <v>0</v>
      </c>
      <c r="Y22" s="44">
        <f t="shared" si="6"/>
        <v>244</v>
      </c>
      <c r="Z22" s="12">
        <v>0</v>
      </c>
      <c r="AA22" s="12">
        <v>0</v>
      </c>
      <c r="AB22" s="12">
        <v>0</v>
      </c>
      <c r="AC22" s="12">
        <v>0</v>
      </c>
      <c r="AD22" s="44">
        <f t="shared" si="7"/>
        <v>0</v>
      </c>
      <c r="AF22" s="106" t="s">
        <v>390</v>
      </c>
      <c r="AG22" s="106"/>
      <c r="AH22">
        <v>3</v>
      </c>
      <c r="AK22">
        <v>4</v>
      </c>
      <c r="AM22">
        <v>2</v>
      </c>
      <c r="AN22">
        <v>5</v>
      </c>
      <c r="AS22" s="120">
        <v>14</v>
      </c>
    </row>
    <row r="23" spans="1:45">
      <c r="A23" t="s">
        <v>36</v>
      </c>
      <c r="B23" s="8">
        <v>1240</v>
      </c>
      <c r="C23" s="9" t="s">
        <v>173</v>
      </c>
      <c r="D23" s="8">
        <v>16</v>
      </c>
      <c r="E23" s="8" t="s">
        <v>1398</v>
      </c>
      <c r="F23" s="11">
        <v>41027</v>
      </c>
      <c r="G23" s="13">
        <v>1580</v>
      </c>
      <c r="H23" s="13">
        <v>53426</v>
      </c>
      <c r="I23" s="13">
        <v>3502</v>
      </c>
      <c r="J23" s="13">
        <v>1</v>
      </c>
      <c r="K23" s="42">
        <v>0</v>
      </c>
      <c r="L23" s="42">
        <v>0</v>
      </c>
      <c r="M23" s="42">
        <v>0</v>
      </c>
      <c r="N23" s="44">
        <f t="shared" si="4"/>
        <v>1</v>
      </c>
      <c r="O23" s="12">
        <v>120</v>
      </c>
      <c r="P23" s="12">
        <v>0</v>
      </c>
      <c r="Q23" s="12">
        <v>56</v>
      </c>
      <c r="R23" s="12">
        <v>0</v>
      </c>
      <c r="S23" s="44">
        <f t="shared" si="5"/>
        <v>176</v>
      </c>
      <c r="T23" s="12">
        <v>63</v>
      </c>
      <c r="U23" s="12">
        <v>0</v>
      </c>
      <c r="V23" s="12">
        <v>70</v>
      </c>
      <c r="W23" s="12">
        <v>12</v>
      </c>
      <c r="X23" s="21">
        <v>0</v>
      </c>
      <c r="Y23" s="44">
        <f t="shared" si="6"/>
        <v>145</v>
      </c>
      <c r="Z23" s="12">
        <v>0</v>
      </c>
      <c r="AA23" s="12">
        <v>0</v>
      </c>
      <c r="AB23" s="12">
        <v>0</v>
      </c>
      <c r="AC23" s="12">
        <v>0</v>
      </c>
      <c r="AD23" s="44">
        <f t="shared" si="7"/>
        <v>0</v>
      </c>
      <c r="AF23" s="106" t="s">
        <v>1399</v>
      </c>
      <c r="AG23" s="106"/>
      <c r="AH23">
        <v>2</v>
      </c>
      <c r="AS23" s="120">
        <v>2</v>
      </c>
    </row>
    <row r="24" spans="1:45">
      <c r="A24" t="s">
        <v>36</v>
      </c>
      <c r="B24" s="8">
        <v>1241</v>
      </c>
      <c r="C24" s="9" t="s">
        <v>173</v>
      </c>
      <c r="D24" s="8">
        <v>17</v>
      </c>
      <c r="E24" s="8" t="s">
        <v>1400</v>
      </c>
      <c r="F24" s="11">
        <v>41042</v>
      </c>
      <c r="G24" s="13">
        <v>2595</v>
      </c>
      <c r="H24" s="13">
        <v>110520</v>
      </c>
      <c r="I24" s="13">
        <v>5360</v>
      </c>
      <c r="J24" s="13">
        <v>1</v>
      </c>
      <c r="K24" s="42">
        <v>0</v>
      </c>
      <c r="L24" s="42">
        <v>0</v>
      </c>
      <c r="M24" s="42">
        <v>0</v>
      </c>
      <c r="N24" s="44">
        <f t="shared" si="4"/>
        <v>1</v>
      </c>
      <c r="O24" s="12">
        <v>150</v>
      </c>
      <c r="P24" s="12">
        <v>0</v>
      </c>
      <c r="Q24" s="12">
        <v>0</v>
      </c>
      <c r="R24" s="12">
        <v>60</v>
      </c>
      <c r="S24" s="44">
        <f t="shared" si="5"/>
        <v>210</v>
      </c>
      <c r="T24" s="12">
        <v>67</v>
      </c>
      <c r="U24" s="12">
        <v>0</v>
      </c>
      <c r="V24" s="12">
        <v>108</v>
      </c>
      <c r="W24" s="12">
        <v>42</v>
      </c>
      <c r="X24" s="21">
        <v>0</v>
      </c>
      <c r="Y24" s="44">
        <f t="shared" si="6"/>
        <v>217</v>
      </c>
      <c r="Z24" s="12">
        <v>0</v>
      </c>
      <c r="AA24" s="12">
        <v>0</v>
      </c>
      <c r="AB24" s="12">
        <v>0</v>
      </c>
      <c r="AC24" s="12">
        <v>0</v>
      </c>
      <c r="AD24" s="44">
        <f t="shared" si="7"/>
        <v>0</v>
      </c>
      <c r="AF24" s="106" t="s">
        <v>300</v>
      </c>
      <c r="AG24" s="106"/>
      <c r="AM24">
        <v>1</v>
      </c>
      <c r="AS24" s="120">
        <v>1</v>
      </c>
    </row>
    <row r="25" spans="1:45">
      <c r="A25" t="s">
        <v>36</v>
      </c>
      <c r="B25" s="8">
        <v>1242</v>
      </c>
      <c r="C25" s="9" t="s">
        <v>173</v>
      </c>
      <c r="D25" s="8">
        <v>18</v>
      </c>
      <c r="E25" s="8" t="s">
        <v>1401</v>
      </c>
      <c r="F25" s="11">
        <v>41044</v>
      </c>
      <c r="G25" s="13">
        <v>3906</v>
      </c>
      <c r="H25" s="13">
        <v>44600</v>
      </c>
      <c r="I25" s="13">
        <v>4133</v>
      </c>
      <c r="J25" s="13">
        <v>0</v>
      </c>
      <c r="K25" s="42">
        <v>0</v>
      </c>
      <c r="L25" s="42">
        <v>0</v>
      </c>
      <c r="M25" s="42">
        <v>0</v>
      </c>
      <c r="N25" s="44">
        <f t="shared" si="4"/>
        <v>0</v>
      </c>
      <c r="O25" s="12">
        <v>302</v>
      </c>
      <c r="P25" s="12">
        <v>0</v>
      </c>
      <c r="Q25" s="12">
        <v>56</v>
      </c>
      <c r="R25" s="12">
        <v>0</v>
      </c>
      <c r="S25" s="44">
        <f t="shared" si="5"/>
        <v>358</v>
      </c>
      <c r="T25" s="12">
        <v>35</v>
      </c>
      <c r="U25" s="12">
        <v>0</v>
      </c>
      <c r="V25" s="12">
        <v>132</v>
      </c>
      <c r="W25" s="12">
        <v>0</v>
      </c>
      <c r="X25" s="21">
        <v>0</v>
      </c>
      <c r="Y25" s="44">
        <f t="shared" si="6"/>
        <v>167</v>
      </c>
      <c r="Z25" s="12">
        <v>0</v>
      </c>
      <c r="AA25" s="12">
        <v>0</v>
      </c>
      <c r="AB25" s="12">
        <v>0</v>
      </c>
      <c r="AC25" s="12">
        <v>0</v>
      </c>
      <c r="AD25" s="44">
        <f t="shared" si="7"/>
        <v>0</v>
      </c>
      <c r="AF25" s="106" t="s">
        <v>177</v>
      </c>
      <c r="AG25" s="106"/>
      <c r="AH25">
        <v>170</v>
      </c>
      <c r="AI25">
        <v>52</v>
      </c>
      <c r="AJ25">
        <v>35</v>
      </c>
      <c r="AK25">
        <v>67</v>
      </c>
      <c r="AL25">
        <v>18</v>
      </c>
      <c r="AM25">
        <v>27</v>
      </c>
      <c r="AO25">
        <v>29</v>
      </c>
      <c r="AP25">
        <v>15</v>
      </c>
      <c r="AQ25">
        <v>27</v>
      </c>
      <c r="AR25">
        <v>10</v>
      </c>
      <c r="AS25" s="120">
        <v>450</v>
      </c>
    </row>
    <row r="26" spans="1:45">
      <c r="A26" t="s">
        <v>36</v>
      </c>
      <c r="B26" s="8">
        <v>1245</v>
      </c>
      <c r="C26" s="9" t="s">
        <v>173</v>
      </c>
      <c r="D26" s="8">
        <v>19</v>
      </c>
      <c r="E26" s="8" t="s">
        <v>1402</v>
      </c>
      <c r="F26" s="11">
        <v>41048</v>
      </c>
      <c r="G26" s="13">
        <v>1027</v>
      </c>
      <c r="H26" s="13">
        <v>73747</v>
      </c>
      <c r="I26" s="13">
        <v>1174</v>
      </c>
      <c r="J26" s="13">
        <v>0</v>
      </c>
      <c r="K26" s="42">
        <v>0</v>
      </c>
      <c r="L26" s="42">
        <v>0</v>
      </c>
      <c r="M26" s="42">
        <v>0</v>
      </c>
      <c r="N26" s="44">
        <f t="shared" ref="N26:N32" si="8">SUM(J26:M26)</f>
        <v>0</v>
      </c>
      <c r="O26" s="13">
        <v>0</v>
      </c>
      <c r="P26" s="42">
        <v>0</v>
      </c>
      <c r="Q26" s="42">
        <v>0</v>
      </c>
      <c r="R26" s="42">
        <v>0</v>
      </c>
      <c r="S26" s="44">
        <f t="shared" si="5"/>
        <v>0</v>
      </c>
      <c r="T26" s="12">
        <v>0</v>
      </c>
      <c r="U26" s="12">
        <v>0</v>
      </c>
      <c r="V26" s="12">
        <v>0</v>
      </c>
      <c r="W26" s="12">
        <v>50</v>
      </c>
      <c r="X26" s="21">
        <v>0</v>
      </c>
      <c r="Y26" s="44">
        <f t="shared" si="6"/>
        <v>50</v>
      </c>
      <c r="Z26" s="12">
        <v>0</v>
      </c>
      <c r="AA26" s="12">
        <v>0</v>
      </c>
      <c r="AB26" s="12">
        <v>0</v>
      </c>
      <c r="AC26" s="12">
        <v>0</v>
      </c>
      <c r="AD26" s="44">
        <f t="shared" ref="AD26:AD34" si="9">SUM(Z26:AC26)</f>
        <v>0</v>
      </c>
      <c r="AF26" s="106" t="s">
        <v>179</v>
      </c>
      <c r="AG26" s="106">
        <v>6</v>
      </c>
      <c r="AI26">
        <v>7</v>
      </c>
      <c r="AK26">
        <v>9</v>
      </c>
      <c r="AL26">
        <v>1</v>
      </c>
      <c r="AM26">
        <v>6</v>
      </c>
      <c r="AN26">
        <v>19</v>
      </c>
      <c r="AO26">
        <v>22</v>
      </c>
      <c r="AP26">
        <v>11</v>
      </c>
      <c r="AQ26">
        <v>16</v>
      </c>
      <c r="AS26" s="120">
        <v>97</v>
      </c>
    </row>
    <row r="27" spans="1:45">
      <c r="A27" t="s">
        <v>36</v>
      </c>
      <c r="B27" s="8">
        <v>1244</v>
      </c>
      <c r="C27" s="9" t="s">
        <v>173</v>
      </c>
      <c r="D27" s="8">
        <v>20</v>
      </c>
      <c r="E27" s="8" t="s">
        <v>1403</v>
      </c>
      <c r="F27" s="11">
        <v>41056</v>
      </c>
      <c r="G27" s="13">
        <v>4098</v>
      </c>
      <c r="H27" s="13">
        <v>146629</v>
      </c>
      <c r="I27" s="13">
        <v>6354</v>
      </c>
      <c r="J27" s="13">
        <v>0</v>
      </c>
      <c r="K27" s="42">
        <v>0</v>
      </c>
      <c r="L27" s="42">
        <v>0</v>
      </c>
      <c r="M27" s="42">
        <v>0</v>
      </c>
      <c r="N27" s="44">
        <f t="shared" si="8"/>
        <v>0</v>
      </c>
      <c r="O27" s="12">
        <v>50</v>
      </c>
      <c r="P27" s="12">
        <v>0</v>
      </c>
      <c r="Q27" s="12">
        <v>0</v>
      </c>
      <c r="R27" s="12">
        <v>0</v>
      </c>
      <c r="S27" s="44">
        <f t="shared" si="5"/>
        <v>50</v>
      </c>
      <c r="T27" s="12">
        <v>38</v>
      </c>
      <c r="U27" s="12">
        <v>0</v>
      </c>
      <c r="V27" s="12">
        <v>186</v>
      </c>
      <c r="W27" s="12">
        <v>36</v>
      </c>
      <c r="X27" s="21">
        <v>0</v>
      </c>
      <c r="Y27" s="44">
        <f t="shared" si="6"/>
        <v>260</v>
      </c>
      <c r="Z27" s="12">
        <v>0</v>
      </c>
      <c r="AA27" s="12">
        <v>0</v>
      </c>
      <c r="AB27" s="12">
        <v>0</v>
      </c>
      <c r="AC27" s="12">
        <v>0</v>
      </c>
      <c r="AD27" s="44">
        <f t="shared" si="9"/>
        <v>0</v>
      </c>
      <c r="AF27" s="106" t="s">
        <v>1404</v>
      </c>
      <c r="AG27" s="106">
        <v>119</v>
      </c>
      <c r="AH27">
        <v>120</v>
      </c>
      <c r="AI27">
        <v>30</v>
      </c>
      <c r="AJ27">
        <v>15</v>
      </c>
      <c r="AS27" s="120">
        <v>284</v>
      </c>
    </row>
    <row r="28" spans="1:45">
      <c r="A28" t="s">
        <v>36</v>
      </c>
      <c r="B28" s="8">
        <v>1243</v>
      </c>
      <c r="C28" s="9" t="s">
        <v>173</v>
      </c>
      <c r="D28" s="8">
        <v>21</v>
      </c>
      <c r="E28" s="8" t="s">
        <v>1405</v>
      </c>
      <c r="F28" s="11">
        <v>41068</v>
      </c>
      <c r="G28" s="13">
        <v>2130</v>
      </c>
      <c r="H28" s="13">
        <v>51297</v>
      </c>
      <c r="I28" s="13">
        <v>4134</v>
      </c>
      <c r="J28" s="13">
        <v>0</v>
      </c>
      <c r="K28" s="42">
        <v>0</v>
      </c>
      <c r="L28" s="42">
        <v>0</v>
      </c>
      <c r="M28" s="42">
        <v>0</v>
      </c>
      <c r="N28" s="44">
        <f t="shared" si="8"/>
        <v>0</v>
      </c>
      <c r="O28" s="12">
        <v>116</v>
      </c>
      <c r="P28" s="12">
        <v>0</v>
      </c>
      <c r="Q28" s="12">
        <v>87</v>
      </c>
      <c r="R28" s="12">
        <v>0</v>
      </c>
      <c r="S28" s="44">
        <f t="shared" si="5"/>
        <v>203</v>
      </c>
      <c r="T28" s="12">
        <v>36</v>
      </c>
      <c r="U28" s="12">
        <v>0</v>
      </c>
      <c r="V28" s="12">
        <v>128</v>
      </c>
      <c r="W28" s="12">
        <v>0</v>
      </c>
      <c r="X28" s="21">
        <v>0</v>
      </c>
      <c r="Y28" s="44">
        <f t="shared" si="6"/>
        <v>164</v>
      </c>
      <c r="Z28" s="12">
        <v>0</v>
      </c>
      <c r="AA28" s="12">
        <v>0</v>
      </c>
      <c r="AB28" s="12">
        <v>0</v>
      </c>
      <c r="AC28" s="12">
        <v>0</v>
      </c>
      <c r="AD28" s="44">
        <f t="shared" si="9"/>
        <v>0</v>
      </c>
      <c r="AF28" s="106" t="s">
        <v>181</v>
      </c>
      <c r="AG28" s="106">
        <v>196</v>
      </c>
      <c r="AH28">
        <v>173</v>
      </c>
      <c r="AI28">
        <v>226</v>
      </c>
      <c r="AJ28">
        <v>143</v>
      </c>
      <c r="AK28">
        <v>242</v>
      </c>
      <c r="AL28">
        <v>202</v>
      </c>
      <c r="AM28">
        <v>197</v>
      </c>
      <c r="AO28">
        <v>246</v>
      </c>
      <c r="AP28">
        <v>111</v>
      </c>
      <c r="AQ28">
        <v>231</v>
      </c>
      <c r="AR28">
        <v>90</v>
      </c>
      <c r="AS28" s="120">
        <v>2057</v>
      </c>
    </row>
    <row r="29" spans="1:45">
      <c r="A29" t="s">
        <v>36</v>
      </c>
      <c r="B29" s="8">
        <v>1246</v>
      </c>
      <c r="C29" s="9" t="s">
        <v>173</v>
      </c>
      <c r="D29" s="8">
        <v>22</v>
      </c>
      <c r="E29" s="8" t="s">
        <v>1406</v>
      </c>
      <c r="F29" s="11">
        <v>41071</v>
      </c>
      <c r="G29" s="13">
        <v>3207</v>
      </c>
      <c r="H29" s="13">
        <v>115192</v>
      </c>
      <c r="I29" s="13">
        <v>6029</v>
      </c>
      <c r="J29" s="13">
        <v>0</v>
      </c>
      <c r="K29" s="42">
        <v>0</v>
      </c>
      <c r="L29" s="42">
        <v>0</v>
      </c>
      <c r="M29" s="42">
        <v>0</v>
      </c>
      <c r="N29" s="44">
        <f t="shared" si="8"/>
        <v>0</v>
      </c>
      <c r="O29" s="12">
        <v>50</v>
      </c>
      <c r="P29" s="12">
        <v>0</v>
      </c>
      <c r="Q29" s="12">
        <v>100</v>
      </c>
      <c r="R29" s="12">
        <v>40</v>
      </c>
      <c r="S29" s="44">
        <f t="shared" si="5"/>
        <v>190</v>
      </c>
      <c r="T29" s="12">
        <v>87</v>
      </c>
      <c r="U29" s="12">
        <v>0</v>
      </c>
      <c r="V29" s="12">
        <v>134</v>
      </c>
      <c r="W29" s="12">
        <v>29</v>
      </c>
      <c r="X29" s="21">
        <v>0</v>
      </c>
      <c r="Y29" s="44">
        <f t="shared" si="6"/>
        <v>250</v>
      </c>
      <c r="Z29" s="12">
        <v>0</v>
      </c>
      <c r="AA29" s="12">
        <v>0</v>
      </c>
      <c r="AB29" s="12">
        <v>0</v>
      </c>
      <c r="AC29" s="12">
        <v>0</v>
      </c>
      <c r="AD29" s="44">
        <f t="shared" si="9"/>
        <v>0</v>
      </c>
      <c r="AF29" s="106" t="s">
        <v>183</v>
      </c>
      <c r="AG29" s="106">
        <v>100</v>
      </c>
      <c r="AH29">
        <v>129</v>
      </c>
      <c r="AI29">
        <v>87</v>
      </c>
      <c r="AJ29">
        <v>28</v>
      </c>
      <c r="AK29">
        <v>38</v>
      </c>
      <c r="AL29">
        <v>28</v>
      </c>
      <c r="AM29">
        <v>20</v>
      </c>
      <c r="AN29">
        <v>40</v>
      </c>
      <c r="AO29">
        <v>90</v>
      </c>
      <c r="AP29">
        <v>34</v>
      </c>
      <c r="AQ29">
        <v>71</v>
      </c>
      <c r="AR29">
        <v>29</v>
      </c>
      <c r="AS29" s="120">
        <v>694</v>
      </c>
    </row>
    <row r="30" spans="1:45">
      <c r="A30" t="s">
        <v>36</v>
      </c>
      <c r="B30" s="8">
        <v>1248</v>
      </c>
      <c r="C30" s="9" t="s">
        <v>173</v>
      </c>
      <c r="D30" s="8">
        <v>23</v>
      </c>
      <c r="E30" s="8" t="s">
        <v>1407</v>
      </c>
      <c r="F30" s="11">
        <v>41084</v>
      </c>
      <c r="G30" s="13">
        <v>1970</v>
      </c>
      <c r="H30" s="13">
        <v>109784</v>
      </c>
      <c r="I30" s="13">
        <v>4661</v>
      </c>
      <c r="J30" s="13">
        <v>1</v>
      </c>
      <c r="K30" s="42">
        <v>0</v>
      </c>
      <c r="L30" s="42">
        <v>0</v>
      </c>
      <c r="M30" s="42">
        <v>0</v>
      </c>
      <c r="N30" s="44">
        <f t="shared" si="8"/>
        <v>1</v>
      </c>
      <c r="O30" s="12">
        <v>0</v>
      </c>
      <c r="P30" s="12">
        <v>0</v>
      </c>
      <c r="Q30" s="12">
        <v>80</v>
      </c>
      <c r="R30" s="12">
        <v>30</v>
      </c>
      <c r="S30" s="44">
        <f t="shared" si="5"/>
        <v>110</v>
      </c>
      <c r="T30" s="12">
        <v>92</v>
      </c>
      <c r="U30" s="12">
        <v>0</v>
      </c>
      <c r="V30" s="12">
        <v>96</v>
      </c>
      <c r="W30" s="12">
        <v>6</v>
      </c>
      <c r="X30" s="21">
        <v>0</v>
      </c>
      <c r="Y30" s="44">
        <f t="shared" si="6"/>
        <v>194</v>
      </c>
      <c r="Z30" s="12">
        <v>0</v>
      </c>
      <c r="AA30" s="12">
        <v>0</v>
      </c>
      <c r="AB30" s="12">
        <v>0</v>
      </c>
      <c r="AC30" s="12">
        <v>0</v>
      </c>
      <c r="AD30" s="44">
        <f t="shared" si="9"/>
        <v>0</v>
      </c>
      <c r="AF30" s="106" t="s">
        <v>1408</v>
      </c>
      <c r="AG30" s="106"/>
      <c r="AI30">
        <v>1</v>
      </c>
      <c r="AS30" s="120">
        <v>1</v>
      </c>
    </row>
    <row r="31" spans="1:45">
      <c r="A31" t="s">
        <v>36</v>
      </c>
      <c r="B31" s="8">
        <v>1247</v>
      </c>
      <c r="C31" s="9" t="s">
        <v>173</v>
      </c>
      <c r="D31" s="8">
        <v>24</v>
      </c>
      <c r="E31" s="8" t="s">
        <v>1409</v>
      </c>
      <c r="F31" s="11">
        <v>41091</v>
      </c>
      <c r="G31" s="13">
        <v>1740</v>
      </c>
      <c r="H31" s="13">
        <v>17973</v>
      </c>
      <c r="I31" s="13">
        <v>4433</v>
      </c>
      <c r="J31" s="13">
        <v>0</v>
      </c>
      <c r="K31" s="42">
        <v>0</v>
      </c>
      <c r="L31" s="42">
        <v>0</v>
      </c>
      <c r="M31" s="42">
        <v>0</v>
      </c>
      <c r="N31" s="44">
        <f t="shared" si="8"/>
        <v>0</v>
      </c>
      <c r="O31" s="12">
        <v>120</v>
      </c>
      <c r="P31" s="12">
        <v>0</v>
      </c>
      <c r="Q31" s="12">
        <v>164</v>
      </c>
      <c r="R31" s="12">
        <v>0</v>
      </c>
      <c r="S31" s="44">
        <f t="shared" si="5"/>
        <v>284</v>
      </c>
      <c r="T31" s="12">
        <v>56</v>
      </c>
      <c r="U31" s="12">
        <v>0</v>
      </c>
      <c r="V31" s="12">
        <v>136</v>
      </c>
      <c r="W31" s="12">
        <v>0</v>
      </c>
      <c r="X31" s="21">
        <v>0</v>
      </c>
      <c r="Y31" s="44">
        <f t="shared" si="6"/>
        <v>192</v>
      </c>
      <c r="Z31" s="12">
        <v>0</v>
      </c>
      <c r="AA31" s="12">
        <v>0</v>
      </c>
      <c r="AB31" s="12">
        <v>4</v>
      </c>
      <c r="AC31" s="12">
        <v>0</v>
      </c>
      <c r="AD31" s="44">
        <f t="shared" si="9"/>
        <v>4</v>
      </c>
      <c r="AF31" s="106" t="s">
        <v>507</v>
      </c>
      <c r="AG31" s="106"/>
      <c r="AI31">
        <v>3</v>
      </c>
      <c r="AJ31">
        <v>12</v>
      </c>
      <c r="AK31">
        <v>27</v>
      </c>
      <c r="AL31">
        <v>30</v>
      </c>
      <c r="AM31">
        <v>57</v>
      </c>
      <c r="AN31">
        <v>7</v>
      </c>
      <c r="AO31">
        <v>4</v>
      </c>
      <c r="AS31" s="120">
        <v>140</v>
      </c>
    </row>
    <row r="32" spans="1:45">
      <c r="A32" t="s">
        <v>36</v>
      </c>
      <c r="B32" s="8">
        <v>1250</v>
      </c>
      <c r="C32" s="9" t="s">
        <v>173</v>
      </c>
      <c r="D32" s="8">
        <v>25</v>
      </c>
      <c r="E32" s="8" t="s">
        <v>1410</v>
      </c>
      <c r="F32" s="11">
        <v>41102</v>
      </c>
      <c r="G32" s="13">
        <v>1811</v>
      </c>
      <c r="H32" s="13">
        <v>100478</v>
      </c>
      <c r="I32" s="13">
        <v>3369</v>
      </c>
      <c r="J32" s="13">
        <v>3</v>
      </c>
      <c r="K32" s="42">
        <v>0</v>
      </c>
      <c r="L32" s="42">
        <v>0</v>
      </c>
      <c r="M32" s="42">
        <v>0</v>
      </c>
      <c r="N32" s="44">
        <f t="shared" si="8"/>
        <v>3</v>
      </c>
      <c r="O32" s="12">
        <v>0</v>
      </c>
      <c r="P32" s="12">
        <v>0</v>
      </c>
      <c r="Q32" s="12">
        <v>70</v>
      </c>
      <c r="R32" s="12">
        <v>20</v>
      </c>
      <c r="S32" s="44">
        <f t="shared" si="5"/>
        <v>90</v>
      </c>
      <c r="T32" s="12">
        <v>38</v>
      </c>
      <c r="U32" s="12">
        <v>0</v>
      </c>
      <c r="V32" s="12">
        <v>76</v>
      </c>
      <c r="W32" s="12">
        <v>23</v>
      </c>
      <c r="X32" s="21">
        <v>0</v>
      </c>
      <c r="Y32" s="44">
        <f t="shared" si="6"/>
        <v>137</v>
      </c>
      <c r="Z32" s="12">
        <v>0</v>
      </c>
      <c r="AA32" s="12">
        <v>0</v>
      </c>
      <c r="AB32" s="12">
        <v>0</v>
      </c>
      <c r="AC32" s="12">
        <v>0</v>
      </c>
      <c r="AD32" s="44">
        <f t="shared" si="9"/>
        <v>0</v>
      </c>
      <c r="AF32" s="106" t="s">
        <v>1295</v>
      </c>
      <c r="AG32" s="106"/>
      <c r="AH32">
        <v>18</v>
      </c>
      <c r="AI32">
        <v>40</v>
      </c>
      <c r="AL32">
        <v>47</v>
      </c>
      <c r="AM32">
        <v>116</v>
      </c>
      <c r="AN32">
        <v>60</v>
      </c>
      <c r="AO32">
        <v>70</v>
      </c>
      <c r="AP32">
        <v>98</v>
      </c>
      <c r="AQ32">
        <v>151</v>
      </c>
      <c r="AR32">
        <v>98</v>
      </c>
      <c r="AS32" s="120">
        <v>698</v>
      </c>
    </row>
    <row r="33" spans="1:45">
      <c r="A33" t="s">
        <v>36</v>
      </c>
      <c r="B33" s="8">
        <v>1249</v>
      </c>
      <c r="C33" s="9" t="s">
        <v>173</v>
      </c>
      <c r="D33" s="8">
        <v>26</v>
      </c>
      <c r="E33" s="8" t="s">
        <v>1411</v>
      </c>
      <c r="F33" s="11">
        <v>41115</v>
      </c>
      <c r="G33" s="13">
        <v>21</v>
      </c>
      <c r="H33" s="13">
        <v>67308</v>
      </c>
      <c r="I33" s="13">
        <v>3663</v>
      </c>
      <c r="J33" s="13">
        <v>0</v>
      </c>
      <c r="K33" s="42">
        <v>0</v>
      </c>
      <c r="L33" s="42">
        <v>0</v>
      </c>
      <c r="M33" s="42">
        <v>0</v>
      </c>
      <c r="N33" s="44">
        <f t="shared" ref="N33:N39" si="10">SUM(J33:M33)</f>
        <v>0</v>
      </c>
      <c r="O33" s="12">
        <v>145</v>
      </c>
      <c r="P33" s="12">
        <v>0</v>
      </c>
      <c r="Q33" s="12">
        <v>150</v>
      </c>
      <c r="R33" s="12">
        <v>38</v>
      </c>
      <c r="S33" s="44">
        <f t="shared" si="5"/>
        <v>333</v>
      </c>
      <c r="T33" s="12">
        <v>111</v>
      </c>
      <c r="U33" s="12">
        <v>0</v>
      </c>
      <c r="V33" s="12">
        <v>41</v>
      </c>
      <c r="W33" s="12">
        <v>0</v>
      </c>
      <c r="X33" s="21">
        <v>0</v>
      </c>
      <c r="Y33" s="44">
        <f t="shared" si="6"/>
        <v>152</v>
      </c>
      <c r="Z33" s="12">
        <v>0</v>
      </c>
      <c r="AA33" s="12">
        <v>0</v>
      </c>
      <c r="AB33" s="12">
        <v>0</v>
      </c>
      <c r="AC33" s="12">
        <v>0</v>
      </c>
      <c r="AD33" s="44">
        <f t="shared" si="9"/>
        <v>0</v>
      </c>
      <c r="AF33" s="106" t="s">
        <v>310</v>
      </c>
      <c r="AG33" s="106"/>
      <c r="AJ33">
        <v>5</v>
      </c>
      <c r="AK33">
        <v>4</v>
      </c>
      <c r="AN33">
        <v>18</v>
      </c>
      <c r="AS33" s="120">
        <v>27</v>
      </c>
    </row>
    <row r="34" spans="1:45">
      <c r="A34" t="s">
        <v>36</v>
      </c>
      <c r="B34" s="8">
        <v>1251</v>
      </c>
      <c r="C34" s="9" t="s">
        <v>173</v>
      </c>
      <c r="D34" s="8">
        <v>27</v>
      </c>
      <c r="E34" s="8" t="s">
        <v>1412</v>
      </c>
      <c r="F34" s="11">
        <v>41118</v>
      </c>
      <c r="G34" s="13">
        <v>3028</v>
      </c>
      <c r="H34" s="13">
        <v>118272</v>
      </c>
      <c r="I34" s="13">
        <v>5451</v>
      </c>
      <c r="J34" s="13">
        <v>0</v>
      </c>
      <c r="K34" s="42">
        <v>0</v>
      </c>
      <c r="L34" s="42">
        <v>0</v>
      </c>
      <c r="M34" s="42">
        <v>0</v>
      </c>
      <c r="N34" s="44">
        <f t="shared" si="10"/>
        <v>0</v>
      </c>
      <c r="O34" s="12">
        <v>0</v>
      </c>
      <c r="P34" s="12">
        <v>0</v>
      </c>
      <c r="Q34" s="12">
        <v>80</v>
      </c>
      <c r="R34" s="12">
        <v>0</v>
      </c>
      <c r="S34" s="44">
        <f t="shared" si="5"/>
        <v>80</v>
      </c>
      <c r="T34" s="12">
        <v>73</v>
      </c>
      <c r="U34" s="12">
        <v>0</v>
      </c>
      <c r="V34" s="12">
        <v>141</v>
      </c>
      <c r="W34" s="12">
        <v>12</v>
      </c>
      <c r="X34" s="21">
        <v>0</v>
      </c>
      <c r="Y34" s="44">
        <f t="shared" si="6"/>
        <v>226</v>
      </c>
      <c r="Z34" s="12">
        <v>2</v>
      </c>
      <c r="AA34" s="12">
        <v>0</v>
      </c>
      <c r="AB34" s="12">
        <v>1</v>
      </c>
      <c r="AC34" s="12">
        <v>0</v>
      </c>
      <c r="AD34" s="44">
        <f t="shared" si="9"/>
        <v>3</v>
      </c>
      <c r="AF34" s="106" t="s">
        <v>1037</v>
      </c>
      <c r="AG34" s="106"/>
      <c r="AH34">
        <v>1</v>
      </c>
      <c r="AJ34">
        <v>1</v>
      </c>
      <c r="AM34">
        <v>1</v>
      </c>
      <c r="AP34">
        <v>1</v>
      </c>
      <c r="AQ34">
        <v>2</v>
      </c>
      <c r="AS34" s="120">
        <v>6</v>
      </c>
    </row>
    <row r="35" spans="1:45">
      <c r="A35" t="s">
        <v>36</v>
      </c>
      <c r="B35" s="8">
        <v>1252</v>
      </c>
      <c r="C35" s="9" t="s">
        <v>173</v>
      </c>
      <c r="D35" s="8">
        <v>28</v>
      </c>
      <c r="E35" s="8" t="s">
        <v>1413</v>
      </c>
      <c r="F35" s="11">
        <v>41123</v>
      </c>
      <c r="G35" s="13">
        <v>406</v>
      </c>
      <c r="H35" s="13">
        <v>88186</v>
      </c>
      <c r="I35" s="13">
        <v>2201</v>
      </c>
      <c r="J35" s="13">
        <v>0</v>
      </c>
      <c r="K35" s="42">
        <v>0</v>
      </c>
      <c r="L35" s="42">
        <v>0</v>
      </c>
      <c r="M35" s="42">
        <v>0</v>
      </c>
      <c r="N35" s="44">
        <f t="shared" si="10"/>
        <v>0</v>
      </c>
      <c r="O35" s="12">
        <v>0</v>
      </c>
      <c r="P35" s="12">
        <v>0</v>
      </c>
      <c r="Q35" s="12">
        <v>0</v>
      </c>
      <c r="R35" s="12">
        <v>10</v>
      </c>
      <c r="S35" s="44">
        <f t="shared" si="5"/>
        <v>10</v>
      </c>
      <c r="T35" s="12">
        <v>55</v>
      </c>
      <c r="U35" s="12">
        <v>0</v>
      </c>
      <c r="V35" s="12">
        <v>22</v>
      </c>
      <c r="W35" s="12">
        <v>13</v>
      </c>
      <c r="X35" s="21">
        <v>0</v>
      </c>
      <c r="Y35" s="44">
        <f t="shared" si="6"/>
        <v>90</v>
      </c>
      <c r="Z35" s="12">
        <v>0</v>
      </c>
      <c r="AA35" s="12">
        <v>0</v>
      </c>
      <c r="AB35" s="12">
        <v>0</v>
      </c>
      <c r="AC35" s="12">
        <v>0</v>
      </c>
      <c r="AD35" s="44">
        <f t="shared" ref="AD35:AD46" si="11">SUM(Z35:AC35)</f>
        <v>0</v>
      </c>
      <c r="AF35" s="107" t="s">
        <v>76</v>
      </c>
      <c r="AG35" s="107">
        <v>634</v>
      </c>
      <c r="AH35" s="119">
        <v>1032</v>
      </c>
      <c r="AI35" s="119">
        <v>842</v>
      </c>
      <c r="AJ35" s="119">
        <v>615</v>
      </c>
      <c r="AK35" s="119">
        <v>694</v>
      </c>
      <c r="AL35" s="119">
        <v>608</v>
      </c>
      <c r="AM35" s="119">
        <v>707</v>
      </c>
      <c r="AN35" s="119">
        <v>335</v>
      </c>
      <c r="AO35" s="119">
        <v>819</v>
      </c>
      <c r="AP35" s="119">
        <v>394</v>
      </c>
      <c r="AQ35" s="119">
        <v>684</v>
      </c>
      <c r="AR35" s="119">
        <v>392</v>
      </c>
      <c r="AS35" s="122">
        <v>7756</v>
      </c>
    </row>
    <row r="36" spans="1:45">
      <c r="A36" t="s">
        <v>36</v>
      </c>
      <c r="B36" s="8">
        <v>1254</v>
      </c>
      <c r="C36" s="9" t="s">
        <v>173</v>
      </c>
      <c r="D36" s="8">
        <v>29</v>
      </c>
      <c r="E36" s="8" t="s">
        <v>1414</v>
      </c>
      <c r="F36" s="11">
        <v>41140</v>
      </c>
      <c r="G36" s="13">
        <v>324</v>
      </c>
      <c r="H36" s="13">
        <v>76871</v>
      </c>
      <c r="I36" s="13">
        <v>2885</v>
      </c>
      <c r="J36" s="13">
        <v>0</v>
      </c>
      <c r="K36" s="42">
        <v>0</v>
      </c>
      <c r="L36" s="42">
        <v>0</v>
      </c>
      <c r="M36" s="42">
        <v>0</v>
      </c>
      <c r="N36" s="44">
        <f t="shared" si="10"/>
        <v>0</v>
      </c>
      <c r="O36" s="12">
        <v>50</v>
      </c>
      <c r="P36" s="12">
        <v>0</v>
      </c>
      <c r="Q36" s="12">
        <v>150</v>
      </c>
      <c r="R36" s="12">
        <v>10</v>
      </c>
      <c r="S36" s="44">
        <f t="shared" si="5"/>
        <v>210</v>
      </c>
      <c r="T36" s="12">
        <v>95</v>
      </c>
      <c r="U36" s="12">
        <v>0</v>
      </c>
      <c r="V36" s="12">
        <v>18</v>
      </c>
      <c r="W36" s="12">
        <v>7</v>
      </c>
      <c r="X36" s="21">
        <v>0</v>
      </c>
      <c r="Y36" s="44">
        <f t="shared" si="6"/>
        <v>120</v>
      </c>
      <c r="Z36" s="12">
        <v>0</v>
      </c>
      <c r="AA36" s="12">
        <v>0</v>
      </c>
      <c r="AB36" s="12">
        <v>0</v>
      </c>
      <c r="AC36" s="12">
        <v>0</v>
      </c>
      <c r="AD36" s="44">
        <f t="shared" si="11"/>
        <v>0</v>
      </c>
    </row>
    <row r="37" spans="1:45">
      <c r="A37" t="s">
        <v>36</v>
      </c>
      <c r="B37" s="8">
        <v>1253</v>
      </c>
      <c r="C37" s="9" t="s">
        <v>173</v>
      </c>
      <c r="D37" s="8">
        <v>30</v>
      </c>
      <c r="E37" s="8" t="s">
        <v>1415</v>
      </c>
      <c r="F37" s="11">
        <v>41143</v>
      </c>
      <c r="G37" s="13">
        <v>0</v>
      </c>
      <c r="H37" s="13">
        <v>10550</v>
      </c>
      <c r="I37" s="13">
        <v>2832</v>
      </c>
      <c r="J37" s="13">
        <v>0</v>
      </c>
      <c r="K37" s="42">
        <v>0</v>
      </c>
      <c r="L37" s="42">
        <v>0</v>
      </c>
      <c r="M37" s="42">
        <v>0</v>
      </c>
      <c r="N37" s="44">
        <f t="shared" si="10"/>
        <v>0</v>
      </c>
      <c r="O37" s="12">
        <v>96</v>
      </c>
      <c r="P37" s="12">
        <v>0</v>
      </c>
      <c r="Q37" s="12">
        <v>105</v>
      </c>
      <c r="R37" s="12">
        <v>0</v>
      </c>
      <c r="S37" s="44">
        <f t="shared" si="5"/>
        <v>201</v>
      </c>
      <c r="T37" s="12">
        <v>65</v>
      </c>
      <c r="U37" s="12">
        <v>0</v>
      </c>
      <c r="V37" s="12">
        <v>60</v>
      </c>
      <c r="W37" s="12">
        <v>0</v>
      </c>
      <c r="X37" s="21">
        <v>0</v>
      </c>
      <c r="Y37" s="44">
        <f t="shared" si="6"/>
        <v>125</v>
      </c>
      <c r="Z37" s="12">
        <v>1</v>
      </c>
      <c r="AA37" s="12">
        <v>0</v>
      </c>
      <c r="AB37" s="12">
        <v>0</v>
      </c>
      <c r="AC37" s="12">
        <v>0</v>
      </c>
      <c r="AD37" s="44">
        <f t="shared" si="11"/>
        <v>1</v>
      </c>
    </row>
    <row r="38" spans="1:45">
      <c r="A38" t="s">
        <v>36</v>
      </c>
      <c r="B38" s="8">
        <v>1255</v>
      </c>
      <c r="C38" s="9" t="s">
        <v>173</v>
      </c>
      <c r="D38" s="8">
        <v>31</v>
      </c>
      <c r="E38" s="8" t="s">
        <v>1416</v>
      </c>
      <c r="F38" s="11">
        <v>41155</v>
      </c>
      <c r="G38" s="13">
        <v>1856</v>
      </c>
      <c r="H38" s="13">
        <v>113740</v>
      </c>
      <c r="I38" s="13">
        <v>3930</v>
      </c>
      <c r="J38" s="13">
        <v>0</v>
      </c>
      <c r="K38" s="42">
        <v>0</v>
      </c>
      <c r="L38" s="42">
        <v>0</v>
      </c>
      <c r="M38" s="42">
        <v>0</v>
      </c>
      <c r="N38" s="44">
        <f t="shared" si="10"/>
        <v>0</v>
      </c>
      <c r="O38" s="12">
        <v>0</v>
      </c>
      <c r="P38" s="12">
        <v>0</v>
      </c>
      <c r="Q38" s="12">
        <v>70</v>
      </c>
      <c r="R38" s="12">
        <v>0</v>
      </c>
      <c r="S38" s="44">
        <f t="shared" si="5"/>
        <v>70</v>
      </c>
      <c r="T38" s="12">
        <v>58</v>
      </c>
      <c r="U38" s="12">
        <v>0</v>
      </c>
      <c r="V38" s="12">
        <v>87</v>
      </c>
      <c r="W38" s="12">
        <v>14</v>
      </c>
      <c r="X38" s="21">
        <v>0</v>
      </c>
      <c r="Y38" s="44">
        <f t="shared" si="6"/>
        <v>159</v>
      </c>
      <c r="Z38" s="12">
        <v>0</v>
      </c>
      <c r="AA38" s="12">
        <v>1</v>
      </c>
      <c r="AB38" s="12">
        <v>2</v>
      </c>
      <c r="AC38" s="12">
        <v>0</v>
      </c>
      <c r="AD38" s="44">
        <f t="shared" si="11"/>
        <v>3</v>
      </c>
    </row>
    <row r="39" spans="1:45">
      <c r="A39" t="s">
        <v>36</v>
      </c>
      <c r="B39" s="8">
        <v>1256</v>
      </c>
      <c r="C39" s="9" t="s">
        <v>173</v>
      </c>
      <c r="D39" s="8">
        <v>32</v>
      </c>
      <c r="E39" s="8" t="s">
        <v>1417</v>
      </c>
      <c r="F39" s="11">
        <v>41167</v>
      </c>
      <c r="G39" s="13">
        <v>503</v>
      </c>
      <c r="H39" s="13">
        <v>44238</v>
      </c>
      <c r="I39" s="13">
        <v>4862</v>
      </c>
      <c r="J39" s="13">
        <v>0</v>
      </c>
      <c r="K39" s="42">
        <v>2</v>
      </c>
      <c r="L39" s="42">
        <v>0</v>
      </c>
      <c r="M39" s="42">
        <v>0</v>
      </c>
      <c r="N39" s="44">
        <f t="shared" si="10"/>
        <v>2</v>
      </c>
      <c r="O39" s="12">
        <v>76</v>
      </c>
      <c r="P39" s="12">
        <v>0</v>
      </c>
      <c r="Q39" s="12">
        <v>240</v>
      </c>
      <c r="R39" s="12">
        <v>0</v>
      </c>
      <c r="S39" s="44">
        <f t="shared" si="5"/>
        <v>316</v>
      </c>
      <c r="T39" s="12">
        <v>96</v>
      </c>
      <c r="U39" s="12">
        <v>0</v>
      </c>
      <c r="V39" s="12">
        <v>117</v>
      </c>
      <c r="W39" s="12">
        <v>0</v>
      </c>
      <c r="X39" s="21">
        <v>0</v>
      </c>
      <c r="Y39" s="44">
        <f t="shared" si="6"/>
        <v>213</v>
      </c>
      <c r="Z39" s="12">
        <v>5</v>
      </c>
      <c r="AA39" s="12">
        <v>0</v>
      </c>
      <c r="AB39" s="12">
        <v>0</v>
      </c>
      <c r="AC39" s="12">
        <v>0</v>
      </c>
      <c r="AD39" s="44">
        <f t="shared" si="11"/>
        <v>5</v>
      </c>
    </row>
    <row r="40" spans="1:45">
      <c r="A40" t="s">
        <v>36</v>
      </c>
      <c r="B40" s="8">
        <v>1257</v>
      </c>
      <c r="C40" s="9" t="s">
        <v>173</v>
      </c>
      <c r="D40" s="8">
        <v>33</v>
      </c>
      <c r="E40" s="8" t="s">
        <v>1418</v>
      </c>
      <c r="F40" s="11">
        <v>41170</v>
      </c>
      <c r="G40" s="13">
        <v>2411</v>
      </c>
      <c r="H40" s="13">
        <v>138315</v>
      </c>
      <c r="I40" s="13">
        <v>5148</v>
      </c>
      <c r="J40" s="13">
        <v>2</v>
      </c>
      <c r="K40" s="42">
        <v>0</v>
      </c>
      <c r="L40" s="42">
        <v>0</v>
      </c>
      <c r="M40" s="42">
        <v>0</v>
      </c>
      <c r="N40" s="44">
        <f t="shared" ref="N40:N46" si="12">SUM(J40:M40)</f>
        <v>2</v>
      </c>
      <c r="O40" s="12">
        <v>0</v>
      </c>
      <c r="P40" s="12">
        <v>0</v>
      </c>
      <c r="Q40" s="12">
        <v>55</v>
      </c>
      <c r="R40" s="12">
        <v>10</v>
      </c>
      <c r="S40" s="44">
        <f t="shared" si="5"/>
        <v>65</v>
      </c>
      <c r="T40" s="12">
        <v>72</v>
      </c>
      <c r="U40" s="12">
        <v>0</v>
      </c>
      <c r="V40" s="12">
        <v>112</v>
      </c>
      <c r="W40" s="12">
        <v>28</v>
      </c>
      <c r="X40" s="21">
        <v>0</v>
      </c>
      <c r="Y40" s="44">
        <f t="shared" si="6"/>
        <v>212</v>
      </c>
      <c r="Z40" s="12">
        <v>0</v>
      </c>
      <c r="AA40" s="12">
        <v>0</v>
      </c>
      <c r="AB40" s="12">
        <v>0</v>
      </c>
      <c r="AC40" s="12">
        <v>1</v>
      </c>
      <c r="AD40" s="44">
        <f t="shared" si="11"/>
        <v>1</v>
      </c>
    </row>
    <row r="41" spans="1:45">
      <c r="A41" t="s">
        <v>36</v>
      </c>
      <c r="B41" s="8">
        <v>1258</v>
      </c>
      <c r="C41" s="9" t="s">
        <v>173</v>
      </c>
      <c r="D41" s="8">
        <v>34</v>
      </c>
      <c r="E41" s="8" t="s">
        <v>1419</v>
      </c>
      <c r="F41" s="11">
        <v>41181</v>
      </c>
      <c r="G41" s="13">
        <v>2258</v>
      </c>
      <c r="H41" s="13">
        <v>125335</v>
      </c>
      <c r="I41" s="13">
        <v>5825</v>
      </c>
      <c r="J41" s="13">
        <v>1</v>
      </c>
      <c r="K41" s="42">
        <v>0</v>
      </c>
      <c r="L41" s="42">
        <v>0</v>
      </c>
      <c r="M41" s="42">
        <v>0</v>
      </c>
      <c r="N41" s="44">
        <f t="shared" si="12"/>
        <v>1</v>
      </c>
      <c r="O41" s="12">
        <v>0</v>
      </c>
      <c r="P41" s="12">
        <v>0</v>
      </c>
      <c r="Q41" s="12">
        <v>0</v>
      </c>
      <c r="R41" s="12">
        <v>10</v>
      </c>
      <c r="S41" s="44">
        <f t="shared" si="5"/>
        <v>10</v>
      </c>
      <c r="T41" s="12">
        <v>75</v>
      </c>
      <c r="U41" s="12">
        <v>0</v>
      </c>
      <c r="V41" s="12">
        <v>151</v>
      </c>
      <c r="W41" s="12">
        <v>9</v>
      </c>
      <c r="X41" s="21">
        <v>0</v>
      </c>
      <c r="Y41" s="44">
        <f t="shared" si="6"/>
        <v>235</v>
      </c>
      <c r="Z41" s="12">
        <v>0</v>
      </c>
      <c r="AA41" s="12">
        <v>0</v>
      </c>
      <c r="AB41" s="12">
        <v>1</v>
      </c>
      <c r="AC41" s="12">
        <v>0</v>
      </c>
      <c r="AD41" s="44">
        <f t="shared" si="11"/>
        <v>1</v>
      </c>
    </row>
    <row r="42" spans="1:45">
      <c r="A42" t="s">
        <v>36</v>
      </c>
      <c r="B42" s="8">
        <v>1259</v>
      </c>
      <c r="C42" s="9" t="s">
        <v>173</v>
      </c>
      <c r="D42" s="8">
        <v>35</v>
      </c>
      <c r="E42" s="8" t="s">
        <v>1420</v>
      </c>
      <c r="F42" s="11">
        <v>41192</v>
      </c>
      <c r="G42" s="13">
        <v>21</v>
      </c>
      <c r="H42" s="13">
        <v>14975</v>
      </c>
      <c r="I42" s="13">
        <v>3605</v>
      </c>
      <c r="J42" s="13">
        <v>0</v>
      </c>
      <c r="K42" s="42">
        <v>0</v>
      </c>
      <c r="L42" s="42">
        <v>0</v>
      </c>
      <c r="M42" s="42">
        <v>0</v>
      </c>
      <c r="N42" s="44">
        <f t="shared" si="12"/>
        <v>0</v>
      </c>
      <c r="O42" s="12">
        <v>200</v>
      </c>
      <c r="P42" s="12">
        <v>0</v>
      </c>
      <c r="Q42" s="12">
        <v>94</v>
      </c>
      <c r="R42" s="12">
        <v>0</v>
      </c>
      <c r="S42" s="44">
        <f t="shared" si="5"/>
        <v>294</v>
      </c>
      <c r="T42" s="12">
        <v>43</v>
      </c>
      <c r="U42" s="12">
        <v>0</v>
      </c>
      <c r="V42" s="12">
        <v>109</v>
      </c>
      <c r="W42" s="12">
        <v>0</v>
      </c>
      <c r="X42" s="21">
        <v>0</v>
      </c>
      <c r="Y42" s="44">
        <f t="shared" si="6"/>
        <v>152</v>
      </c>
      <c r="Z42" s="12">
        <v>3</v>
      </c>
      <c r="AA42" s="12">
        <v>0</v>
      </c>
      <c r="AB42" s="12">
        <v>0</v>
      </c>
      <c r="AC42" s="12">
        <v>0</v>
      </c>
      <c r="AD42" s="44">
        <f t="shared" si="11"/>
        <v>3</v>
      </c>
    </row>
    <row r="43" spans="1:45">
      <c r="A43" t="s">
        <v>36</v>
      </c>
      <c r="B43" s="8">
        <v>1260</v>
      </c>
      <c r="C43" s="9" t="s">
        <v>173</v>
      </c>
      <c r="D43" s="8">
        <v>36</v>
      </c>
      <c r="E43" s="8" t="s">
        <v>1421</v>
      </c>
      <c r="F43" s="11">
        <v>41201</v>
      </c>
      <c r="G43" s="13">
        <v>3120</v>
      </c>
      <c r="H43" s="13">
        <v>133818</v>
      </c>
      <c r="I43" s="13">
        <v>5968</v>
      </c>
      <c r="J43" s="13">
        <v>1</v>
      </c>
      <c r="K43" s="42">
        <v>0</v>
      </c>
      <c r="L43" s="42">
        <v>0</v>
      </c>
      <c r="M43" s="42">
        <v>0</v>
      </c>
      <c r="N43" s="44">
        <f t="shared" si="12"/>
        <v>1</v>
      </c>
      <c r="O43" s="12">
        <v>97</v>
      </c>
      <c r="P43" s="12">
        <v>0</v>
      </c>
      <c r="Q43" s="12">
        <v>24</v>
      </c>
      <c r="R43" s="12">
        <v>20</v>
      </c>
      <c r="S43" s="44">
        <f t="shared" si="5"/>
        <v>141</v>
      </c>
      <c r="T43" s="12">
        <v>71</v>
      </c>
      <c r="U43" s="12">
        <v>0</v>
      </c>
      <c r="V43" s="12">
        <v>145</v>
      </c>
      <c r="W43" s="12">
        <v>26</v>
      </c>
      <c r="X43" s="21">
        <v>0</v>
      </c>
      <c r="Y43" s="44">
        <f t="shared" si="6"/>
        <v>242</v>
      </c>
      <c r="Z43" s="12">
        <v>0</v>
      </c>
      <c r="AA43" s="12">
        <v>0</v>
      </c>
      <c r="AB43" s="12">
        <v>0</v>
      </c>
      <c r="AC43" s="12">
        <v>0</v>
      </c>
      <c r="AD43" s="44">
        <f t="shared" si="11"/>
        <v>0</v>
      </c>
    </row>
    <row r="44" spans="1:45">
      <c r="A44" t="s">
        <v>36</v>
      </c>
      <c r="B44" s="8">
        <v>1261</v>
      </c>
      <c r="C44" s="9" t="s">
        <v>173</v>
      </c>
      <c r="D44" s="8">
        <v>37</v>
      </c>
      <c r="E44" s="8" t="s">
        <v>1422</v>
      </c>
      <c r="F44" s="11">
        <v>41218</v>
      </c>
      <c r="G44" s="13">
        <v>3670</v>
      </c>
      <c r="H44" s="13">
        <v>79008</v>
      </c>
      <c r="I44" s="13">
        <v>6987</v>
      </c>
      <c r="J44" s="13">
        <v>0</v>
      </c>
      <c r="K44" s="42">
        <v>0</v>
      </c>
      <c r="L44" s="42">
        <v>0</v>
      </c>
      <c r="M44" s="42">
        <v>0</v>
      </c>
      <c r="N44" s="44">
        <f t="shared" si="12"/>
        <v>0</v>
      </c>
      <c r="O44" s="13">
        <v>70</v>
      </c>
      <c r="P44" s="42">
        <v>0</v>
      </c>
      <c r="Q44" s="42">
        <v>230</v>
      </c>
      <c r="R44" s="42">
        <v>50</v>
      </c>
      <c r="S44" s="44">
        <f t="shared" ref="S44:S49" si="13">SUM(O44:R44)</f>
        <v>350</v>
      </c>
      <c r="T44" s="12">
        <v>24</v>
      </c>
      <c r="U44" s="12">
        <v>0</v>
      </c>
      <c r="V44" s="12">
        <v>233</v>
      </c>
      <c r="W44" s="12">
        <v>20</v>
      </c>
      <c r="X44" s="21">
        <v>0</v>
      </c>
      <c r="Y44" s="44">
        <f t="shared" si="6"/>
        <v>277</v>
      </c>
      <c r="Z44" s="12">
        <v>0</v>
      </c>
      <c r="AA44" s="12">
        <v>0</v>
      </c>
      <c r="AB44" s="12">
        <v>2</v>
      </c>
      <c r="AC44" s="12">
        <v>1</v>
      </c>
      <c r="AD44" s="44">
        <f t="shared" si="11"/>
        <v>3</v>
      </c>
    </row>
    <row r="45" spans="1:45">
      <c r="A45" t="s">
        <v>36</v>
      </c>
      <c r="B45" s="8">
        <v>1262</v>
      </c>
      <c r="C45" s="9" t="s">
        <v>173</v>
      </c>
      <c r="D45" s="8">
        <v>38</v>
      </c>
      <c r="E45" s="8" t="s">
        <v>1423</v>
      </c>
      <c r="F45" s="11">
        <v>41229</v>
      </c>
      <c r="G45" s="13">
        <v>422</v>
      </c>
      <c r="H45" s="13">
        <v>5732</v>
      </c>
      <c r="I45" s="13">
        <v>4319</v>
      </c>
      <c r="J45" s="13">
        <v>0</v>
      </c>
      <c r="K45" s="42">
        <v>0</v>
      </c>
      <c r="L45" s="42">
        <v>0</v>
      </c>
      <c r="M45" s="42">
        <v>2</v>
      </c>
      <c r="N45" s="44">
        <f t="shared" si="12"/>
        <v>2</v>
      </c>
      <c r="O45" s="13">
        <v>51</v>
      </c>
      <c r="P45" s="42">
        <v>0</v>
      </c>
      <c r="Q45" s="42">
        <v>224</v>
      </c>
      <c r="R45" s="42">
        <v>0</v>
      </c>
      <c r="S45" s="44">
        <f t="shared" si="13"/>
        <v>275</v>
      </c>
      <c r="T45" s="12">
        <v>75</v>
      </c>
      <c r="U45" s="12">
        <v>0</v>
      </c>
      <c r="V45" s="12">
        <v>112</v>
      </c>
      <c r="W45" s="12">
        <v>0</v>
      </c>
      <c r="X45" s="21">
        <v>0</v>
      </c>
      <c r="Y45" s="44">
        <f t="shared" si="6"/>
        <v>187</v>
      </c>
      <c r="Z45" s="12">
        <v>1</v>
      </c>
      <c r="AA45" s="12">
        <v>0</v>
      </c>
      <c r="AB45" s="12">
        <v>1</v>
      </c>
      <c r="AC45" s="12">
        <v>0</v>
      </c>
      <c r="AD45" s="44">
        <f t="shared" si="11"/>
        <v>2</v>
      </c>
    </row>
    <row r="46" spans="1:45">
      <c r="A46" t="s">
        <v>36</v>
      </c>
      <c r="B46" s="8">
        <v>1263</v>
      </c>
      <c r="C46" s="9" t="s">
        <v>173</v>
      </c>
      <c r="D46" s="8">
        <v>39</v>
      </c>
      <c r="E46" s="8" t="s">
        <v>1424</v>
      </c>
      <c r="F46" s="11">
        <v>41232</v>
      </c>
      <c r="G46" s="13">
        <v>2286</v>
      </c>
      <c r="H46" s="13">
        <v>184463</v>
      </c>
      <c r="I46" s="13">
        <v>5387</v>
      </c>
      <c r="J46" s="13">
        <v>3</v>
      </c>
      <c r="K46" s="42">
        <v>0</v>
      </c>
      <c r="L46" s="42">
        <v>0</v>
      </c>
      <c r="M46" s="42">
        <v>0</v>
      </c>
      <c r="N46" s="44">
        <f t="shared" si="12"/>
        <v>3</v>
      </c>
      <c r="O46" s="13">
        <v>0</v>
      </c>
      <c r="P46" s="42">
        <v>0</v>
      </c>
      <c r="Q46" s="42">
        <v>200</v>
      </c>
      <c r="R46" s="42">
        <v>10</v>
      </c>
      <c r="S46" s="44">
        <f t="shared" si="13"/>
        <v>210</v>
      </c>
      <c r="T46" s="12">
        <v>87</v>
      </c>
      <c r="U46" s="12">
        <v>0</v>
      </c>
      <c r="V46" s="12">
        <v>110</v>
      </c>
      <c r="W46" s="12">
        <v>23</v>
      </c>
      <c r="X46" s="21">
        <v>0</v>
      </c>
      <c r="Y46" s="44">
        <f t="shared" si="6"/>
        <v>220</v>
      </c>
      <c r="Z46" s="12">
        <v>0</v>
      </c>
      <c r="AA46" s="12">
        <v>0</v>
      </c>
      <c r="AB46" s="12">
        <v>0</v>
      </c>
      <c r="AC46" s="12">
        <v>0</v>
      </c>
      <c r="AD46" s="44">
        <f t="shared" si="11"/>
        <v>0</v>
      </c>
    </row>
    <row r="47" spans="1:45">
      <c r="B47" s="8">
        <v>1264</v>
      </c>
      <c r="C47" s="9" t="s">
        <v>173</v>
      </c>
      <c r="D47" s="8">
        <v>40</v>
      </c>
      <c r="E47" s="8" t="s">
        <v>1425</v>
      </c>
      <c r="F47" s="11">
        <v>41245</v>
      </c>
      <c r="G47" s="13">
        <v>2384</v>
      </c>
      <c r="H47" s="13">
        <v>139374</v>
      </c>
      <c r="I47" s="13">
        <v>5371</v>
      </c>
      <c r="J47" s="13">
        <v>2</v>
      </c>
      <c r="K47" s="42">
        <v>0</v>
      </c>
      <c r="L47" s="42">
        <v>0</v>
      </c>
      <c r="M47" s="42">
        <v>0</v>
      </c>
      <c r="N47" s="44">
        <f>SUM(J47:M47)</f>
        <v>2</v>
      </c>
      <c r="O47" s="13">
        <v>0</v>
      </c>
      <c r="P47" s="42">
        <v>0</v>
      </c>
      <c r="Q47" s="42">
        <v>200</v>
      </c>
      <c r="R47" s="42">
        <v>30</v>
      </c>
      <c r="S47" s="44">
        <f t="shared" si="13"/>
        <v>230</v>
      </c>
      <c r="T47" s="12">
        <v>74</v>
      </c>
      <c r="U47" s="12">
        <v>0</v>
      </c>
      <c r="V47" s="12">
        <v>133</v>
      </c>
      <c r="W47" s="12">
        <v>10</v>
      </c>
      <c r="X47" s="21">
        <v>0</v>
      </c>
      <c r="Y47" s="44">
        <f t="shared" si="6"/>
        <v>217</v>
      </c>
      <c r="Z47" s="12">
        <v>0</v>
      </c>
      <c r="AA47" s="12">
        <v>0</v>
      </c>
      <c r="AB47" s="12">
        <v>0</v>
      </c>
      <c r="AC47" s="12">
        <v>0</v>
      </c>
      <c r="AD47" s="44">
        <f>SUM(Z47:AC47)</f>
        <v>0</v>
      </c>
    </row>
    <row r="48" spans="1:45">
      <c r="B48" s="8">
        <v>1265</v>
      </c>
      <c r="C48" s="9" t="s">
        <v>173</v>
      </c>
      <c r="D48" s="8">
        <v>41</v>
      </c>
      <c r="E48" s="8" t="s">
        <v>1426</v>
      </c>
      <c r="F48" s="11">
        <v>41256</v>
      </c>
      <c r="G48" s="13">
        <v>80</v>
      </c>
      <c r="H48" s="13">
        <v>7394</v>
      </c>
      <c r="I48" s="13">
        <v>3936</v>
      </c>
      <c r="J48" s="13">
        <v>0</v>
      </c>
      <c r="K48" s="42">
        <v>0</v>
      </c>
      <c r="L48" s="42">
        <v>0</v>
      </c>
      <c r="M48" s="42">
        <v>0</v>
      </c>
      <c r="N48" s="44">
        <f>SUM(J48:M48)</f>
        <v>0</v>
      </c>
      <c r="O48" s="13">
        <v>168</v>
      </c>
      <c r="P48" s="42">
        <v>0</v>
      </c>
      <c r="Q48" s="42">
        <v>105</v>
      </c>
      <c r="R48" s="42">
        <v>0</v>
      </c>
      <c r="S48" s="44">
        <f t="shared" si="13"/>
        <v>273</v>
      </c>
      <c r="T48" s="12">
        <v>91</v>
      </c>
      <c r="U48" s="12">
        <v>0</v>
      </c>
      <c r="V48" s="12">
        <v>84</v>
      </c>
      <c r="W48" s="12">
        <v>0</v>
      </c>
      <c r="X48" s="21">
        <v>0</v>
      </c>
      <c r="Y48" s="44">
        <f t="shared" si="6"/>
        <v>175</v>
      </c>
      <c r="Z48" s="12">
        <v>1</v>
      </c>
      <c r="AA48" s="12">
        <v>0</v>
      </c>
      <c r="AB48" s="12">
        <v>1</v>
      </c>
      <c r="AC48" s="12">
        <v>3</v>
      </c>
      <c r="AD48" s="44">
        <f>SUM(Z48:AC48)</f>
        <v>5</v>
      </c>
    </row>
    <row r="49" spans="1:30">
      <c r="B49" s="8">
        <v>1266</v>
      </c>
      <c r="C49" s="9" t="s">
        <v>173</v>
      </c>
      <c r="D49" s="8">
        <v>42</v>
      </c>
      <c r="E49" s="8" t="s">
        <v>1427</v>
      </c>
      <c r="F49" s="11">
        <v>41267</v>
      </c>
      <c r="G49" s="13">
        <v>5535</v>
      </c>
      <c r="H49" s="13">
        <v>170539</v>
      </c>
      <c r="I49" s="13">
        <v>9109</v>
      </c>
      <c r="J49" s="13">
        <v>0</v>
      </c>
      <c r="K49" s="42">
        <v>0</v>
      </c>
      <c r="L49" s="42">
        <v>0</v>
      </c>
      <c r="M49" s="42">
        <v>0</v>
      </c>
      <c r="N49" s="44">
        <f>SUM(J49:M49)</f>
        <v>0</v>
      </c>
      <c r="O49" s="13">
        <v>30</v>
      </c>
      <c r="P49" s="42">
        <v>0</v>
      </c>
      <c r="Q49" s="42">
        <v>130</v>
      </c>
      <c r="R49" s="42">
        <v>10</v>
      </c>
      <c r="S49" s="44">
        <f t="shared" si="13"/>
        <v>170</v>
      </c>
      <c r="T49" s="12">
        <v>58</v>
      </c>
      <c r="U49" s="12">
        <v>0</v>
      </c>
      <c r="V49" s="12">
        <v>297</v>
      </c>
      <c r="W49" s="12">
        <v>11</v>
      </c>
      <c r="X49" s="21">
        <v>0</v>
      </c>
      <c r="Y49" s="44">
        <f t="shared" si="6"/>
        <v>366</v>
      </c>
      <c r="Z49" s="12">
        <v>0</v>
      </c>
      <c r="AA49" s="12">
        <v>0</v>
      </c>
      <c r="AB49" s="12">
        <v>0</v>
      </c>
      <c r="AC49" s="12">
        <v>0</v>
      </c>
      <c r="AD49" s="44">
        <f>SUM(Z49:AC49)</f>
        <v>0</v>
      </c>
    </row>
    <row r="50" spans="1:30">
      <c r="B50" s="8"/>
      <c r="C50" s="9"/>
      <c r="D50" s="8"/>
      <c r="E50" s="8"/>
      <c r="F50" s="11"/>
      <c r="G50" s="13"/>
      <c r="H50" s="13"/>
      <c r="I50" s="13"/>
      <c r="J50" s="13"/>
      <c r="K50" s="42"/>
      <c r="L50" s="42"/>
      <c r="M50" s="42"/>
      <c r="N50" s="44"/>
      <c r="O50" s="12"/>
      <c r="P50" s="12"/>
      <c r="Q50" s="12"/>
      <c r="R50" s="12"/>
      <c r="S50" s="44"/>
      <c r="T50" s="12"/>
      <c r="U50" s="12"/>
      <c r="V50" s="12"/>
      <c r="W50" s="12"/>
      <c r="X50" s="21"/>
      <c r="Y50" s="44"/>
      <c r="Z50" s="12"/>
      <c r="AA50" s="12"/>
      <c r="AB50" s="12"/>
      <c r="AC50" s="12"/>
      <c r="AD50" s="44"/>
    </row>
    <row r="51" spans="1:30">
      <c r="F51" s="3" t="s">
        <v>228</v>
      </c>
      <c r="G51" s="7">
        <f t="shared" ref="G51:AD51" si="14">SUM(G8:G50)</f>
        <v>109880</v>
      </c>
      <c r="H51" s="7">
        <f t="shared" si="14"/>
        <v>3657668</v>
      </c>
      <c r="I51" s="7">
        <f t="shared" si="14"/>
        <v>197338</v>
      </c>
      <c r="J51" s="45">
        <f t="shared" si="14"/>
        <v>22</v>
      </c>
      <c r="K51" s="45">
        <f t="shared" si="14"/>
        <v>2</v>
      </c>
      <c r="L51" s="45">
        <f t="shared" si="14"/>
        <v>2</v>
      </c>
      <c r="M51" s="45">
        <f t="shared" si="14"/>
        <v>2</v>
      </c>
      <c r="N51" s="45">
        <f t="shared" si="14"/>
        <v>28</v>
      </c>
      <c r="O51" s="45">
        <f t="shared" si="14"/>
        <v>2324</v>
      </c>
      <c r="P51" s="45">
        <f t="shared" si="14"/>
        <v>0</v>
      </c>
      <c r="Q51" s="45">
        <f t="shared" si="14"/>
        <v>4948</v>
      </c>
      <c r="R51" s="45">
        <f t="shared" si="14"/>
        <v>770</v>
      </c>
      <c r="S51" s="45">
        <f t="shared" si="14"/>
        <v>8042</v>
      </c>
      <c r="T51" s="45">
        <f t="shared" si="14"/>
        <v>2166</v>
      </c>
      <c r="U51" s="45">
        <f t="shared" si="14"/>
        <v>0</v>
      </c>
      <c r="V51" s="45">
        <f t="shared" si="14"/>
        <v>5253</v>
      </c>
      <c r="W51" s="45">
        <f t="shared" si="14"/>
        <v>703</v>
      </c>
      <c r="X51" s="45">
        <f t="shared" si="14"/>
        <v>0</v>
      </c>
      <c r="Y51" s="45">
        <f t="shared" si="14"/>
        <v>8122</v>
      </c>
      <c r="Z51" s="45">
        <f t="shared" si="14"/>
        <v>13</v>
      </c>
      <c r="AA51" s="45">
        <f t="shared" si="14"/>
        <v>1</v>
      </c>
      <c r="AB51" s="45">
        <f t="shared" si="14"/>
        <v>16</v>
      </c>
      <c r="AC51" s="45">
        <f t="shared" si="14"/>
        <v>36</v>
      </c>
      <c r="AD51" s="45">
        <f t="shared" si="14"/>
        <v>66</v>
      </c>
    </row>
    <row r="54" spans="1:30">
      <c r="F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</row>
    <row r="55" spans="1:30">
      <c r="D55" s="3"/>
      <c r="E55" s="4"/>
      <c r="F55" s="3"/>
      <c r="G55" s="18" t="s">
        <v>163</v>
      </c>
      <c r="H55" s="19"/>
      <c r="I55" s="20"/>
      <c r="J55" s="18" t="s">
        <v>164</v>
      </c>
      <c r="K55" s="48"/>
      <c r="L55" s="19"/>
      <c r="M55" s="19"/>
      <c r="N55" s="20"/>
      <c r="O55" s="15" t="s">
        <v>165</v>
      </c>
      <c r="P55" s="49"/>
      <c r="Q55" s="16"/>
      <c r="R55" s="16"/>
      <c r="S55" s="17"/>
      <c r="T55" s="18" t="s">
        <v>166</v>
      </c>
      <c r="U55" s="48"/>
      <c r="V55" s="19"/>
      <c r="W55" s="19"/>
      <c r="X55" s="19"/>
      <c r="Y55" s="20"/>
      <c r="Z55" s="15" t="s">
        <v>167</v>
      </c>
      <c r="AA55" s="49"/>
      <c r="AB55" s="16"/>
      <c r="AC55" s="16"/>
      <c r="AD55" s="17"/>
    </row>
    <row r="56" spans="1:30">
      <c r="A56" t="s">
        <v>171</v>
      </c>
      <c r="B56" t="s">
        <v>7</v>
      </c>
      <c r="D56" s="3" t="s">
        <v>9</v>
      </c>
      <c r="E56" s="4" t="s">
        <v>10</v>
      </c>
      <c r="F56" s="3" t="s">
        <v>11</v>
      </c>
      <c r="G56" s="36" t="s">
        <v>12</v>
      </c>
      <c r="H56" s="37" t="s">
        <v>13</v>
      </c>
      <c r="I56" s="38" t="s">
        <v>14</v>
      </c>
      <c r="J56" s="24" t="s">
        <v>15</v>
      </c>
      <c r="K56" s="24" t="s">
        <v>16</v>
      </c>
      <c r="L56" s="25" t="s">
        <v>17</v>
      </c>
      <c r="M56" s="24" t="s">
        <v>18</v>
      </c>
      <c r="N56" s="43" t="s">
        <v>19</v>
      </c>
      <c r="O56" s="22" t="s">
        <v>15</v>
      </c>
      <c r="P56" s="23" t="s">
        <v>16</v>
      </c>
      <c r="Q56" s="23" t="s">
        <v>17</v>
      </c>
      <c r="R56" s="23" t="s">
        <v>18</v>
      </c>
      <c r="S56" s="46" t="s">
        <v>19</v>
      </c>
      <c r="T56" s="24" t="s">
        <v>15</v>
      </c>
      <c r="U56" s="24" t="s">
        <v>16</v>
      </c>
      <c r="V56" s="25" t="s">
        <v>17</v>
      </c>
      <c r="W56" s="24" t="s">
        <v>18</v>
      </c>
      <c r="X56" s="24" t="s">
        <v>20</v>
      </c>
      <c r="Y56" s="43" t="s">
        <v>19</v>
      </c>
      <c r="Z56" s="22" t="s">
        <v>15</v>
      </c>
      <c r="AA56" s="23" t="s">
        <v>16</v>
      </c>
      <c r="AB56" s="23" t="s">
        <v>17</v>
      </c>
      <c r="AC56" s="23" t="s">
        <v>18</v>
      </c>
      <c r="AD56" s="46" t="s">
        <v>19</v>
      </c>
    </row>
    <row r="57" spans="1:30">
      <c r="A57" t="s">
        <v>36</v>
      </c>
      <c r="B57" s="10">
        <v>1</v>
      </c>
      <c r="C57" s="9" t="s">
        <v>91</v>
      </c>
      <c r="D57" s="10">
        <v>1</v>
      </c>
      <c r="E57" s="8" t="s">
        <v>1428</v>
      </c>
      <c r="F57" s="11">
        <v>40913</v>
      </c>
      <c r="G57" s="13">
        <v>0</v>
      </c>
      <c r="H57" s="13">
        <v>0</v>
      </c>
      <c r="I57" s="13">
        <v>0</v>
      </c>
      <c r="J57" s="39">
        <v>0</v>
      </c>
      <c r="K57" s="40">
        <v>0</v>
      </c>
      <c r="L57" s="40">
        <v>0</v>
      </c>
      <c r="M57" s="40">
        <v>0</v>
      </c>
      <c r="N57" s="50">
        <f t="shared" ref="N57:N76" si="15">SUM(J57:M57)</f>
        <v>0</v>
      </c>
      <c r="O57" s="21">
        <v>0</v>
      </c>
      <c r="P57" s="21">
        <v>0</v>
      </c>
      <c r="Q57" s="21">
        <v>0</v>
      </c>
      <c r="R57" s="21">
        <v>170</v>
      </c>
      <c r="S57" s="44">
        <f t="shared" ref="S57:S76" si="16">SUM(O57:R57)</f>
        <v>170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44">
        <f t="shared" ref="Y57:Y98" si="17">SUM(T57:X57)</f>
        <v>0</v>
      </c>
      <c r="Z57" s="21">
        <v>0</v>
      </c>
      <c r="AA57" s="21">
        <v>0</v>
      </c>
      <c r="AB57" s="21">
        <v>0</v>
      </c>
      <c r="AC57" s="21">
        <v>0</v>
      </c>
      <c r="AD57" s="44">
        <f t="shared" ref="AD57:AD76" si="18">SUM(Z57:AC57)</f>
        <v>0</v>
      </c>
    </row>
    <row r="58" spans="1:30">
      <c r="A58" t="s">
        <v>36</v>
      </c>
      <c r="B58" s="10">
        <f>+B57+1</f>
        <v>2</v>
      </c>
      <c r="C58" s="9" t="s">
        <v>91</v>
      </c>
      <c r="D58" s="10">
        <f>+D57+1</f>
        <v>2</v>
      </c>
      <c r="E58" s="8" t="s">
        <v>1429</v>
      </c>
      <c r="F58" s="11">
        <v>40913</v>
      </c>
      <c r="G58" s="13">
        <v>0</v>
      </c>
      <c r="H58" s="13">
        <v>0</v>
      </c>
      <c r="I58" s="13">
        <v>0</v>
      </c>
      <c r="J58" s="39">
        <v>0</v>
      </c>
      <c r="K58" s="40">
        <v>0</v>
      </c>
      <c r="L58" s="40">
        <v>0</v>
      </c>
      <c r="M58" s="40">
        <v>0</v>
      </c>
      <c r="N58" s="50">
        <f t="shared" si="15"/>
        <v>0</v>
      </c>
      <c r="O58" s="21">
        <v>0</v>
      </c>
      <c r="P58" s="21">
        <v>0</v>
      </c>
      <c r="Q58" s="21">
        <v>0</v>
      </c>
      <c r="R58" s="21">
        <v>160</v>
      </c>
      <c r="S58" s="44">
        <f t="shared" si="16"/>
        <v>160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44">
        <f t="shared" si="17"/>
        <v>0</v>
      </c>
      <c r="Z58" s="21">
        <v>0</v>
      </c>
      <c r="AA58" s="21">
        <v>0</v>
      </c>
      <c r="AB58" s="21">
        <v>0</v>
      </c>
      <c r="AC58" s="21">
        <v>0</v>
      </c>
      <c r="AD58" s="44">
        <f t="shared" si="18"/>
        <v>0</v>
      </c>
    </row>
    <row r="59" spans="1:30">
      <c r="A59" t="s">
        <v>36</v>
      </c>
      <c r="B59" s="10">
        <f>+B58+1</f>
        <v>3</v>
      </c>
      <c r="C59" s="9" t="s">
        <v>91</v>
      </c>
      <c r="D59" s="10">
        <f>+D58+1</f>
        <v>3</v>
      </c>
      <c r="E59" s="8" t="s">
        <v>1430</v>
      </c>
      <c r="F59" s="11">
        <v>40926</v>
      </c>
      <c r="G59" s="13">
        <v>0</v>
      </c>
      <c r="H59" s="13">
        <v>0</v>
      </c>
      <c r="I59" s="13">
        <v>0</v>
      </c>
      <c r="J59" s="39">
        <v>0</v>
      </c>
      <c r="K59" s="40">
        <v>0</v>
      </c>
      <c r="L59" s="40">
        <v>0</v>
      </c>
      <c r="M59" s="40">
        <v>0</v>
      </c>
      <c r="N59" s="50">
        <f t="shared" si="15"/>
        <v>0</v>
      </c>
      <c r="O59" s="39">
        <v>0</v>
      </c>
      <c r="P59" s="40">
        <v>0</v>
      </c>
      <c r="Q59" s="40">
        <v>0</v>
      </c>
      <c r="R59" s="40">
        <v>170</v>
      </c>
      <c r="S59" s="50">
        <f t="shared" si="16"/>
        <v>170</v>
      </c>
      <c r="T59" s="39">
        <v>0</v>
      </c>
      <c r="U59" s="40">
        <v>0</v>
      </c>
      <c r="V59" s="40">
        <v>0</v>
      </c>
      <c r="W59" s="40">
        <v>0</v>
      </c>
      <c r="X59" s="21">
        <v>0</v>
      </c>
      <c r="Y59" s="50">
        <f t="shared" si="17"/>
        <v>0</v>
      </c>
      <c r="Z59" s="39">
        <v>0</v>
      </c>
      <c r="AA59" s="40">
        <v>0</v>
      </c>
      <c r="AB59" s="40">
        <v>0</v>
      </c>
      <c r="AC59" s="40">
        <v>0</v>
      </c>
      <c r="AD59" s="50">
        <f t="shared" si="18"/>
        <v>0</v>
      </c>
    </row>
    <row r="60" spans="1:30">
      <c r="A60" t="s">
        <v>36</v>
      </c>
      <c r="B60" s="10">
        <f>+B59+1</f>
        <v>4</v>
      </c>
      <c r="C60" s="9" t="s">
        <v>91</v>
      </c>
      <c r="D60" s="10">
        <f>+D59+1</f>
        <v>4</v>
      </c>
      <c r="E60" s="8" t="s">
        <v>1431</v>
      </c>
      <c r="F60" s="11">
        <v>40926</v>
      </c>
      <c r="G60" s="13">
        <v>0</v>
      </c>
      <c r="H60" s="13">
        <v>0</v>
      </c>
      <c r="I60" s="13">
        <v>0</v>
      </c>
      <c r="J60" s="39">
        <v>0</v>
      </c>
      <c r="K60" s="40">
        <v>0</v>
      </c>
      <c r="L60" s="40">
        <v>0</v>
      </c>
      <c r="M60" s="40">
        <v>0</v>
      </c>
      <c r="N60" s="50">
        <f t="shared" si="15"/>
        <v>0</v>
      </c>
      <c r="O60" s="21">
        <v>0</v>
      </c>
      <c r="P60" s="103">
        <v>0</v>
      </c>
      <c r="Q60" s="103">
        <v>0</v>
      </c>
      <c r="R60" s="103">
        <v>160</v>
      </c>
      <c r="S60" s="50">
        <f t="shared" si="16"/>
        <v>160</v>
      </c>
      <c r="T60" s="39">
        <v>0</v>
      </c>
      <c r="U60" s="40">
        <v>0</v>
      </c>
      <c r="V60" s="40">
        <v>0</v>
      </c>
      <c r="W60" s="40">
        <v>0</v>
      </c>
      <c r="X60" s="21">
        <v>0</v>
      </c>
      <c r="Y60" s="50">
        <f t="shared" si="17"/>
        <v>0</v>
      </c>
      <c r="Z60" s="39">
        <v>0</v>
      </c>
      <c r="AA60" s="40">
        <v>0</v>
      </c>
      <c r="AB60" s="40">
        <v>0</v>
      </c>
      <c r="AC60" s="40">
        <v>0</v>
      </c>
      <c r="AD60" s="50">
        <f t="shared" si="18"/>
        <v>0</v>
      </c>
    </row>
    <row r="61" spans="1:30">
      <c r="A61" t="s">
        <v>42</v>
      </c>
      <c r="B61" s="10">
        <f>+B60+1</f>
        <v>5</v>
      </c>
      <c r="C61" s="9" t="s">
        <v>91</v>
      </c>
      <c r="D61" s="10">
        <f>+D60+1</f>
        <v>5</v>
      </c>
      <c r="E61" s="8" t="s">
        <v>1432</v>
      </c>
      <c r="F61" s="11">
        <v>40931</v>
      </c>
      <c r="G61" s="13">
        <v>3287</v>
      </c>
      <c r="H61" s="13">
        <v>334073</v>
      </c>
      <c r="I61" s="13">
        <v>2616</v>
      </c>
      <c r="J61" s="39">
        <v>0</v>
      </c>
      <c r="K61" s="40">
        <v>0</v>
      </c>
      <c r="L61" s="40">
        <v>0</v>
      </c>
      <c r="M61" s="40">
        <v>0</v>
      </c>
      <c r="N61" s="50">
        <f t="shared" si="15"/>
        <v>0</v>
      </c>
      <c r="O61" s="39">
        <v>0</v>
      </c>
      <c r="P61" s="39">
        <v>0</v>
      </c>
      <c r="Q61" s="39">
        <v>0</v>
      </c>
      <c r="R61" s="39">
        <v>0</v>
      </c>
      <c r="S61" s="50">
        <f t="shared" si="16"/>
        <v>0</v>
      </c>
      <c r="T61" s="39">
        <v>0</v>
      </c>
      <c r="U61" s="40">
        <v>0</v>
      </c>
      <c r="V61" s="40">
        <v>0</v>
      </c>
      <c r="W61" s="40">
        <v>0</v>
      </c>
      <c r="X61" s="21">
        <v>0</v>
      </c>
      <c r="Y61" s="50">
        <f t="shared" si="17"/>
        <v>0</v>
      </c>
      <c r="Z61" s="39">
        <v>0</v>
      </c>
      <c r="AA61" s="40">
        <v>0</v>
      </c>
      <c r="AB61" s="40">
        <v>0</v>
      </c>
      <c r="AC61" s="40">
        <v>0</v>
      </c>
      <c r="AD61" s="50">
        <f t="shared" si="18"/>
        <v>0</v>
      </c>
    </row>
    <row r="62" spans="1:30">
      <c r="A62" t="s">
        <v>42</v>
      </c>
      <c r="B62" s="10">
        <f>+B61+1</f>
        <v>6</v>
      </c>
      <c r="C62" s="9" t="s">
        <v>91</v>
      </c>
      <c r="D62" s="10">
        <f>+D61+1</f>
        <v>6</v>
      </c>
      <c r="E62" s="8" t="s">
        <v>1433</v>
      </c>
      <c r="F62" s="11">
        <v>40936</v>
      </c>
      <c r="G62" s="13">
        <v>777</v>
      </c>
      <c r="H62" s="13">
        <v>51155</v>
      </c>
      <c r="I62" s="13">
        <v>919</v>
      </c>
      <c r="J62" s="39">
        <v>0</v>
      </c>
      <c r="K62" s="40">
        <v>0</v>
      </c>
      <c r="L62" s="40">
        <v>0</v>
      </c>
      <c r="M62" s="40">
        <v>0</v>
      </c>
      <c r="N62" s="50">
        <f t="shared" si="15"/>
        <v>0</v>
      </c>
      <c r="O62" s="39">
        <v>0</v>
      </c>
      <c r="P62" s="40">
        <v>0</v>
      </c>
      <c r="Q62" s="40">
        <v>0</v>
      </c>
      <c r="R62" s="40">
        <v>0</v>
      </c>
      <c r="S62" s="50">
        <f t="shared" si="16"/>
        <v>0</v>
      </c>
      <c r="T62" s="39">
        <v>0</v>
      </c>
      <c r="U62" s="40">
        <v>0</v>
      </c>
      <c r="V62" s="40">
        <v>0</v>
      </c>
      <c r="W62" s="40">
        <v>0</v>
      </c>
      <c r="X62" s="21">
        <v>0</v>
      </c>
      <c r="Y62" s="50">
        <f t="shared" si="17"/>
        <v>0</v>
      </c>
      <c r="Z62" s="39">
        <v>0</v>
      </c>
      <c r="AA62" s="40">
        <v>0</v>
      </c>
      <c r="AB62" s="40">
        <v>0</v>
      </c>
      <c r="AC62" s="40">
        <v>0</v>
      </c>
      <c r="AD62" s="50">
        <f t="shared" si="18"/>
        <v>0</v>
      </c>
    </row>
    <row r="63" spans="1:30">
      <c r="A63" t="s">
        <v>42</v>
      </c>
      <c r="B63" s="10">
        <f t="shared" ref="B63:B76" si="19">+B62+1</f>
        <v>7</v>
      </c>
      <c r="C63" s="9" t="s">
        <v>91</v>
      </c>
      <c r="D63" s="10">
        <f t="shared" ref="D63:D76" si="20">+D62+1</f>
        <v>7</v>
      </c>
      <c r="E63" s="8" t="s">
        <v>982</v>
      </c>
      <c r="F63" s="11">
        <v>40940</v>
      </c>
      <c r="G63" s="13">
        <v>4690</v>
      </c>
      <c r="H63" s="13">
        <v>299046</v>
      </c>
      <c r="I63" s="13">
        <v>5896</v>
      </c>
      <c r="J63" s="39">
        <v>0</v>
      </c>
      <c r="K63" s="40">
        <v>0</v>
      </c>
      <c r="L63" s="40">
        <v>0</v>
      </c>
      <c r="M63" s="40">
        <v>0</v>
      </c>
      <c r="N63" s="50">
        <f t="shared" si="15"/>
        <v>0</v>
      </c>
      <c r="O63" s="39">
        <v>0</v>
      </c>
      <c r="P63" s="40">
        <v>0</v>
      </c>
      <c r="Q63" s="40">
        <v>0</v>
      </c>
      <c r="R63" s="40">
        <v>13</v>
      </c>
      <c r="S63" s="50">
        <f t="shared" si="16"/>
        <v>13</v>
      </c>
      <c r="T63" s="39">
        <v>0</v>
      </c>
      <c r="U63" s="40">
        <v>0</v>
      </c>
      <c r="V63" s="40">
        <v>0</v>
      </c>
      <c r="W63" s="40">
        <v>13</v>
      </c>
      <c r="X63" s="21">
        <v>0</v>
      </c>
      <c r="Y63" s="50">
        <f t="shared" si="17"/>
        <v>13</v>
      </c>
      <c r="Z63" s="39">
        <v>0</v>
      </c>
      <c r="AA63" s="40">
        <v>0</v>
      </c>
      <c r="AB63" s="40">
        <v>0</v>
      </c>
      <c r="AC63" s="40">
        <v>0</v>
      </c>
      <c r="AD63" s="50">
        <f t="shared" si="18"/>
        <v>0</v>
      </c>
    </row>
    <row r="64" spans="1:30">
      <c r="A64" t="s">
        <v>42</v>
      </c>
      <c r="B64" s="10">
        <f t="shared" si="19"/>
        <v>8</v>
      </c>
      <c r="C64" s="9" t="s">
        <v>91</v>
      </c>
      <c r="D64" s="10">
        <f t="shared" si="20"/>
        <v>8</v>
      </c>
      <c r="E64" s="8" t="s">
        <v>143</v>
      </c>
      <c r="F64" s="11">
        <v>40943</v>
      </c>
      <c r="G64" s="13">
        <v>6020</v>
      </c>
      <c r="H64" s="13">
        <v>389386</v>
      </c>
      <c r="I64" s="13">
        <v>7139</v>
      </c>
      <c r="J64" s="39">
        <v>0</v>
      </c>
      <c r="K64" s="40">
        <v>0</v>
      </c>
      <c r="L64" s="40">
        <v>0</v>
      </c>
      <c r="M64" s="40">
        <v>0</v>
      </c>
      <c r="N64" s="50">
        <f t="shared" si="15"/>
        <v>0</v>
      </c>
      <c r="O64" s="39">
        <v>0</v>
      </c>
      <c r="P64" s="40">
        <v>0</v>
      </c>
      <c r="Q64" s="40">
        <v>0</v>
      </c>
      <c r="R64" s="40">
        <v>0</v>
      </c>
      <c r="S64" s="50">
        <f t="shared" si="16"/>
        <v>0</v>
      </c>
      <c r="T64" s="39">
        <v>0</v>
      </c>
      <c r="U64" s="40">
        <v>0</v>
      </c>
      <c r="V64" s="40">
        <v>0</v>
      </c>
      <c r="W64" s="40">
        <v>0</v>
      </c>
      <c r="X64" s="21">
        <v>0</v>
      </c>
      <c r="Y64" s="50">
        <f t="shared" si="17"/>
        <v>0</v>
      </c>
      <c r="Z64" s="39">
        <v>0</v>
      </c>
      <c r="AA64" s="40">
        <v>0</v>
      </c>
      <c r="AB64" s="40">
        <v>0</v>
      </c>
      <c r="AC64" s="40">
        <v>0</v>
      </c>
      <c r="AD64" s="50">
        <f t="shared" si="18"/>
        <v>0</v>
      </c>
    </row>
    <row r="65" spans="1:30">
      <c r="A65" t="s">
        <v>36</v>
      </c>
      <c r="B65" s="10">
        <f t="shared" si="19"/>
        <v>9</v>
      </c>
      <c r="C65" s="9" t="s">
        <v>91</v>
      </c>
      <c r="D65" s="10">
        <f t="shared" si="20"/>
        <v>9</v>
      </c>
      <c r="E65" s="8" t="s">
        <v>1434</v>
      </c>
      <c r="F65" s="11">
        <v>40945</v>
      </c>
      <c r="G65" s="13">
        <v>2077</v>
      </c>
      <c r="H65" s="13">
        <v>167568</v>
      </c>
      <c r="I65" s="13">
        <v>2586</v>
      </c>
      <c r="J65" s="39">
        <v>0</v>
      </c>
      <c r="K65" s="40">
        <v>0</v>
      </c>
      <c r="L65" s="40">
        <v>0</v>
      </c>
      <c r="M65" s="40">
        <v>0</v>
      </c>
      <c r="N65" s="50">
        <f t="shared" si="15"/>
        <v>0</v>
      </c>
      <c r="O65" s="39">
        <v>0</v>
      </c>
      <c r="P65" s="40">
        <v>0</v>
      </c>
      <c r="Q65" s="40">
        <v>0</v>
      </c>
      <c r="R65" s="40">
        <v>100</v>
      </c>
      <c r="S65" s="50">
        <f t="shared" si="16"/>
        <v>100</v>
      </c>
      <c r="T65" s="39">
        <v>0</v>
      </c>
      <c r="U65" s="40">
        <v>0</v>
      </c>
      <c r="V65" s="40">
        <v>0</v>
      </c>
      <c r="W65" s="40">
        <v>102</v>
      </c>
      <c r="X65" s="21">
        <v>0</v>
      </c>
      <c r="Y65" s="50">
        <f t="shared" si="17"/>
        <v>102</v>
      </c>
      <c r="Z65" s="39">
        <v>0</v>
      </c>
      <c r="AA65" s="40">
        <v>0</v>
      </c>
      <c r="AB65" s="40">
        <v>0</v>
      </c>
      <c r="AC65" s="40">
        <v>0</v>
      </c>
      <c r="AD65" s="50">
        <f t="shared" si="18"/>
        <v>0</v>
      </c>
    </row>
    <row r="66" spans="1:30">
      <c r="A66" t="s">
        <v>36</v>
      </c>
      <c r="B66" s="10">
        <f t="shared" si="19"/>
        <v>10</v>
      </c>
      <c r="C66" s="9" t="s">
        <v>91</v>
      </c>
      <c r="D66" s="10">
        <f t="shared" si="20"/>
        <v>10</v>
      </c>
      <c r="E66" s="8" t="s">
        <v>1435</v>
      </c>
      <c r="F66" s="11">
        <v>40945</v>
      </c>
      <c r="G66" s="13">
        <v>1778</v>
      </c>
      <c r="H66" s="13">
        <v>144890</v>
      </c>
      <c r="I66" s="13">
        <v>2105</v>
      </c>
      <c r="J66" s="39">
        <v>0</v>
      </c>
      <c r="K66" s="40">
        <v>0</v>
      </c>
      <c r="L66" s="40">
        <v>0</v>
      </c>
      <c r="M66" s="40">
        <v>0</v>
      </c>
      <c r="N66" s="50">
        <f t="shared" si="15"/>
        <v>0</v>
      </c>
      <c r="O66" s="39">
        <v>0</v>
      </c>
      <c r="P66" s="40">
        <v>0</v>
      </c>
      <c r="Q66" s="40">
        <v>0</v>
      </c>
      <c r="R66" s="40">
        <v>100</v>
      </c>
      <c r="S66" s="50">
        <f t="shared" si="16"/>
        <v>100</v>
      </c>
      <c r="T66" s="39">
        <v>0</v>
      </c>
      <c r="U66" s="40">
        <v>0</v>
      </c>
      <c r="V66" s="40">
        <v>0</v>
      </c>
      <c r="W66" s="40">
        <v>87</v>
      </c>
      <c r="X66" s="21">
        <v>0</v>
      </c>
      <c r="Y66" s="50">
        <f t="shared" si="17"/>
        <v>87</v>
      </c>
      <c r="Z66" s="39">
        <v>0</v>
      </c>
      <c r="AA66" s="40">
        <v>0</v>
      </c>
      <c r="AB66" s="40">
        <v>0</v>
      </c>
      <c r="AC66" s="40">
        <v>0</v>
      </c>
      <c r="AD66" s="50">
        <f t="shared" si="18"/>
        <v>0</v>
      </c>
    </row>
    <row r="67" spans="1:30">
      <c r="A67" t="s">
        <v>42</v>
      </c>
      <c r="B67" s="10">
        <f t="shared" si="19"/>
        <v>11</v>
      </c>
      <c r="C67" s="9" t="s">
        <v>91</v>
      </c>
      <c r="D67" s="10">
        <f t="shared" si="20"/>
        <v>11</v>
      </c>
      <c r="E67" s="8" t="s">
        <v>1436</v>
      </c>
      <c r="F67" s="11">
        <v>40947</v>
      </c>
      <c r="G67" s="13">
        <v>4306</v>
      </c>
      <c r="H67" s="13">
        <v>274548</v>
      </c>
      <c r="I67" s="13">
        <v>5145</v>
      </c>
      <c r="J67" s="39">
        <v>0</v>
      </c>
      <c r="K67" s="40">
        <v>0</v>
      </c>
      <c r="L67" s="40">
        <v>0</v>
      </c>
      <c r="M67" s="40">
        <v>0</v>
      </c>
      <c r="N67" s="50">
        <f t="shared" si="15"/>
        <v>0</v>
      </c>
      <c r="O67" s="39">
        <v>0</v>
      </c>
      <c r="P67" s="40">
        <v>0</v>
      </c>
      <c r="Q67" s="40">
        <v>0</v>
      </c>
      <c r="R67" s="40">
        <v>0</v>
      </c>
      <c r="S67" s="50">
        <f t="shared" si="16"/>
        <v>0</v>
      </c>
      <c r="T67" s="39">
        <v>0</v>
      </c>
      <c r="U67" s="40">
        <v>0</v>
      </c>
      <c r="V67" s="40">
        <v>0</v>
      </c>
      <c r="W67" s="40">
        <v>0</v>
      </c>
      <c r="X67" s="21">
        <v>0</v>
      </c>
      <c r="Y67" s="50">
        <f t="shared" si="17"/>
        <v>0</v>
      </c>
      <c r="Z67" s="39">
        <v>0</v>
      </c>
      <c r="AA67" s="40">
        <v>0</v>
      </c>
      <c r="AB67" s="40">
        <v>0</v>
      </c>
      <c r="AC67" s="40">
        <v>0</v>
      </c>
      <c r="AD67" s="50">
        <f t="shared" si="18"/>
        <v>0</v>
      </c>
    </row>
    <row r="68" spans="1:30">
      <c r="A68" t="s">
        <v>42</v>
      </c>
      <c r="B68" s="10">
        <f t="shared" si="19"/>
        <v>12</v>
      </c>
      <c r="C68" s="9" t="s">
        <v>91</v>
      </c>
      <c r="D68" s="10">
        <f t="shared" si="20"/>
        <v>12</v>
      </c>
      <c r="E68" s="8" t="s">
        <v>1437</v>
      </c>
      <c r="F68" s="11">
        <v>40950</v>
      </c>
      <c r="G68" s="13">
        <v>5225</v>
      </c>
      <c r="H68" s="13">
        <v>325458</v>
      </c>
      <c r="I68" s="13">
        <v>6324</v>
      </c>
      <c r="J68" s="39">
        <v>0</v>
      </c>
      <c r="K68" s="40">
        <v>0</v>
      </c>
      <c r="L68" s="40">
        <v>0</v>
      </c>
      <c r="M68" s="40">
        <v>0</v>
      </c>
      <c r="N68" s="50">
        <f t="shared" si="15"/>
        <v>0</v>
      </c>
      <c r="O68" s="39">
        <v>0</v>
      </c>
      <c r="P68" s="40">
        <v>0</v>
      </c>
      <c r="Q68" s="40">
        <v>0</v>
      </c>
      <c r="R68" s="40">
        <v>82</v>
      </c>
      <c r="S68" s="50">
        <f t="shared" si="16"/>
        <v>82</v>
      </c>
      <c r="T68" s="39">
        <v>0</v>
      </c>
      <c r="U68" s="40">
        <v>0</v>
      </c>
      <c r="V68" s="40">
        <v>0</v>
      </c>
      <c r="W68" s="40">
        <v>37</v>
      </c>
      <c r="X68" s="21">
        <v>0</v>
      </c>
      <c r="Y68" s="50">
        <f t="shared" si="17"/>
        <v>37</v>
      </c>
      <c r="Z68" s="39">
        <v>0</v>
      </c>
      <c r="AA68" s="40">
        <v>0</v>
      </c>
      <c r="AB68" s="40">
        <v>0</v>
      </c>
      <c r="AC68" s="40">
        <v>0</v>
      </c>
      <c r="AD68" s="50">
        <f t="shared" si="18"/>
        <v>0</v>
      </c>
    </row>
    <row r="69" spans="1:30">
      <c r="A69" t="s">
        <v>42</v>
      </c>
      <c r="B69" s="10">
        <f t="shared" si="19"/>
        <v>13</v>
      </c>
      <c r="C69" s="9" t="s">
        <v>91</v>
      </c>
      <c r="D69" s="10">
        <f t="shared" si="20"/>
        <v>13</v>
      </c>
      <c r="E69" s="8" t="s">
        <v>1438</v>
      </c>
      <c r="F69" s="11">
        <v>40952</v>
      </c>
      <c r="G69" s="13">
        <v>3627</v>
      </c>
      <c r="H69" s="13">
        <v>223401</v>
      </c>
      <c r="I69" s="13">
        <v>3457</v>
      </c>
      <c r="J69" s="39">
        <v>0</v>
      </c>
      <c r="K69" s="40">
        <v>0</v>
      </c>
      <c r="L69" s="40">
        <v>0</v>
      </c>
      <c r="M69" s="40">
        <v>0</v>
      </c>
      <c r="N69" s="50">
        <f t="shared" si="15"/>
        <v>0</v>
      </c>
      <c r="O69" s="39">
        <v>0</v>
      </c>
      <c r="P69" s="40">
        <v>0</v>
      </c>
      <c r="Q69" s="40">
        <v>0</v>
      </c>
      <c r="R69" s="40">
        <v>0</v>
      </c>
      <c r="S69" s="50">
        <f t="shared" si="16"/>
        <v>0</v>
      </c>
      <c r="T69" s="39">
        <v>0</v>
      </c>
      <c r="U69" s="40">
        <v>0</v>
      </c>
      <c r="V69" s="40">
        <v>0</v>
      </c>
      <c r="W69" s="40">
        <v>0</v>
      </c>
      <c r="X69" s="21">
        <v>0</v>
      </c>
      <c r="Y69" s="50">
        <f t="shared" si="17"/>
        <v>0</v>
      </c>
      <c r="Z69" s="39">
        <v>0</v>
      </c>
      <c r="AA69" s="40">
        <v>0</v>
      </c>
      <c r="AB69" s="40">
        <v>0</v>
      </c>
      <c r="AC69" s="40">
        <v>0</v>
      </c>
      <c r="AD69" s="50">
        <f t="shared" si="18"/>
        <v>0</v>
      </c>
    </row>
    <row r="70" spans="1:30">
      <c r="A70" t="s">
        <v>42</v>
      </c>
      <c r="B70" s="10">
        <f t="shared" si="19"/>
        <v>14</v>
      </c>
      <c r="C70" s="9" t="s">
        <v>91</v>
      </c>
      <c r="D70" s="10">
        <f t="shared" si="20"/>
        <v>14</v>
      </c>
      <c r="E70" s="8" t="s">
        <v>1439</v>
      </c>
      <c r="F70" s="11">
        <v>40956</v>
      </c>
      <c r="G70" s="13">
        <v>4681</v>
      </c>
      <c r="H70" s="13">
        <v>301767</v>
      </c>
      <c r="I70" s="13">
        <v>5563</v>
      </c>
      <c r="J70" s="39">
        <v>0</v>
      </c>
      <c r="K70" s="40">
        <v>0</v>
      </c>
      <c r="L70" s="40">
        <v>0</v>
      </c>
      <c r="M70" s="40">
        <v>0</v>
      </c>
      <c r="N70" s="50">
        <f t="shared" si="15"/>
        <v>0</v>
      </c>
      <c r="O70" s="39">
        <v>0</v>
      </c>
      <c r="P70" s="40">
        <v>0</v>
      </c>
      <c r="Q70" s="40">
        <v>0</v>
      </c>
      <c r="R70" s="40">
        <v>0</v>
      </c>
      <c r="S70" s="50">
        <f t="shared" si="16"/>
        <v>0</v>
      </c>
      <c r="T70" s="39">
        <v>0</v>
      </c>
      <c r="U70" s="40">
        <v>0</v>
      </c>
      <c r="V70" s="40">
        <v>0</v>
      </c>
      <c r="W70" s="40">
        <v>0</v>
      </c>
      <c r="X70" s="21">
        <v>0</v>
      </c>
      <c r="Y70" s="50">
        <f t="shared" si="17"/>
        <v>0</v>
      </c>
      <c r="Z70" s="39">
        <v>0</v>
      </c>
      <c r="AA70" s="40">
        <v>0</v>
      </c>
      <c r="AB70" s="40">
        <v>0</v>
      </c>
      <c r="AC70" s="40">
        <v>0</v>
      </c>
      <c r="AD70" s="50">
        <f t="shared" si="18"/>
        <v>0</v>
      </c>
    </row>
    <row r="71" spans="1:30">
      <c r="A71" t="s">
        <v>42</v>
      </c>
      <c r="B71" s="10">
        <f t="shared" si="19"/>
        <v>15</v>
      </c>
      <c r="C71" s="9" t="s">
        <v>91</v>
      </c>
      <c r="D71" s="10">
        <f t="shared" si="20"/>
        <v>15</v>
      </c>
      <c r="E71" s="8" t="s">
        <v>559</v>
      </c>
      <c r="F71" s="11">
        <v>40956</v>
      </c>
      <c r="G71" s="13">
        <v>5979</v>
      </c>
      <c r="H71" s="13">
        <v>388228</v>
      </c>
      <c r="I71" s="13">
        <v>7192</v>
      </c>
      <c r="J71" s="39">
        <v>0</v>
      </c>
      <c r="K71" s="40">
        <v>0</v>
      </c>
      <c r="L71" s="40">
        <v>0</v>
      </c>
      <c r="M71" s="40">
        <v>0</v>
      </c>
      <c r="N71" s="50">
        <f t="shared" si="15"/>
        <v>0</v>
      </c>
      <c r="O71" s="39">
        <v>0</v>
      </c>
      <c r="P71" s="40">
        <v>0</v>
      </c>
      <c r="Q71" s="40">
        <v>0</v>
      </c>
      <c r="R71" s="40">
        <v>0</v>
      </c>
      <c r="S71" s="50">
        <f t="shared" si="16"/>
        <v>0</v>
      </c>
      <c r="T71" s="39">
        <v>0</v>
      </c>
      <c r="U71" s="40">
        <v>0</v>
      </c>
      <c r="V71" s="40">
        <v>0</v>
      </c>
      <c r="W71" s="40">
        <v>0</v>
      </c>
      <c r="X71" s="21">
        <v>0</v>
      </c>
      <c r="Y71" s="50">
        <f t="shared" si="17"/>
        <v>0</v>
      </c>
      <c r="Z71" s="39">
        <v>0</v>
      </c>
      <c r="AA71" s="40">
        <v>0</v>
      </c>
      <c r="AB71" s="40">
        <v>0</v>
      </c>
      <c r="AC71" s="40">
        <v>0</v>
      </c>
      <c r="AD71" s="50">
        <f t="shared" si="18"/>
        <v>0</v>
      </c>
    </row>
    <row r="72" spans="1:30">
      <c r="A72" t="s">
        <v>36</v>
      </c>
      <c r="B72" s="10">
        <f t="shared" si="19"/>
        <v>16</v>
      </c>
      <c r="C72" s="9" t="s">
        <v>91</v>
      </c>
      <c r="D72" s="10">
        <f t="shared" si="20"/>
        <v>16</v>
      </c>
      <c r="E72" s="8" t="s">
        <v>1440</v>
      </c>
      <c r="F72" s="11">
        <v>40958</v>
      </c>
      <c r="G72" s="13">
        <v>2779</v>
      </c>
      <c r="H72" s="13">
        <v>219419</v>
      </c>
      <c r="I72" s="13">
        <v>3164</v>
      </c>
      <c r="J72" s="39">
        <v>0</v>
      </c>
      <c r="K72" s="40">
        <v>0</v>
      </c>
      <c r="L72" s="40">
        <v>0</v>
      </c>
      <c r="M72" s="40">
        <v>0</v>
      </c>
      <c r="N72" s="50">
        <f t="shared" si="15"/>
        <v>0</v>
      </c>
      <c r="O72" s="39">
        <v>0</v>
      </c>
      <c r="P72" s="40">
        <v>0</v>
      </c>
      <c r="Q72" s="40">
        <v>0</v>
      </c>
      <c r="R72" s="40">
        <v>145</v>
      </c>
      <c r="S72" s="50">
        <f t="shared" si="16"/>
        <v>145</v>
      </c>
      <c r="T72" s="39">
        <v>0</v>
      </c>
      <c r="U72" s="40">
        <v>0</v>
      </c>
      <c r="V72" s="40">
        <v>0</v>
      </c>
      <c r="W72" s="40">
        <v>136</v>
      </c>
      <c r="X72" s="21">
        <v>0</v>
      </c>
      <c r="Y72" s="50">
        <f t="shared" si="17"/>
        <v>136</v>
      </c>
      <c r="Z72" s="39">
        <v>0</v>
      </c>
      <c r="AA72" s="40">
        <v>0</v>
      </c>
      <c r="AB72" s="40">
        <v>0</v>
      </c>
      <c r="AC72" s="40">
        <v>1</v>
      </c>
      <c r="AD72" s="50">
        <f t="shared" si="18"/>
        <v>1</v>
      </c>
    </row>
    <row r="73" spans="1:30">
      <c r="A73" t="s">
        <v>36</v>
      </c>
      <c r="B73" s="10">
        <f t="shared" si="19"/>
        <v>17</v>
      </c>
      <c r="C73" s="9" t="s">
        <v>91</v>
      </c>
      <c r="D73" s="10">
        <f t="shared" si="20"/>
        <v>17</v>
      </c>
      <c r="E73" s="8" t="s">
        <v>1441</v>
      </c>
      <c r="F73" s="11">
        <v>40958</v>
      </c>
      <c r="G73" s="13">
        <v>2742</v>
      </c>
      <c r="H73" s="13">
        <v>199983</v>
      </c>
      <c r="I73" s="13">
        <v>3280</v>
      </c>
      <c r="J73" s="39">
        <v>0</v>
      </c>
      <c r="K73" s="40">
        <v>0</v>
      </c>
      <c r="L73" s="40">
        <v>0</v>
      </c>
      <c r="M73" s="40">
        <v>0</v>
      </c>
      <c r="N73" s="50">
        <f t="shared" si="15"/>
        <v>0</v>
      </c>
      <c r="O73" s="39">
        <v>0</v>
      </c>
      <c r="P73" s="40">
        <v>0</v>
      </c>
      <c r="Q73" s="40">
        <v>0</v>
      </c>
      <c r="R73" s="40">
        <v>140</v>
      </c>
      <c r="S73" s="50">
        <f t="shared" si="16"/>
        <v>140</v>
      </c>
      <c r="T73" s="39">
        <v>0</v>
      </c>
      <c r="U73" s="40">
        <v>0</v>
      </c>
      <c r="V73" s="40">
        <v>0</v>
      </c>
      <c r="W73" s="40">
        <v>134</v>
      </c>
      <c r="X73" s="21">
        <v>0</v>
      </c>
      <c r="Y73" s="50">
        <f t="shared" si="17"/>
        <v>134</v>
      </c>
      <c r="Z73" s="39">
        <v>0</v>
      </c>
      <c r="AA73" s="40">
        <v>0</v>
      </c>
      <c r="AB73" s="40">
        <v>0</v>
      </c>
      <c r="AC73" s="40">
        <v>0</v>
      </c>
      <c r="AD73" s="50">
        <f t="shared" si="18"/>
        <v>0</v>
      </c>
    </row>
    <row r="74" spans="1:30">
      <c r="A74" t="s">
        <v>42</v>
      </c>
      <c r="B74" s="10">
        <f t="shared" si="19"/>
        <v>18</v>
      </c>
      <c r="C74" s="9" t="s">
        <v>91</v>
      </c>
      <c r="D74" s="10">
        <f t="shared" si="20"/>
        <v>18</v>
      </c>
      <c r="E74" s="8" t="s">
        <v>1442</v>
      </c>
      <c r="F74" s="11">
        <v>40962</v>
      </c>
      <c r="G74" s="13">
        <v>5366</v>
      </c>
      <c r="H74" s="13">
        <v>338806</v>
      </c>
      <c r="I74" s="13">
        <v>6422</v>
      </c>
      <c r="J74" s="39">
        <v>0</v>
      </c>
      <c r="K74" s="40">
        <v>0</v>
      </c>
      <c r="L74" s="40">
        <v>0</v>
      </c>
      <c r="M74" s="40">
        <v>0</v>
      </c>
      <c r="N74" s="50">
        <f t="shared" si="15"/>
        <v>0</v>
      </c>
      <c r="O74" s="39">
        <v>0</v>
      </c>
      <c r="P74" s="40">
        <v>0</v>
      </c>
      <c r="Q74" s="40">
        <v>0</v>
      </c>
      <c r="R74" s="40">
        <v>11</v>
      </c>
      <c r="S74" s="50">
        <f t="shared" si="16"/>
        <v>11</v>
      </c>
      <c r="T74" s="39">
        <v>0</v>
      </c>
      <c r="U74" s="40">
        <v>0</v>
      </c>
      <c r="V74" s="40">
        <v>0</v>
      </c>
      <c r="W74" s="40">
        <v>11</v>
      </c>
      <c r="X74" s="21">
        <v>0</v>
      </c>
      <c r="Y74" s="50">
        <f t="shared" si="17"/>
        <v>11</v>
      </c>
      <c r="Z74" s="39">
        <v>0</v>
      </c>
      <c r="AA74" s="40">
        <v>0</v>
      </c>
      <c r="AB74" s="40">
        <v>0</v>
      </c>
      <c r="AC74" s="40">
        <v>0</v>
      </c>
      <c r="AD74" s="50">
        <f t="shared" si="18"/>
        <v>0</v>
      </c>
    </row>
    <row r="75" spans="1:30">
      <c r="A75" t="s">
        <v>36</v>
      </c>
      <c r="B75" s="10">
        <f t="shared" si="19"/>
        <v>19</v>
      </c>
      <c r="C75" s="9" t="s">
        <v>91</v>
      </c>
      <c r="D75" s="10">
        <f t="shared" si="20"/>
        <v>19</v>
      </c>
      <c r="E75" s="8" t="s">
        <v>1443</v>
      </c>
      <c r="F75" s="11">
        <v>40965</v>
      </c>
      <c r="G75" s="13">
        <v>3045</v>
      </c>
      <c r="H75" s="13">
        <v>230740</v>
      </c>
      <c r="I75" s="13">
        <v>3613</v>
      </c>
      <c r="J75" s="39">
        <v>0</v>
      </c>
      <c r="K75" s="40">
        <v>0</v>
      </c>
      <c r="L75" s="40">
        <v>0</v>
      </c>
      <c r="M75" s="40">
        <v>0</v>
      </c>
      <c r="N75" s="50">
        <f t="shared" si="15"/>
        <v>0</v>
      </c>
      <c r="O75" s="39">
        <v>0</v>
      </c>
      <c r="P75" s="40">
        <v>0</v>
      </c>
      <c r="Q75" s="40">
        <v>0</v>
      </c>
      <c r="R75" s="40">
        <v>160</v>
      </c>
      <c r="S75" s="50">
        <f t="shared" si="16"/>
        <v>160</v>
      </c>
      <c r="T75" s="39">
        <v>0</v>
      </c>
      <c r="U75" s="40">
        <v>0</v>
      </c>
      <c r="V75" s="40">
        <v>0</v>
      </c>
      <c r="W75" s="40">
        <v>149</v>
      </c>
      <c r="X75" s="21">
        <v>0</v>
      </c>
      <c r="Y75" s="50">
        <f t="shared" si="17"/>
        <v>149</v>
      </c>
      <c r="Z75" s="39">
        <v>0</v>
      </c>
      <c r="AA75" s="40">
        <v>0</v>
      </c>
      <c r="AB75" s="40">
        <v>0</v>
      </c>
      <c r="AC75" s="40">
        <v>3</v>
      </c>
      <c r="AD75" s="50">
        <f t="shared" si="18"/>
        <v>3</v>
      </c>
    </row>
    <row r="76" spans="1:30">
      <c r="A76" t="s">
        <v>36</v>
      </c>
      <c r="B76" s="10">
        <f t="shared" si="19"/>
        <v>20</v>
      </c>
      <c r="C76" s="9" t="s">
        <v>91</v>
      </c>
      <c r="D76" s="10">
        <f t="shared" si="20"/>
        <v>20</v>
      </c>
      <c r="E76" s="8" t="s">
        <v>1444</v>
      </c>
      <c r="F76" s="11">
        <v>40965</v>
      </c>
      <c r="G76" s="13">
        <v>3014</v>
      </c>
      <c r="H76" s="13">
        <v>241871</v>
      </c>
      <c r="I76" s="13">
        <v>3442</v>
      </c>
      <c r="J76" s="39">
        <v>0</v>
      </c>
      <c r="K76" s="40">
        <v>0</v>
      </c>
      <c r="L76" s="40">
        <v>0</v>
      </c>
      <c r="M76" s="40">
        <v>0</v>
      </c>
      <c r="N76" s="50">
        <f t="shared" si="15"/>
        <v>0</v>
      </c>
      <c r="O76" s="39">
        <v>0</v>
      </c>
      <c r="P76" s="40">
        <v>0</v>
      </c>
      <c r="Q76" s="40">
        <v>0</v>
      </c>
      <c r="R76" s="40">
        <v>140</v>
      </c>
      <c r="S76" s="50">
        <f t="shared" si="16"/>
        <v>140</v>
      </c>
      <c r="T76" s="39">
        <v>0</v>
      </c>
      <c r="U76" s="40">
        <v>0</v>
      </c>
      <c r="V76" s="40">
        <v>0</v>
      </c>
      <c r="W76" s="40">
        <v>147</v>
      </c>
      <c r="X76" s="21">
        <v>0</v>
      </c>
      <c r="Y76" s="50">
        <f t="shared" si="17"/>
        <v>147</v>
      </c>
      <c r="Z76" s="39">
        <v>0</v>
      </c>
      <c r="AA76" s="40">
        <v>0</v>
      </c>
      <c r="AB76" s="40">
        <v>0</v>
      </c>
      <c r="AC76" s="40">
        <v>13</v>
      </c>
      <c r="AD76" s="50">
        <f t="shared" si="18"/>
        <v>13</v>
      </c>
    </row>
    <row r="77" spans="1:30">
      <c r="A77" t="s">
        <v>42</v>
      </c>
      <c r="B77" s="10">
        <f t="shared" ref="B77:B98" si="21">+B76+1</f>
        <v>21</v>
      </c>
      <c r="C77" s="9" t="s">
        <v>91</v>
      </c>
      <c r="D77" s="10">
        <f t="shared" ref="D77:D98" si="22">+D76+1</f>
        <v>21</v>
      </c>
      <c r="E77" s="8" t="s">
        <v>1445</v>
      </c>
      <c r="F77" s="11">
        <v>40970</v>
      </c>
      <c r="G77" s="13">
        <v>3843</v>
      </c>
      <c r="H77" s="13">
        <v>229526</v>
      </c>
      <c r="I77" s="13">
        <v>3668</v>
      </c>
      <c r="J77" s="39">
        <v>0</v>
      </c>
      <c r="K77" s="40">
        <v>0</v>
      </c>
      <c r="L77" s="40">
        <v>0</v>
      </c>
      <c r="M77" s="40">
        <v>0</v>
      </c>
      <c r="N77" s="50">
        <f t="shared" ref="N77:N110" si="23">SUM(J77:M77)</f>
        <v>0</v>
      </c>
      <c r="O77" s="39">
        <v>0</v>
      </c>
      <c r="P77" s="40">
        <v>0</v>
      </c>
      <c r="Q77" s="40">
        <v>0</v>
      </c>
      <c r="R77" s="40">
        <v>0</v>
      </c>
      <c r="S77" s="50">
        <f t="shared" ref="S77:S101" si="24">SUM(O77:R77)</f>
        <v>0</v>
      </c>
      <c r="T77" s="39">
        <v>0</v>
      </c>
      <c r="U77" s="40">
        <v>0</v>
      </c>
      <c r="V77" s="40">
        <v>0</v>
      </c>
      <c r="W77" s="40">
        <v>0</v>
      </c>
      <c r="X77" s="21">
        <v>0</v>
      </c>
      <c r="Y77" s="50">
        <f t="shared" si="17"/>
        <v>0</v>
      </c>
      <c r="Z77" s="39">
        <v>0</v>
      </c>
      <c r="AA77" s="40">
        <v>0</v>
      </c>
      <c r="AB77" s="40">
        <v>0</v>
      </c>
      <c r="AC77" s="40">
        <v>0</v>
      </c>
      <c r="AD77" s="50">
        <f t="shared" ref="AD77:AD98" si="25">SUM(Z77:AC77)</f>
        <v>0</v>
      </c>
    </row>
    <row r="78" spans="1:30">
      <c r="A78" t="s">
        <v>42</v>
      </c>
      <c r="B78" s="10">
        <f t="shared" si="21"/>
        <v>22</v>
      </c>
      <c r="C78" s="9" t="s">
        <v>91</v>
      </c>
      <c r="D78" s="10">
        <f t="shared" si="22"/>
        <v>22</v>
      </c>
      <c r="E78" s="8" t="s">
        <v>1446</v>
      </c>
      <c r="F78" s="11">
        <v>40971</v>
      </c>
      <c r="G78" s="13">
        <v>4696</v>
      </c>
      <c r="H78" s="13">
        <v>308046</v>
      </c>
      <c r="I78" s="13">
        <v>5542</v>
      </c>
      <c r="J78" s="39">
        <v>0</v>
      </c>
      <c r="K78" s="40">
        <v>0</v>
      </c>
      <c r="L78" s="40">
        <v>0</v>
      </c>
      <c r="M78" s="40">
        <v>0</v>
      </c>
      <c r="N78" s="50">
        <f t="shared" si="23"/>
        <v>0</v>
      </c>
      <c r="O78" s="39">
        <v>0</v>
      </c>
      <c r="P78" s="40">
        <v>0</v>
      </c>
      <c r="Q78" s="40">
        <v>0</v>
      </c>
      <c r="R78" s="40">
        <v>0</v>
      </c>
      <c r="S78" s="50">
        <f t="shared" si="24"/>
        <v>0</v>
      </c>
      <c r="T78" s="39">
        <v>0</v>
      </c>
      <c r="U78" s="40">
        <v>0</v>
      </c>
      <c r="V78" s="40">
        <v>0</v>
      </c>
      <c r="W78" s="40">
        <v>0</v>
      </c>
      <c r="X78" s="21">
        <v>0</v>
      </c>
      <c r="Y78" s="50">
        <f t="shared" si="17"/>
        <v>0</v>
      </c>
      <c r="Z78" s="39">
        <v>0</v>
      </c>
      <c r="AA78" s="40">
        <v>0</v>
      </c>
      <c r="AB78" s="40">
        <v>0</v>
      </c>
      <c r="AC78" s="40">
        <v>0</v>
      </c>
      <c r="AD78" s="50">
        <f t="shared" si="25"/>
        <v>0</v>
      </c>
    </row>
    <row r="79" spans="1:30">
      <c r="A79" t="s">
        <v>36</v>
      </c>
      <c r="B79" s="10">
        <f t="shared" si="21"/>
        <v>23</v>
      </c>
      <c r="C79" s="9" t="s">
        <v>91</v>
      </c>
      <c r="D79" s="10">
        <f t="shared" si="22"/>
        <v>23</v>
      </c>
      <c r="E79" s="8" t="s">
        <v>1447</v>
      </c>
      <c r="F79" s="11">
        <v>40972</v>
      </c>
      <c r="G79" s="13">
        <v>3848</v>
      </c>
      <c r="H79" s="13">
        <v>298339</v>
      </c>
      <c r="I79" s="13">
        <v>4604</v>
      </c>
      <c r="J79" s="39">
        <v>0</v>
      </c>
      <c r="K79" s="40">
        <v>0</v>
      </c>
      <c r="L79" s="40">
        <v>0</v>
      </c>
      <c r="M79" s="40">
        <v>0</v>
      </c>
      <c r="N79" s="50">
        <f t="shared" si="23"/>
        <v>0</v>
      </c>
      <c r="O79" s="39">
        <v>0</v>
      </c>
      <c r="P79" s="40">
        <v>0</v>
      </c>
      <c r="Q79" s="40">
        <v>0</v>
      </c>
      <c r="R79" s="40">
        <v>170</v>
      </c>
      <c r="S79" s="50">
        <f t="shared" si="24"/>
        <v>170</v>
      </c>
      <c r="T79" s="39">
        <v>0</v>
      </c>
      <c r="U79" s="40">
        <v>0</v>
      </c>
      <c r="V79" s="40">
        <v>0</v>
      </c>
      <c r="W79" s="40">
        <v>188</v>
      </c>
      <c r="X79" s="21">
        <v>0</v>
      </c>
      <c r="Y79" s="50">
        <f t="shared" si="17"/>
        <v>188</v>
      </c>
      <c r="Z79" s="39">
        <v>0</v>
      </c>
      <c r="AA79" s="40">
        <v>0</v>
      </c>
      <c r="AB79" s="40">
        <v>0</v>
      </c>
      <c r="AC79" s="40">
        <v>0</v>
      </c>
      <c r="AD79" s="50">
        <f t="shared" si="25"/>
        <v>0</v>
      </c>
    </row>
    <row r="80" spans="1:30">
      <c r="A80" t="s">
        <v>36</v>
      </c>
      <c r="B80" s="10">
        <f t="shared" si="21"/>
        <v>24</v>
      </c>
      <c r="C80" s="9" t="s">
        <v>91</v>
      </c>
      <c r="D80" s="10">
        <f t="shared" si="22"/>
        <v>24</v>
      </c>
      <c r="E80" s="8" t="s">
        <v>1448</v>
      </c>
      <c r="F80" s="11">
        <v>40972</v>
      </c>
      <c r="G80" s="13">
        <v>2644</v>
      </c>
      <c r="H80" s="13">
        <v>201503</v>
      </c>
      <c r="I80" s="13">
        <v>2905</v>
      </c>
      <c r="J80" s="39">
        <v>0</v>
      </c>
      <c r="K80" s="40">
        <v>0</v>
      </c>
      <c r="L80" s="40">
        <v>0</v>
      </c>
      <c r="M80" s="40">
        <v>0</v>
      </c>
      <c r="N80" s="50">
        <f t="shared" si="23"/>
        <v>0</v>
      </c>
      <c r="O80" s="39">
        <v>0</v>
      </c>
      <c r="P80" s="40">
        <v>0</v>
      </c>
      <c r="Q80" s="40">
        <v>0</v>
      </c>
      <c r="R80" s="40">
        <v>150</v>
      </c>
      <c r="S80" s="50">
        <f t="shared" si="24"/>
        <v>150</v>
      </c>
      <c r="T80" s="39">
        <v>0</v>
      </c>
      <c r="U80" s="40">
        <v>0</v>
      </c>
      <c r="V80" s="40">
        <v>0</v>
      </c>
      <c r="W80" s="40">
        <v>128</v>
      </c>
      <c r="X80" s="21">
        <v>0</v>
      </c>
      <c r="Y80" s="50">
        <f t="shared" si="17"/>
        <v>128</v>
      </c>
      <c r="Z80" s="39">
        <v>0</v>
      </c>
      <c r="AA80" s="40">
        <v>0</v>
      </c>
      <c r="AB80" s="40">
        <v>0</v>
      </c>
      <c r="AC80" s="40">
        <v>0</v>
      </c>
      <c r="AD80" s="50">
        <f t="shared" si="25"/>
        <v>0</v>
      </c>
    </row>
    <row r="81" spans="1:30">
      <c r="A81" t="s">
        <v>42</v>
      </c>
      <c r="B81" s="10">
        <f t="shared" si="21"/>
        <v>25</v>
      </c>
      <c r="C81" s="9" t="s">
        <v>91</v>
      </c>
      <c r="D81" s="10">
        <f t="shared" si="22"/>
        <v>25</v>
      </c>
      <c r="E81" s="8" t="s">
        <v>1449</v>
      </c>
      <c r="F81" s="11">
        <v>40974</v>
      </c>
      <c r="G81" s="13">
        <v>5143</v>
      </c>
      <c r="H81" s="13">
        <v>337761</v>
      </c>
      <c r="I81" s="13">
        <v>6206</v>
      </c>
      <c r="J81" s="39">
        <v>0</v>
      </c>
      <c r="K81" s="40">
        <v>0</v>
      </c>
      <c r="L81" s="40">
        <v>0</v>
      </c>
      <c r="M81" s="40">
        <v>0</v>
      </c>
      <c r="N81" s="50">
        <f t="shared" si="23"/>
        <v>0</v>
      </c>
      <c r="O81" s="39">
        <v>0</v>
      </c>
      <c r="P81" s="40">
        <v>0</v>
      </c>
      <c r="Q81" s="40">
        <v>0</v>
      </c>
      <c r="R81" s="40">
        <v>0</v>
      </c>
      <c r="S81" s="50">
        <f t="shared" si="24"/>
        <v>0</v>
      </c>
      <c r="T81" s="39">
        <v>0</v>
      </c>
      <c r="U81" s="40">
        <v>0</v>
      </c>
      <c r="V81" s="40">
        <v>0</v>
      </c>
      <c r="W81" s="40">
        <v>31</v>
      </c>
      <c r="X81" s="21">
        <v>0</v>
      </c>
      <c r="Y81" s="50">
        <f t="shared" si="17"/>
        <v>31</v>
      </c>
      <c r="Z81" s="39">
        <v>0</v>
      </c>
      <c r="AA81" s="40">
        <v>0</v>
      </c>
      <c r="AB81" s="40">
        <v>0</v>
      </c>
      <c r="AC81" s="40">
        <v>0</v>
      </c>
      <c r="AD81" s="50">
        <f t="shared" si="25"/>
        <v>0</v>
      </c>
    </row>
    <row r="82" spans="1:30">
      <c r="A82" t="s">
        <v>36</v>
      </c>
      <c r="B82" s="10">
        <f t="shared" si="21"/>
        <v>26</v>
      </c>
      <c r="C82" s="9" t="s">
        <v>91</v>
      </c>
      <c r="D82" s="10">
        <f t="shared" si="22"/>
        <v>26</v>
      </c>
      <c r="E82" s="8" t="s">
        <v>1450</v>
      </c>
      <c r="F82" s="11">
        <v>40976</v>
      </c>
      <c r="G82" s="13">
        <v>2782</v>
      </c>
      <c r="H82" s="13">
        <v>228419</v>
      </c>
      <c r="I82" s="13">
        <v>3186</v>
      </c>
      <c r="J82" s="39">
        <v>0</v>
      </c>
      <c r="K82" s="40">
        <v>0</v>
      </c>
      <c r="L82" s="40">
        <v>0</v>
      </c>
      <c r="M82" s="40">
        <v>0</v>
      </c>
      <c r="N82" s="50">
        <f t="shared" si="23"/>
        <v>0</v>
      </c>
      <c r="O82" s="39">
        <v>0</v>
      </c>
      <c r="P82" s="40">
        <v>0</v>
      </c>
      <c r="Q82" s="40">
        <v>0</v>
      </c>
      <c r="R82" s="40">
        <v>0</v>
      </c>
      <c r="S82" s="50">
        <f t="shared" si="24"/>
        <v>0</v>
      </c>
      <c r="T82" s="39">
        <v>0</v>
      </c>
      <c r="U82" s="40">
        <v>0</v>
      </c>
      <c r="V82" s="40">
        <v>0</v>
      </c>
      <c r="W82" s="40">
        <v>135</v>
      </c>
      <c r="X82" s="21">
        <v>0</v>
      </c>
      <c r="Y82" s="50">
        <f t="shared" si="17"/>
        <v>135</v>
      </c>
      <c r="Z82" s="39">
        <v>0</v>
      </c>
      <c r="AA82" s="40">
        <v>0</v>
      </c>
      <c r="AB82" s="40">
        <v>0</v>
      </c>
      <c r="AC82" s="40">
        <v>3</v>
      </c>
      <c r="AD82" s="50">
        <f t="shared" si="25"/>
        <v>3</v>
      </c>
    </row>
    <row r="83" spans="1:30">
      <c r="A83" t="s">
        <v>36</v>
      </c>
      <c r="B83" s="10">
        <f t="shared" si="21"/>
        <v>27</v>
      </c>
      <c r="C83" s="9" t="s">
        <v>91</v>
      </c>
      <c r="D83" s="10">
        <f t="shared" si="22"/>
        <v>27</v>
      </c>
      <c r="E83" s="8" t="s">
        <v>1451</v>
      </c>
      <c r="F83" s="11">
        <v>40979</v>
      </c>
      <c r="G83" s="13">
        <v>4413</v>
      </c>
      <c r="H83" s="13">
        <v>346210</v>
      </c>
      <c r="I83" s="13">
        <v>5207</v>
      </c>
      <c r="J83" s="39">
        <v>0</v>
      </c>
      <c r="K83" s="40">
        <v>0</v>
      </c>
      <c r="L83" s="40">
        <v>0</v>
      </c>
      <c r="M83" s="40">
        <v>0</v>
      </c>
      <c r="N83" s="50">
        <f t="shared" si="23"/>
        <v>0</v>
      </c>
      <c r="O83" s="39">
        <v>0</v>
      </c>
      <c r="P83" s="40">
        <v>0</v>
      </c>
      <c r="Q83" s="40">
        <v>0</v>
      </c>
      <c r="R83" s="40">
        <v>80</v>
      </c>
      <c r="S83" s="50">
        <f t="shared" si="24"/>
        <v>80</v>
      </c>
      <c r="T83" s="39">
        <v>0</v>
      </c>
      <c r="U83" s="40">
        <v>0</v>
      </c>
      <c r="V83" s="40">
        <v>0</v>
      </c>
      <c r="W83" s="40">
        <v>216</v>
      </c>
      <c r="X83" s="21">
        <v>0</v>
      </c>
      <c r="Y83" s="50">
        <f t="shared" si="17"/>
        <v>216</v>
      </c>
      <c r="Z83" s="39">
        <v>0</v>
      </c>
      <c r="AA83" s="40">
        <v>0</v>
      </c>
      <c r="AB83" s="40">
        <v>0</v>
      </c>
      <c r="AC83" s="40">
        <v>0</v>
      </c>
      <c r="AD83" s="50">
        <f t="shared" si="25"/>
        <v>0</v>
      </c>
    </row>
    <row r="84" spans="1:30">
      <c r="A84" t="s">
        <v>36</v>
      </c>
      <c r="B84" s="10">
        <f t="shared" si="21"/>
        <v>28</v>
      </c>
      <c r="C84" s="9" t="s">
        <v>91</v>
      </c>
      <c r="D84" s="10">
        <f t="shared" si="22"/>
        <v>28</v>
      </c>
      <c r="E84" s="8" t="s">
        <v>1452</v>
      </c>
      <c r="F84" s="11">
        <v>40979</v>
      </c>
      <c r="G84" s="13">
        <v>2798</v>
      </c>
      <c r="H84" s="13">
        <v>239450</v>
      </c>
      <c r="I84" s="13">
        <v>3173</v>
      </c>
      <c r="J84" s="39">
        <v>0</v>
      </c>
      <c r="K84" s="40">
        <v>0</v>
      </c>
      <c r="L84" s="40">
        <v>0</v>
      </c>
      <c r="M84" s="40">
        <v>0</v>
      </c>
      <c r="N84" s="50">
        <f t="shared" si="23"/>
        <v>0</v>
      </c>
      <c r="O84" s="39">
        <v>0</v>
      </c>
      <c r="P84" s="40">
        <v>0</v>
      </c>
      <c r="Q84" s="40">
        <v>0</v>
      </c>
      <c r="R84" s="40">
        <v>150</v>
      </c>
      <c r="S84" s="50">
        <f t="shared" si="24"/>
        <v>150</v>
      </c>
      <c r="T84" s="39">
        <v>0</v>
      </c>
      <c r="U84" s="40">
        <v>0</v>
      </c>
      <c r="V84" s="40">
        <v>0</v>
      </c>
      <c r="W84" s="40">
        <v>136</v>
      </c>
      <c r="X84" s="21">
        <v>0</v>
      </c>
      <c r="Y84" s="50">
        <f t="shared" si="17"/>
        <v>136</v>
      </c>
      <c r="Z84" s="39">
        <v>0</v>
      </c>
      <c r="AA84" s="40">
        <v>0</v>
      </c>
      <c r="AB84" s="40">
        <v>0</v>
      </c>
      <c r="AC84" s="40">
        <v>0</v>
      </c>
      <c r="AD84" s="50">
        <f t="shared" si="25"/>
        <v>0</v>
      </c>
    </row>
    <row r="85" spans="1:30">
      <c r="A85" t="s">
        <v>42</v>
      </c>
      <c r="B85" s="10">
        <f t="shared" si="21"/>
        <v>29</v>
      </c>
      <c r="C85" s="9" t="s">
        <v>91</v>
      </c>
      <c r="D85" s="10">
        <f t="shared" si="22"/>
        <v>29</v>
      </c>
      <c r="E85" s="8" t="s">
        <v>1200</v>
      </c>
      <c r="F85" s="11">
        <v>40982</v>
      </c>
      <c r="G85" s="13">
        <v>5336</v>
      </c>
      <c r="H85" s="13">
        <v>351139</v>
      </c>
      <c r="I85" s="13">
        <v>6280</v>
      </c>
      <c r="J85" s="39">
        <v>0</v>
      </c>
      <c r="K85" s="40">
        <v>0</v>
      </c>
      <c r="L85" s="40">
        <v>0</v>
      </c>
      <c r="M85" s="40">
        <v>0</v>
      </c>
      <c r="N85" s="50">
        <f t="shared" si="23"/>
        <v>0</v>
      </c>
      <c r="O85" s="39">
        <v>0</v>
      </c>
      <c r="P85" s="40">
        <v>0</v>
      </c>
      <c r="Q85" s="40">
        <v>0</v>
      </c>
      <c r="R85" s="40">
        <v>92</v>
      </c>
      <c r="S85" s="50">
        <f t="shared" si="24"/>
        <v>92</v>
      </c>
      <c r="T85" s="39">
        <v>0</v>
      </c>
      <c r="U85" s="40">
        <v>0</v>
      </c>
      <c r="V85" s="40">
        <v>0</v>
      </c>
      <c r="W85" s="40">
        <v>0</v>
      </c>
      <c r="X85" s="21">
        <v>0</v>
      </c>
      <c r="Y85" s="50">
        <f t="shared" si="17"/>
        <v>0</v>
      </c>
      <c r="Z85" s="39">
        <v>0</v>
      </c>
      <c r="AA85" s="40">
        <v>0</v>
      </c>
      <c r="AB85" s="40">
        <v>0</v>
      </c>
      <c r="AC85" s="40">
        <v>0</v>
      </c>
      <c r="AD85" s="50">
        <f t="shared" si="25"/>
        <v>0</v>
      </c>
    </row>
    <row r="86" spans="1:30">
      <c r="A86" t="s">
        <v>36</v>
      </c>
      <c r="B86" s="10">
        <f t="shared" si="21"/>
        <v>30</v>
      </c>
      <c r="C86" s="9" t="s">
        <v>91</v>
      </c>
      <c r="D86" s="10">
        <f t="shared" si="22"/>
        <v>30</v>
      </c>
      <c r="E86" s="8" t="s">
        <v>1453</v>
      </c>
      <c r="F86" s="11">
        <v>40983</v>
      </c>
      <c r="G86" s="13">
        <v>2620</v>
      </c>
      <c r="H86" s="13">
        <v>212184</v>
      </c>
      <c r="I86" s="13">
        <v>3003</v>
      </c>
      <c r="J86" s="39">
        <v>0</v>
      </c>
      <c r="K86" s="40">
        <v>0</v>
      </c>
      <c r="L86" s="40">
        <v>0</v>
      </c>
      <c r="M86" s="40">
        <v>0</v>
      </c>
      <c r="N86" s="50">
        <f t="shared" si="23"/>
        <v>0</v>
      </c>
      <c r="O86" s="39">
        <v>0</v>
      </c>
      <c r="P86" s="40">
        <v>0</v>
      </c>
      <c r="Q86" s="40">
        <v>0</v>
      </c>
      <c r="R86" s="40">
        <v>0</v>
      </c>
      <c r="S86" s="50">
        <f t="shared" si="24"/>
        <v>0</v>
      </c>
      <c r="T86" s="39">
        <v>0</v>
      </c>
      <c r="U86" s="40">
        <v>0</v>
      </c>
      <c r="V86" s="40">
        <v>0</v>
      </c>
      <c r="W86" s="40">
        <v>127</v>
      </c>
      <c r="X86" s="21">
        <v>0</v>
      </c>
      <c r="Y86" s="50">
        <f t="shared" si="17"/>
        <v>127</v>
      </c>
      <c r="Z86" s="39">
        <v>0</v>
      </c>
      <c r="AA86" s="40">
        <v>0</v>
      </c>
      <c r="AB86" s="40">
        <v>0</v>
      </c>
      <c r="AC86" s="40">
        <v>0</v>
      </c>
      <c r="AD86" s="50">
        <f t="shared" si="25"/>
        <v>0</v>
      </c>
    </row>
    <row r="87" spans="1:30">
      <c r="A87" t="s">
        <v>42</v>
      </c>
      <c r="B87" s="10">
        <f t="shared" si="21"/>
        <v>31</v>
      </c>
      <c r="C87" s="9" t="s">
        <v>91</v>
      </c>
      <c r="D87" s="10">
        <f t="shared" si="22"/>
        <v>31</v>
      </c>
      <c r="E87" s="8" t="s">
        <v>1363</v>
      </c>
      <c r="F87" s="11">
        <v>40985</v>
      </c>
      <c r="G87" s="13">
        <v>4528</v>
      </c>
      <c r="H87" s="13">
        <v>293717</v>
      </c>
      <c r="I87" s="13">
        <v>5323</v>
      </c>
      <c r="J87" s="39">
        <v>0</v>
      </c>
      <c r="K87" s="40">
        <v>0</v>
      </c>
      <c r="L87" s="40">
        <v>0</v>
      </c>
      <c r="M87" s="40">
        <v>0</v>
      </c>
      <c r="N87" s="50">
        <f t="shared" si="23"/>
        <v>0</v>
      </c>
      <c r="O87" s="39">
        <v>0</v>
      </c>
      <c r="P87" s="40">
        <v>0</v>
      </c>
      <c r="Q87" s="40">
        <v>0</v>
      </c>
      <c r="R87" s="40">
        <v>0</v>
      </c>
      <c r="S87" s="50">
        <f t="shared" si="24"/>
        <v>0</v>
      </c>
      <c r="T87" s="39">
        <v>0</v>
      </c>
      <c r="U87" s="40">
        <v>0</v>
      </c>
      <c r="V87" s="40">
        <v>0</v>
      </c>
      <c r="W87" s="40">
        <v>0</v>
      </c>
      <c r="X87" s="21">
        <v>0</v>
      </c>
      <c r="Y87" s="50">
        <f t="shared" si="17"/>
        <v>0</v>
      </c>
      <c r="Z87" s="39">
        <v>0</v>
      </c>
      <c r="AA87" s="40">
        <v>0</v>
      </c>
      <c r="AB87" s="40">
        <v>0</v>
      </c>
      <c r="AC87" s="40">
        <v>0</v>
      </c>
      <c r="AD87" s="50">
        <f t="shared" si="25"/>
        <v>0</v>
      </c>
    </row>
    <row r="88" spans="1:30">
      <c r="A88" t="s">
        <v>36</v>
      </c>
      <c r="B88" s="10">
        <f t="shared" si="21"/>
        <v>32</v>
      </c>
      <c r="C88" s="9" t="s">
        <v>91</v>
      </c>
      <c r="D88" s="10">
        <f t="shared" si="22"/>
        <v>32</v>
      </c>
      <c r="E88" s="8" t="s">
        <v>1454</v>
      </c>
      <c r="F88" s="11">
        <v>40986</v>
      </c>
      <c r="G88" s="13">
        <v>4836</v>
      </c>
      <c r="H88" s="13">
        <v>383079</v>
      </c>
      <c r="I88" s="13">
        <v>5497</v>
      </c>
      <c r="J88" s="39">
        <v>0</v>
      </c>
      <c r="K88" s="40">
        <v>0</v>
      </c>
      <c r="L88" s="40">
        <v>0</v>
      </c>
      <c r="M88" s="40">
        <v>0</v>
      </c>
      <c r="N88" s="50">
        <f t="shared" si="23"/>
        <v>0</v>
      </c>
      <c r="O88" s="39">
        <v>0</v>
      </c>
      <c r="P88" s="40">
        <v>0</v>
      </c>
      <c r="Q88" s="40">
        <v>0</v>
      </c>
      <c r="R88" s="40">
        <v>238</v>
      </c>
      <c r="S88" s="50">
        <f t="shared" si="24"/>
        <v>238</v>
      </c>
      <c r="T88" s="39">
        <v>0</v>
      </c>
      <c r="U88" s="40">
        <v>0</v>
      </c>
      <c r="V88" s="40">
        <v>0</v>
      </c>
      <c r="W88" s="40">
        <v>235</v>
      </c>
      <c r="X88" s="21">
        <v>0</v>
      </c>
      <c r="Y88" s="50">
        <f t="shared" si="17"/>
        <v>235</v>
      </c>
      <c r="Z88" s="39">
        <v>0</v>
      </c>
      <c r="AA88" s="40">
        <v>0</v>
      </c>
      <c r="AB88" s="40">
        <v>0</v>
      </c>
      <c r="AC88" s="40">
        <v>0</v>
      </c>
      <c r="AD88" s="50">
        <f t="shared" si="25"/>
        <v>0</v>
      </c>
    </row>
    <row r="89" spans="1:30">
      <c r="A89" t="s">
        <v>36</v>
      </c>
      <c r="B89" s="10">
        <f t="shared" si="21"/>
        <v>33</v>
      </c>
      <c r="C89" s="9" t="s">
        <v>91</v>
      </c>
      <c r="D89" s="10">
        <f t="shared" si="22"/>
        <v>33</v>
      </c>
      <c r="E89" s="8" t="s">
        <v>1455</v>
      </c>
      <c r="F89" s="11">
        <v>40986</v>
      </c>
      <c r="G89" s="13">
        <v>1711</v>
      </c>
      <c r="H89" s="13">
        <v>132368</v>
      </c>
      <c r="I89" s="13">
        <v>1992</v>
      </c>
      <c r="J89" s="39">
        <v>0</v>
      </c>
      <c r="K89" s="40">
        <v>0</v>
      </c>
      <c r="L89" s="40">
        <v>0</v>
      </c>
      <c r="M89" s="40">
        <v>0</v>
      </c>
      <c r="N89" s="50">
        <f t="shared" si="23"/>
        <v>0</v>
      </c>
      <c r="O89" s="39">
        <v>0</v>
      </c>
      <c r="P89" s="40">
        <v>0</v>
      </c>
      <c r="Q89" s="40">
        <v>0</v>
      </c>
      <c r="R89" s="40">
        <v>146</v>
      </c>
      <c r="S89" s="50">
        <f t="shared" si="24"/>
        <v>146</v>
      </c>
      <c r="T89" s="39">
        <v>0</v>
      </c>
      <c r="U89" s="40">
        <v>0</v>
      </c>
      <c r="V89" s="40">
        <v>0</v>
      </c>
      <c r="W89" s="40">
        <v>83</v>
      </c>
      <c r="X89" s="21">
        <v>0</v>
      </c>
      <c r="Y89" s="50">
        <f t="shared" si="17"/>
        <v>83</v>
      </c>
      <c r="Z89" s="39">
        <v>0</v>
      </c>
      <c r="AA89" s="40">
        <v>0</v>
      </c>
      <c r="AB89" s="40">
        <v>0</v>
      </c>
      <c r="AC89" s="40">
        <v>2</v>
      </c>
      <c r="AD89" s="50">
        <f t="shared" si="25"/>
        <v>2</v>
      </c>
    </row>
    <row r="90" spans="1:30">
      <c r="A90" t="s">
        <v>36</v>
      </c>
      <c r="B90" s="10">
        <f t="shared" si="21"/>
        <v>34</v>
      </c>
      <c r="C90" s="9" t="s">
        <v>91</v>
      </c>
      <c r="D90" s="10">
        <f t="shared" si="22"/>
        <v>34</v>
      </c>
      <c r="E90" s="8" t="s">
        <v>1456</v>
      </c>
      <c r="F90" s="11">
        <v>40990</v>
      </c>
      <c r="G90" s="13">
        <v>161</v>
      </c>
      <c r="H90" s="13">
        <v>12164</v>
      </c>
      <c r="I90" s="13">
        <v>182</v>
      </c>
      <c r="J90" s="39">
        <v>0</v>
      </c>
      <c r="K90" s="40">
        <v>0</v>
      </c>
      <c r="L90" s="40">
        <v>0</v>
      </c>
      <c r="M90" s="40">
        <v>0</v>
      </c>
      <c r="N90" s="50">
        <f t="shared" si="23"/>
        <v>0</v>
      </c>
      <c r="O90" s="39">
        <v>0</v>
      </c>
      <c r="P90" s="40">
        <v>0</v>
      </c>
      <c r="Q90" s="40">
        <v>0</v>
      </c>
      <c r="R90" s="40">
        <v>0</v>
      </c>
      <c r="S90" s="50">
        <f t="shared" si="24"/>
        <v>0</v>
      </c>
      <c r="T90" s="39">
        <v>0</v>
      </c>
      <c r="U90" s="40">
        <v>0</v>
      </c>
      <c r="V90" s="40">
        <v>0</v>
      </c>
      <c r="W90" s="40">
        <v>8</v>
      </c>
      <c r="X90" s="21">
        <v>0</v>
      </c>
      <c r="Y90" s="50">
        <f t="shared" si="17"/>
        <v>8</v>
      </c>
      <c r="Z90" s="39">
        <v>0</v>
      </c>
      <c r="AA90" s="40">
        <v>0</v>
      </c>
      <c r="AB90" s="40">
        <v>0</v>
      </c>
      <c r="AC90" s="40">
        <v>0</v>
      </c>
      <c r="AD90" s="50">
        <f t="shared" si="25"/>
        <v>0</v>
      </c>
    </row>
    <row r="91" spans="1:30">
      <c r="A91" t="s">
        <v>36</v>
      </c>
      <c r="B91" s="10">
        <f t="shared" si="21"/>
        <v>35</v>
      </c>
      <c r="C91" s="9" t="s">
        <v>91</v>
      </c>
      <c r="D91" s="10">
        <f t="shared" si="22"/>
        <v>35</v>
      </c>
      <c r="E91" s="8" t="s">
        <v>1457</v>
      </c>
      <c r="F91" s="11">
        <v>40990</v>
      </c>
      <c r="G91" s="13">
        <v>2462</v>
      </c>
      <c r="H91" s="13">
        <v>211405</v>
      </c>
      <c r="I91" s="13">
        <v>2769</v>
      </c>
      <c r="J91" s="39">
        <v>0</v>
      </c>
      <c r="K91" s="40">
        <v>0</v>
      </c>
      <c r="L91" s="40">
        <v>0</v>
      </c>
      <c r="M91" s="40">
        <v>0</v>
      </c>
      <c r="N91" s="50">
        <f t="shared" si="23"/>
        <v>0</v>
      </c>
      <c r="O91" s="39">
        <v>0</v>
      </c>
      <c r="P91" s="40">
        <v>0</v>
      </c>
      <c r="Q91" s="40">
        <v>0</v>
      </c>
      <c r="R91" s="40">
        <v>40</v>
      </c>
      <c r="S91" s="50">
        <f t="shared" si="24"/>
        <v>40</v>
      </c>
      <c r="T91" s="39">
        <v>0</v>
      </c>
      <c r="U91" s="40">
        <v>0</v>
      </c>
      <c r="V91" s="40">
        <v>0</v>
      </c>
      <c r="W91" s="40">
        <v>119</v>
      </c>
      <c r="X91" s="21">
        <v>0</v>
      </c>
      <c r="Y91" s="50">
        <f t="shared" si="17"/>
        <v>119</v>
      </c>
      <c r="Z91" s="39">
        <v>0</v>
      </c>
      <c r="AA91" s="40">
        <v>0</v>
      </c>
      <c r="AB91" s="40">
        <v>0</v>
      </c>
      <c r="AC91" s="40">
        <v>0</v>
      </c>
      <c r="AD91" s="50">
        <f t="shared" si="25"/>
        <v>0</v>
      </c>
    </row>
    <row r="92" spans="1:30">
      <c r="A92" t="s">
        <v>42</v>
      </c>
      <c r="B92" s="10">
        <f t="shared" si="21"/>
        <v>36</v>
      </c>
      <c r="C92" s="9" t="s">
        <v>91</v>
      </c>
      <c r="D92" s="10">
        <f t="shared" si="22"/>
        <v>36</v>
      </c>
      <c r="E92" s="8" t="s">
        <v>1092</v>
      </c>
      <c r="F92" s="11">
        <v>40991</v>
      </c>
      <c r="G92" s="13">
        <v>4630</v>
      </c>
      <c r="H92" s="13">
        <v>273356</v>
      </c>
      <c r="I92" s="13">
        <v>4417</v>
      </c>
      <c r="J92" s="39">
        <v>0</v>
      </c>
      <c r="K92" s="40">
        <v>0</v>
      </c>
      <c r="L92" s="40">
        <v>0</v>
      </c>
      <c r="M92" s="40">
        <v>0</v>
      </c>
      <c r="N92" s="50">
        <f t="shared" si="23"/>
        <v>0</v>
      </c>
      <c r="O92" s="39">
        <v>0</v>
      </c>
      <c r="P92" s="40">
        <v>0</v>
      </c>
      <c r="Q92" s="40">
        <v>0</v>
      </c>
      <c r="R92" s="40">
        <v>0</v>
      </c>
      <c r="S92" s="50">
        <f t="shared" si="24"/>
        <v>0</v>
      </c>
      <c r="T92" s="39">
        <v>0</v>
      </c>
      <c r="U92" s="40">
        <v>0</v>
      </c>
      <c r="V92" s="40">
        <v>0</v>
      </c>
      <c r="W92" s="40">
        <v>0</v>
      </c>
      <c r="X92" s="21">
        <v>0</v>
      </c>
      <c r="Y92" s="50">
        <f t="shared" si="17"/>
        <v>0</v>
      </c>
      <c r="Z92" s="39">
        <v>0</v>
      </c>
      <c r="AA92" s="40">
        <v>0</v>
      </c>
      <c r="AB92" s="40">
        <v>0</v>
      </c>
      <c r="AC92" s="40">
        <v>0</v>
      </c>
      <c r="AD92" s="50">
        <f t="shared" si="25"/>
        <v>0</v>
      </c>
    </row>
    <row r="93" spans="1:30">
      <c r="A93" t="s">
        <v>36</v>
      </c>
      <c r="B93" s="10">
        <f t="shared" si="21"/>
        <v>37</v>
      </c>
      <c r="C93" s="9" t="s">
        <v>91</v>
      </c>
      <c r="D93" s="10">
        <f t="shared" si="22"/>
        <v>37</v>
      </c>
      <c r="E93" s="8" t="s">
        <v>1458</v>
      </c>
      <c r="F93" s="11">
        <v>40993</v>
      </c>
      <c r="G93" s="13">
        <v>3998</v>
      </c>
      <c r="H93" s="13">
        <v>302527</v>
      </c>
      <c r="I93" s="13">
        <v>4625</v>
      </c>
      <c r="J93" s="39">
        <v>0</v>
      </c>
      <c r="K93" s="40">
        <v>0</v>
      </c>
      <c r="L93" s="40">
        <v>0</v>
      </c>
      <c r="M93" s="40">
        <v>0</v>
      </c>
      <c r="N93" s="50">
        <f t="shared" si="23"/>
        <v>0</v>
      </c>
      <c r="O93" s="39">
        <v>0</v>
      </c>
      <c r="P93" s="40">
        <v>0</v>
      </c>
      <c r="Q93" s="40">
        <v>0</v>
      </c>
      <c r="R93" s="40">
        <v>300</v>
      </c>
      <c r="S93" s="50">
        <f t="shared" si="24"/>
        <v>300</v>
      </c>
      <c r="T93" s="39">
        <v>0</v>
      </c>
      <c r="U93" s="40">
        <v>0</v>
      </c>
      <c r="V93" s="40">
        <v>0</v>
      </c>
      <c r="W93" s="40">
        <v>195</v>
      </c>
      <c r="X93" s="21">
        <v>0</v>
      </c>
      <c r="Y93" s="50">
        <f t="shared" si="17"/>
        <v>195</v>
      </c>
      <c r="Z93" s="39">
        <v>0</v>
      </c>
      <c r="AA93" s="40">
        <v>0</v>
      </c>
      <c r="AB93" s="40">
        <v>0</v>
      </c>
      <c r="AC93" s="40">
        <v>0</v>
      </c>
      <c r="AD93" s="50">
        <f t="shared" si="25"/>
        <v>0</v>
      </c>
    </row>
    <row r="94" spans="1:30">
      <c r="A94" t="s">
        <v>36</v>
      </c>
      <c r="B94" s="10">
        <f t="shared" si="21"/>
        <v>38</v>
      </c>
      <c r="C94" s="9" t="s">
        <v>91</v>
      </c>
      <c r="D94" s="10">
        <f t="shared" si="22"/>
        <v>38</v>
      </c>
      <c r="E94" s="8" t="s">
        <v>1459</v>
      </c>
      <c r="F94" s="11">
        <v>40993</v>
      </c>
      <c r="G94" s="13">
        <v>1903</v>
      </c>
      <c r="H94" s="13">
        <v>165587</v>
      </c>
      <c r="I94" s="13">
        <v>2259</v>
      </c>
      <c r="J94" s="39">
        <v>0</v>
      </c>
      <c r="K94" s="40">
        <v>0</v>
      </c>
      <c r="L94" s="40">
        <v>0</v>
      </c>
      <c r="M94" s="40">
        <v>0</v>
      </c>
      <c r="N94" s="50">
        <f t="shared" si="23"/>
        <v>0</v>
      </c>
      <c r="O94" s="39">
        <v>0</v>
      </c>
      <c r="P94" s="40">
        <v>0</v>
      </c>
      <c r="Q94" s="40">
        <v>0</v>
      </c>
      <c r="R94" s="40">
        <v>170</v>
      </c>
      <c r="S94" s="50">
        <f t="shared" si="24"/>
        <v>170</v>
      </c>
      <c r="T94" s="39">
        <v>0</v>
      </c>
      <c r="U94" s="40">
        <v>0</v>
      </c>
      <c r="V94" s="40">
        <v>0</v>
      </c>
      <c r="W94" s="40">
        <v>93</v>
      </c>
      <c r="X94" s="21">
        <v>0</v>
      </c>
      <c r="Y94" s="50">
        <f t="shared" si="17"/>
        <v>93</v>
      </c>
      <c r="Z94" s="39">
        <v>0</v>
      </c>
      <c r="AA94" s="40">
        <v>0</v>
      </c>
      <c r="AB94" s="40">
        <v>0</v>
      </c>
      <c r="AC94" s="40">
        <v>1</v>
      </c>
      <c r="AD94" s="50">
        <f t="shared" si="25"/>
        <v>1</v>
      </c>
    </row>
    <row r="95" spans="1:30">
      <c r="A95" t="s">
        <v>42</v>
      </c>
      <c r="B95" s="10">
        <f t="shared" si="21"/>
        <v>39</v>
      </c>
      <c r="C95" s="9" t="s">
        <v>91</v>
      </c>
      <c r="D95" s="10">
        <f t="shared" si="22"/>
        <v>39</v>
      </c>
      <c r="E95" s="8" t="s">
        <v>1460</v>
      </c>
      <c r="F95" s="11">
        <v>40996</v>
      </c>
      <c r="G95" s="13">
        <v>5116</v>
      </c>
      <c r="H95" s="13">
        <v>336421</v>
      </c>
      <c r="I95" s="13">
        <v>5983</v>
      </c>
      <c r="J95" s="39">
        <v>0</v>
      </c>
      <c r="K95" s="40">
        <v>0</v>
      </c>
      <c r="L95" s="40">
        <v>0</v>
      </c>
      <c r="M95" s="40">
        <v>0</v>
      </c>
      <c r="N95" s="50">
        <f t="shared" si="23"/>
        <v>0</v>
      </c>
      <c r="O95" s="39">
        <v>0</v>
      </c>
      <c r="P95" s="40">
        <v>0</v>
      </c>
      <c r="Q95" s="40">
        <v>0</v>
      </c>
      <c r="R95" s="40">
        <v>33</v>
      </c>
      <c r="S95" s="50">
        <f t="shared" si="24"/>
        <v>33</v>
      </c>
      <c r="T95" s="39">
        <v>0</v>
      </c>
      <c r="U95" s="40">
        <v>0</v>
      </c>
      <c r="V95" s="40">
        <v>0</v>
      </c>
      <c r="W95" s="40">
        <v>33</v>
      </c>
      <c r="X95" s="21">
        <v>0</v>
      </c>
      <c r="Y95" s="50">
        <f t="shared" si="17"/>
        <v>33</v>
      </c>
      <c r="Z95" s="39">
        <v>0</v>
      </c>
      <c r="AA95" s="40">
        <v>0</v>
      </c>
      <c r="AB95" s="40">
        <v>0</v>
      </c>
      <c r="AC95" s="40">
        <v>0</v>
      </c>
      <c r="AD95" s="50">
        <f t="shared" si="25"/>
        <v>0</v>
      </c>
    </row>
    <row r="96" spans="1:30">
      <c r="A96" t="s">
        <v>36</v>
      </c>
      <c r="B96" s="10">
        <f t="shared" si="21"/>
        <v>40</v>
      </c>
      <c r="C96" s="9" t="s">
        <v>91</v>
      </c>
      <c r="D96" s="10">
        <f t="shared" si="22"/>
        <v>40</v>
      </c>
      <c r="E96" s="8" t="s">
        <v>1461</v>
      </c>
      <c r="F96" s="11">
        <v>40998</v>
      </c>
      <c r="G96" s="13">
        <v>349</v>
      </c>
      <c r="H96" s="13">
        <v>27297</v>
      </c>
      <c r="I96" s="13">
        <v>386</v>
      </c>
      <c r="J96" s="39">
        <v>0</v>
      </c>
      <c r="K96" s="40">
        <v>0</v>
      </c>
      <c r="L96" s="40">
        <v>0</v>
      </c>
      <c r="M96" s="40">
        <v>0</v>
      </c>
      <c r="N96" s="50">
        <f t="shared" si="23"/>
        <v>0</v>
      </c>
      <c r="O96" s="39">
        <v>0</v>
      </c>
      <c r="P96" s="40">
        <v>0</v>
      </c>
      <c r="Q96" s="40">
        <v>0</v>
      </c>
      <c r="R96" s="40">
        <v>0</v>
      </c>
      <c r="S96" s="50">
        <f t="shared" si="24"/>
        <v>0</v>
      </c>
      <c r="T96" s="39">
        <v>0</v>
      </c>
      <c r="U96" s="40">
        <v>0</v>
      </c>
      <c r="V96" s="40">
        <v>0</v>
      </c>
      <c r="W96" s="40">
        <v>17</v>
      </c>
      <c r="X96" s="21">
        <v>0</v>
      </c>
      <c r="Y96" s="50">
        <f t="shared" si="17"/>
        <v>17</v>
      </c>
      <c r="Z96" s="39">
        <v>0</v>
      </c>
      <c r="AA96" s="40">
        <v>0</v>
      </c>
      <c r="AB96" s="40">
        <v>0</v>
      </c>
      <c r="AC96" s="40">
        <v>0</v>
      </c>
      <c r="AD96" s="50">
        <f t="shared" si="25"/>
        <v>0</v>
      </c>
    </row>
    <row r="97" spans="1:30">
      <c r="A97" t="s">
        <v>36</v>
      </c>
      <c r="B97" s="10">
        <f t="shared" si="21"/>
        <v>41</v>
      </c>
      <c r="C97" s="9" t="s">
        <v>91</v>
      </c>
      <c r="D97" s="10">
        <f t="shared" si="22"/>
        <v>41</v>
      </c>
      <c r="E97" s="8" t="s">
        <v>1462</v>
      </c>
      <c r="F97" s="11">
        <v>40998</v>
      </c>
      <c r="G97" s="13">
        <v>2144</v>
      </c>
      <c r="H97" s="13">
        <v>176379</v>
      </c>
      <c r="I97" s="13">
        <v>2441</v>
      </c>
      <c r="J97" s="39">
        <v>0</v>
      </c>
      <c r="K97" s="40">
        <v>0</v>
      </c>
      <c r="L97" s="40">
        <v>0</v>
      </c>
      <c r="M97" s="40">
        <v>0</v>
      </c>
      <c r="N97" s="50">
        <f t="shared" si="23"/>
        <v>0</v>
      </c>
      <c r="O97" s="39">
        <v>0</v>
      </c>
      <c r="P97" s="40">
        <v>0</v>
      </c>
      <c r="Q97" s="40">
        <v>0</v>
      </c>
      <c r="R97" s="40">
        <v>120</v>
      </c>
      <c r="S97" s="50">
        <f t="shared" si="24"/>
        <v>120</v>
      </c>
      <c r="T97" s="39">
        <v>0</v>
      </c>
      <c r="U97" s="40">
        <v>0</v>
      </c>
      <c r="V97" s="40">
        <v>0</v>
      </c>
      <c r="W97" s="40">
        <v>104</v>
      </c>
      <c r="X97" s="21">
        <v>0</v>
      </c>
      <c r="Y97" s="50">
        <f t="shared" si="17"/>
        <v>104</v>
      </c>
      <c r="Z97" s="39">
        <v>0</v>
      </c>
      <c r="AA97" s="40">
        <v>0</v>
      </c>
      <c r="AB97" s="40">
        <v>0</v>
      </c>
      <c r="AC97" s="40">
        <v>0</v>
      </c>
      <c r="AD97" s="50">
        <f t="shared" si="25"/>
        <v>0</v>
      </c>
    </row>
    <row r="98" spans="1:30">
      <c r="A98" t="s">
        <v>42</v>
      </c>
      <c r="B98" s="10">
        <f t="shared" si="21"/>
        <v>42</v>
      </c>
      <c r="C98" s="9" t="s">
        <v>91</v>
      </c>
      <c r="D98" s="10">
        <f t="shared" si="22"/>
        <v>42</v>
      </c>
      <c r="E98" s="8" t="s">
        <v>869</v>
      </c>
      <c r="F98" s="11">
        <v>40999</v>
      </c>
      <c r="G98" s="13">
        <v>4455</v>
      </c>
      <c r="H98" s="13">
        <v>281383</v>
      </c>
      <c r="I98" s="13">
        <v>5203</v>
      </c>
      <c r="J98" s="39">
        <v>0</v>
      </c>
      <c r="K98" s="40">
        <v>0</v>
      </c>
      <c r="L98" s="40">
        <v>0</v>
      </c>
      <c r="M98" s="40">
        <v>0</v>
      </c>
      <c r="N98" s="50">
        <f t="shared" si="23"/>
        <v>0</v>
      </c>
      <c r="O98" s="39">
        <v>0</v>
      </c>
      <c r="P98" s="40">
        <v>0</v>
      </c>
      <c r="Q98" s="40">
        <v>0</v>
      </c>
      <c r="R98" s="40">
        <v>0</v>
      </c>
      <c r="S98" s="50">
        <f t="shared" si="24"/>
        <v>0</v>
      </c>
      <c r="T98" s="39">
        <v>0</v>
      </c>
      <c r="U98" s="40">
        <v>0</v>
      </c>
      <c r="V98" s="40">
        <v>0</v>
      </c>
      <c r="W98" s="40">
        <v>0</v>
      </c>
      <c r="X98" s="21">
        <v>0</v>
      </c>
      <c r="Y98" s="50">
        <f t="shared" si="17"/>
        <v>0</v>
      </c>
      <c r="Z98" s="39">
        <v>0</v>
      </c>
      <c r="AA98" s="40">
        <v>0</v>
      </c>
      <c r="AB98" s="40">
        <v>0</v>
      </c>
      <c r="AC98" s="40">
        <v>0</v>
      </c>
      <c r="AD98" s="50">
        <f t="shared" si="25"/>
        <v>0</v>
      </c>
    </row>
    <row r="99" spans="1:30">
      <c r="A99" t="s">
        <v>36</v>
      </c>
      <c r="B99" s="10">
        <f t="shared" ref="B99:B113" si="26">+B98+1</f>
        <v>43</v>
      </c>
      <c r="C99" s="9" t="s">
        <v>91</v>
      </c>
      <c r="D99" s="10">
        <f t="shared" ref="D99:D113" si="27">+D98+1</f>
        <v>43</v>
      </c>
      <c r="E99" s="8" t="s">
        <v>1463</v>
      </c>
      <c r="F99" s="11">
        <v>41000</v>
      </c>
      <c r="G99" s="13">
        <v>3842</v>
      </c>
      <c r="H99" s="13">
        <v>269404</v>
      </c>
      <c r="I99" s="13">
        <v>4565</v>
      </c>
      <c r="J99" s="39">
        <v>0</v>
      </c>
      <c r="K99" s="40">
        <v>0</v>
      </c>
      <c r="L99" s="40">
        <v>0</v>
      </c>
      <c r="M99" s="40">
        <v>0</v>
      </c>
      <c r="N99" s="50">
        <f t="shared" si="23"/>
        <v>0</v>
      </c>
      <c r="O99" s="39">
        <v>0</v>
      </c>
      <c r="P99" s="40">
        <v>0</v>
      </c>
      <c r="Q99" s="40">
        <v>0</v>
      </c>
      <c r="R99" s="40">
        <v>312</v>
      </c>
      <c r="S99" s="50">
        <f t="shared" si="24"/>
        <v>312</v>
      </c>
      <c r="T99" s="39">
        <v>0</v>
      </c>
      <c r="U99" s="40">
        <v>0</v>
      </c>
      <c r="V99" s="40">
        <v>0</v>
      </c>
      <c r="W99" s="40">
        <v>188</v>
      </c>
      <c r="X99" s="21">
        <v>0</v>
      </c>
      <c r="Y99" s="50">
        <f t="shared" ref="Y99:Y106" si="28">SUM(T99:X99)</f>
        <v>188</v>
      </c>
      <c r="Z99" s="39">
        <v>0</v>
      </c>
      <c r="AA99" s="40">
        <v>0</v>
      </c>
      <c r="AB99" s="40">
        <v>0</v>
      </c>
      <c r="AC99" s="40">
        <v>0</v>
      </c>
      <c r="AD99" s="50">
        <f t="shared" ref="AD99:AD104" si="29">SUM(Z99:AC99)</f>
        <v>0</v>
      </c>
    </row>
    <row r="100" spans="1:30">
      <c r="A100" t="s">
        <v>36</v>
      </c>
      <c r="B100" s="10">
        <f t="shared" si="26"/>
        <v>44</v>
      </c>
      <c r="C100" s="9" t="s">
        <v>91</v>
      </c>
      <c r="D100" s="10">
        <f t="shared" si="27"/>
        <v>44</v>
      </c>
      <c r="E100" s="8" t="s">
        <v>1464</v>
      </c>
      <c r="F100" s="11">
        <v>41000</v>
      </c>
      <c r="G100" s="13">
        <v>1742</v>
      </c>
      <c r="H100" s="13">
        <v>143340</v>
      </c>
      <c r="I100" s="13">
        <v>2040</v>
      </c>
      <c r="J100" s="39">
        <v>0</v>
      </c>
      <c r="K100" s="40">
        <v>0</v>
      </c>
      <c r="L100" s="40">
        <v>0</v>
      </c>
      <c r="M100" s="40">
        <v>0</v>
      </c>
      <c r="N100" s="50">
        <f t="shared" si="23"/>
        <v>0</v>
      </c>
      <c r="O100" s="39">
        <v>0</v>
      </c>
      <c r="P100" s="40">
        <v>0</v>
      </c>
      <c r="Q100" s="40">
        <v>0</v>
      </c>
      <c r="R100" s="40">
        <v>150</v>
      </c>
      <c r="S100" s="50">
        <f t="shared" si="24"/>
        <v>150</v>
      </c>
      <c r="T100" s="39">
        <v>0</v>
      </c>
      <c r="U100" s="40">
        <v>0</v>
      </c>
      <c r="V100" s="40">
        <v>0</v>
      </c>
      <c r="W100" s="40">
        <v>85</v>
      </c>
      <c r="X100" s="21">
        <v>0</v>
      </c>
      <c r="Y100" s="50">
        <f t="shared" si="28"/>
        <v>85</v>
      </c>
      <c r="Z100" s="39">
        <v>0</v>
      </c>
      <c r="AA100" s="40">
        <v>0</v>
      </c>
      <c r="AB100" s="40">
        <v>0</v>
      </c>
      <c r="AC100" s="40">
        <v>0</v>
      </c>
      <c r="AD100" s="50">
        <f t="shared" si="29"/>
        <v>0</v>
      </c>
    </row>
    <row r="101" spans="1:30">
      <c r="A101" t="s">
        <v>36</v>
      </c>
      <c r="B101" s="10">
        <f t="shared" si="26"/>
        <v>45</v>
      </c>
      <c r="C101" s="9" t="s">
        <v>91</v>
      </c>
      <c r="D101" s="10">
        <f t="shared" si="27"/>
        <v>45</v>
      </c>
      <c r="E101" s="8" t="s">
        <v>1465</v>
      </c>
      <c r="F101" s="11">
        <v>41004</v>
      </c>
      <c r="G101" s="13">
        <v>141</v>
      </c>
      <c r="H101" s="13">
        <v>11053</v>
      </c>
      <c r="I101" s="13">
        <v>171</v>
      </c>
      <c r="J101" s="39">
        <v>0</v>
      </c>
      <c r="K101" s="40">
        <v>0</v>
      </c>
      <c r="L101" s="40">
        <v>0</v>
      </c>
      <c r="M101" s="40">
        <v>0</v>
      </c>
      <c r="N101" s="50">
        <f t="shared" si="23"/>
        <v>0</v>
      </c>
      <c r="O101" s="39">
        <v>0</v>
      </c>
      <c r="P101" s="40">
        <v>0</v>
      </c>
      <c r="Q101" s="40">
        <v>0</v>
      </c>
      <c r="R101" s="40">
        <v>0</v>
      </c>
      <c r="S101" s="50">
        <f t="shared" si="24"/>
        <v>0</v>
      </c>
      <c r="T101" s="39">
        <v>0</v>
      </c>
      <c r="U101" s="40">
        <v>0</v>
      </c>
      <c r="V101" s="40">
        <v>0</v>
      </c>
      <c r="W101" s="40">
        <v>7</v>
      </c>
      <c r="X101" s="21">
        <v>0</v>
      </c>
      <c r="Y101" s="50">
        <f t="shared" si="28"/>
        <v>7</v>
      </c>
      <c r="Z101" s="39">
        <v>0</v>
      </c>
      <c r="AA101" s="40">
        <v>0</v>
      </c>
      <c r="AB101" s="40">
        <v>0</v>
      </c>
      <c r="AC101" s="40">
        <v>0</v>
      </c>
      <c r="AD101" s="50">
        <f t="shared" si="29"/>
        <v>0</v>
      </c>
    </row>
    <row r="102" spans="1:30">
      <c r="A102" t="s">
        <v>36</v>
      </c>
      <c r="B102" s="10">
        <f t="shared" si="26"/>
        <v>46</v>
      </c>
      <c r="C102" s="9" t="s">
        <v>91</v>
      </c>
      <c r="D102" s="10">
        <f t="shared" si="27"/>
        <v>46</v>
      </c>
      <c r="E102" s="8" t="s">
        <v>1466</v>
      </c>
      <c r="F102" s="11">
        <v>41004</v>
      </c>
      <c r="G102" s="13">
        <v>1998</v>
      </c>
      <c r="H102" s="13">
        <v>145697</v>
      </c>
      <c r="I102" s="13">
        <v>2299</v>
      </c>
      <c r="J102" s="39">
        <v>0</v>
      </c>
      <c r="K102" s="40">
        <v>0</v>
      </c>
      <c r="L102" s="40">
        <v>0</v>
      </c>
      <c r="M102" s="40">
        <v>0</v>
      </c>
      <c r="N102" s="50">
        <f t="shared" si="23"/>
        <v>0</v>
      </c>
      <c r="O102" s="39">
        <v>0</v>
      </c>
      <c r="P102" s="40">
        <v>0</v>
      </c>
      <c r="Q102" s="40">
        <v>0</v>
      </c>
      <c r="R102" s="40">
        <v>80</v>
      </c>
      <c r="S102" s="50">
        <f t="shared" ref="S102:S107" si="30">SUM(O102:R102)</f>
        <v>80</v>
      </c>
      <c r="T102" s="39">
        <v>0</v>
      </c>
      <c r="U102" s="40">
        <v>0</v>
      </c>
      <c r="V102" s="40">
        <v>0</v>
      </c>
      <c r="W102" s="40">
        <v>97</v>
      </c>
      <c r="X102" s="21">
        <v>0</v>
      </c>
      <c r="Y102" s="50">
        <f t="shared" si="28"/>
        <v>97</v>
      </c>
      <c r="Z102" s="39">
        <v>0</v>
      </c>
      <c r="AA102" s="40">
        <v>0</v>
      </c>
      <c r="AB102" s="40">
        <v>0</v>
      </c>
      <c r="AC102" s="40">
        <v>0</v>
      </c>
      <c r="AD102" s="50">
        <f t="shared" si="29"/>
        <v>0</v>
      </c>
    </row>
    <row r="103" spans="1:30">
      <c r="A103" t="s">
        <v>42</v>
      </c>
      <c r="B103" s="10">
        <f t="shared" si="26"/>
        <v>47</v>
      </c>
      <c r="C103" s="9" t="s">
        <v>91</v>
      </c>
      <c r="D103" s="10">
        <f t="shared" si="27"/>
        <v>47</v>
      </c>
      <c r="E103" s="8" t="s">
        <v>1467</v>
      </c>
      <c r="F103" s="11">
        <v>41010</v>
      </c>
      <c r="G103" s="13">
        <v>5385</v>
      </c>
      <c r="H103" s="13">
        <v>345106</v>
      </c>
      <c r="I103" s="13">
        <v>6071</v>
      </c>
      <c r="J103" s="39">
        <v>0</v>
      </c>
      <c r="K103" s="40">
        <v>0</v>
      </c>
      <c r="L103" s="40">
        <v>0</v>
      </c>
      <c r="M103" s="40">
        <v>0</v>
      </c>
      <c r="N103" s="50">
        <f t="shared" si="23"/>
        <v>0</v>
      </c>
      <c r="O103" s="39">
        <v>0</v>
      </c>
      <c r="P103" s="40">
        <v>0</v>
      </c>
      <c r="Q103" s="40">
        <v>0</v>
      </c>
      <c r="R103" s="40">
        <v>9</v>
      </c>
      <c r="S103" s="50">
        <f t="shared" si="30"/>
        <v>9</v>
      </c>
      <c r="T103" s="39">
        <v>0</v>
      </c>
      <c r="U103" s="40">
        <v>0</v>
      </c>
      <c r="V103" s="40">
        <v>0</v>
      </c>
      <c r="W103" s="40">
        <v>9</v>
      </c>
      <c r="X103" s="21">
        <v>0</v>
      </c>
      <c r="Y103" s="50">
        <f t="shared" si="28"/>
        <v>9</v>
      </c>
      <c r="Z103" s="39">
        <v>0</v>
      </c>
      <c r="AA103" s="40">
        <v>0</v>
      </c>
      <c r="AB103" s="40">
        <v>0</v>
      </c>
      <c r="AC103" s="40">
        <v>0</v>
      </c>
      <c r="AD103" s="50">
        <f t="shared" si="29"/>
        <v>0</v>
      </c>
    </row>
    <row r="104" spans="1:30">
      <c r="A104" t="s">
        <v>36</v>
      </c>
      <c r="B104" s="10">
        <f t="shared" si="26"/>
        <v>48</v>
      </c>
      <c r="C104" s="9" t="s">
        <v>91</v>
      </c>
      <c r="D104" s="10">
        <f t="shared" si="27"/>
        <v>48</v>
      </c>
      <c r="E104" s="8" t="s">
        <v>1468</v>
      </c>
      <c r="F104" s="11">
        <v>41012</v>
      </c>
      <c r="G104" s="13">
        <v>3119</v>
      </c>
      <c r="H104" s="13">
        <v>236094</v>
      </c>
      <c r="I104" s="13">
        <v>3681</v>
      </c>
      <c r="J104" s="39">
        <v>0</v>
      </c>
      <c r="K104" s="40">
        <v>0</v>
      </c>
      <c r="L104" s="40">
        <v>0</v>
      </c>
      <c r="M104" s="40">
        <v>0</v>
      </c>
      <c r="N104" s="50">
        <f t="shared" si="23"/>
        <v>0</v>
      </c>
      <c r="O104" s="39">
        <v>0</v>
      </c>
      <c r="P104" s="40">
        <v>0</v>
      </c>
      <c r="Q104" s="40">
        <v>0</v>
      </c>
      <c r="R104" s="40">
        <v>100</v>
      </c>
      <c r="S104" s="50">
        <f t="shared" si="30"/>
        <v>100</v>
      </c>
      <c r="T104" s="39">
        <v>0</v>
      </c>
      <c r="U104" s="40">
        <v>0</v>
      </c>
      <c r="V104" s="40">
        <v>0</v>
      </c>
      <c r="W104" s="40">
        <v>153</v>
      </c>
      <c r="X104" s="21">
        <v>0</v>
      </c>
      <c r="Y104" s="50">
        <f t="shared" si="28"/>
        <v>153</v>
      </c>
      <c r="Z104" s="39">
        <v>0</v>
      </c>
      <c r="AA104" s="40">
        <v>0</v>
      </c>
      <c r="AB104" s="40">
        <v>0</v>
      </c>
      <c r="AC104" s="40">
        <v>0</v>
      </c>
      <c r="AD104" s="50">
        <f t="shared" si="29"/>
        <v>0</v>
      </c>
    </row>
    <row r="105" spans="1:30">
      <c r="A105" t="s">
        <v>36</v>
      </c>
      <c r="B105" s="10">
        <f t="shared" si="26"/>
        <v>49</v>
      </c>
      <c r="C105" s="9" t="s">
        <v>91</v>
      </c>
      <c r="D105" s="10">
        <f t="shared" si="27"/>
        <v>49</v>
      </c>
      <c r="E105" s="8" t="s">
        <v>1469</v>
      </c>
      <c r="F105" s="11">
        <v>41012</v>
      </c>
      <c r="G105" s="13">
        <v>2709</v>
      </c>
      <c r="H105" s="13">
        <v>214844</v>
      </c>
      <c r="I105" s="13">
        <v>3168</v>
      </c>
      <c r="J105" s="39">
        <v>0</v>
      </c>
      <c r="K105" s="40">
        <v>0</v>
      </c>
      <c r="L105" s="40">
        <v>0</v>
      </c>
      <c r="M105" s="40">
        <v>0</v>
      </c>
      <c r="N105" s="50">
        <f t="shared" si="23"/>
        <v>0</v>
      </c>
      <c r="O105" s="39">
        <v>0</v>
      </c>
      <c r="P105" s="40">
        <v>0</v>
      </c>
      <c r="Q105" s="40">
        <v>0</v>
      </c>
      <c r="R105" s="40">
        <v>130</v>
      </c>
      <c r="S105" s="50">
        <f t="shared" si="30"/>
        <v>130</v>
      </c>
      <c r="T105" s="39">
        <v>0</v>
      </c>
      <c r="U105" s="40">
        <v>0</v>
      </c>
      <c r="V105" s="40">
        <v>0</v>
      </c>
      <c r="W105" s="40">
        <v>132</v>
      </c>
      <c r="X105" s="21">
        <v>0</v>
      </c>
      <c r="Y105" s="50">
        <f t="shared" si="28"/>
        <v>132</v>
      </c>
      <c r="Z105" s="39">
        <v>0</v>
      </c>
      <c r="AA105" s="40">
        <v>0</v>
      </c>
      <c r="AB105" s="40">
        <v>0</v>
      </c>
      <c r="AC105" s="40">
        <v>0</v>
      </c>
      <c r="AD105" s="50">
        <f>SUM(Z105:AC105)</f>
        <v>0</v>
      </c>
    </row>
    <row r="106" spans="1:30">
      <c r="A106" t="s">
        <v>42</v>
      </c>
      <c r="B106" s="10">
        <f t="shared" si="26"/>
        <v>50</v>
      </c>
      <c r="C106" s="9" t="s">
        <v>91</v>
      </c>
      <c r="D106" s="10">
        <f t="shared" si="27"/>
        <v>50</v>
      </c>
      <c r="E106" s="8" t="s">
        <v>1470</v>
      </c>
      <c r="F106" s="11">
        <v>41018</v>
      </c>
      <c r="G106" s="13">
        <v>5377</v>
      </c>
      <c r="H106" s="13">
        <v>347653</v>
      </c>
      <c r="I106" s="13">
        <v>6096</v>
      </c>
      <c r="J106" s="39">
        <v>0</v>
      </c>
      <c r="K106" s="40">
        <v>0</v>
      </c>
      <c r="L106" s="40">
        <v>0</v>
      </c>
      <c r="M106" s="40">
        <v>0</v>
      </c>
      <c r="N106" s="50">
        <f t="shared" si="23"/>
        <v>0</v>
      </c>
      <c r="O106" s="39">
        <v>0</v>
      </c>
      <c r="P106" s="40">
        <v>0</v>
      </c>
      <c r="Q106" s="40">
        <v>0</v>
      </c>
      <c r="R106" s="40">
        <v>37</v>
      </c>
      <c r="S106" s="50">
        <f t="shared" si="30"/>
        <v>37</v>
      </c>
      <c r="T106" s="39">
        <v>0</v>
      </c>
      <c r="U106" s="40">
        <v>0</v>
      </c>
      <c r="V106" s="40">
        <v>0</v>
      </c>
      <c r="W106" s="40">
        <v>43</v>
      </c>
      <c r="X106" s="21">
        <v>0</v>
      </c>
      <c r="Y106" s="50">
        <f t="shared" si="28"/>
        <v>43</v>
      </c>
      <c r="Z106" s="39">
        <v>0</v>
      </c>
      <c r="AA106" s="40">
        <v>0</v>
      </c>
      <c r="AB106" s="40">
        <v>0</v>
      </c>
      <c r="AC106" s="40">
        <v>0</v>
      </c>
      <c r="AD106" s="50">
        <f>SUM(Z106:AC106)</f>
        <v>0</v>
      </c>
    </row>
    <row r="107" spans="1:30">
      <c r="A107" t="s">
        <v>36</v>
      </c>
      <c r="B107" s="10">
        <f t="shared" si="26"/>
        <v>51</v>
      </c>
      <c r="C107" s="9" t="s">
        <v>91</v>
      </c>
      <c r="D107" s="10">
        <f t="shared" si="27"/>
        <v>51</v>
      </c>
      <c r="E107" s="8" t="s">
        <v>1471</v>
      </c>
      <c r="F107" s="11">
        <v>41018</v>
      </c>
      <c r="G107" s="13">
        <v>2827</v>
      </c>
      <c r="H107" s="13">
        <v>203985</v>
      </c>
      <c r="I107" s="13">
        <v>3198</v>
      </c>
      <c r="J107" s="39">
        <v>0</v>
      </c>
      <c r="K107" s="40">
        <v>0</v>
      </c>
      <c r="L107" s="40">
        <v>0</v>
      </c>
      <c r="M107" s="40">
        <v>0</v>
      </c>
      <c r="N107" s="50">
        <f t="shared" si="23"/>
        <v>0</v>
      </c>
      <c r="O107" s="39">
        <v>0</v>
      </c>
      <c r="P107" s="40">
        <v>0</v>
      </c>
      <c r="Q107" s="40">
        <v>0</v>
      </c>
      <c r="R107" s="40">
        <v>0</v>
      </c>
      <c r="S107" s="50">
        <f t="shared" si="30"/>
        <v>0</v>
      </c>
      <c r="T107" s="39">
        <v>0</v>
      </c>
      <c r="U107" s="40">
        <v>0</v>
      </c>
      <c r="V107" s="40">
        <v>0</v>
      </c>
      <c r="W107" s="40">
        <v>138</v>
      </c>
      <c r="X107" s="21">
        <v>0</v>
      </c>
      <c r="Y107" s="50">
        <f t="shared" ref="Y107:Y120" si="31">SUM(T107:X107)</f>
        <v>138</v>
      </c>
      <c r="Z107" s="39">
        <v>0</v>
      </c>
      <c r="AA107" s="40">
        <v>0</v>
      </c>
      <c r="AB107" s="40">
        <v>0</v>
      </c>
      <c r="AC107" s="40">
        <v>3</v>
      </c>
      <c r="AD107" s="50">
        <f>SUM(Z107:AC107)</f>
        <v>3</v>
      </c>
    </row>
    <row r="108" spans="1:30">
      <c r="A108" t="s">
        <v>36</v>
      </c>
      <c r="B108" s="10">
        <f t="shared" si="26"/>
        <v>52</v>
      </c>
      <c r="C108" s="9" t="s">
        <v>91</v>
      </c>
      <c r="D108" s="10">
        <f t="shared" si="27"/>
        <v>52</v>
      </c>
      <c r="E108" s="8" t="s">
        <v>1472</v>
      </c>
      <c r="F108" s="11">
        <v>41018</v>
      </c>
      <c r="G108" s="13">
        <v>2704</v>
      </c>
      <c r="H108" s="13">
        <v>207050</v>
      </c>
      <c r="I108" s="13">
        <v>3056</v>
      </c>
      <c r="J108" s="39">
        <v>0</v>
      </c>
      <c r="K108" s="40">
        <v>0</v>
      </c>
      <c r="L108" s="40">
        <v>0</v>
      </c>
      <c r="M108" s="40">
        <v>0</v>
      </c>
      <c r="N108" s="50">
        <f t="shared" si="23"/>
        <v>0</v>
      </c>
      <c r="O108" s="39">
        <v>0</v>
      </c>
      <c r="P108" s="40">
        <v>0</v>
      </c>
      <c r="Q108" s="40">
        <v>0</v>
      </c>
      <c r="R108" s="40">
        <v>150</v>
      </c>
      <c r="S108" s="50">
        <f t="shared" ref="S108:S122" si="32">SUM(O108:R108)</f>
        <v>150</v>
      </c>
      <c r="T108" s="39">
        <v>0</v>
      </c>
      <c r="U108" s="40">
        <v>0</v>
      </c>
      <c r="V108" s="40">
        <v>0</v>
      </c>
      <c r="W108" s="40">
        <v>131</v>
      </c>
      <c r="X108" s="21">
        <v>0</v>
      </c>
      <c r="Y108" s="50">
        <f t="shared" si="31"/>
        <v>131</v>
      </c>
      <c r="Z108" s="39">
        <v>0</v>
      </c>
      <c r="AA108" s="40">
        <v>0</v>
      </c>
      <c r="AB108" s="40">
        <v>0</v>
      </c>
      <c r="AC108" s="40">
        <v>0</v>
      </c>
      <c r="AD108" s="50">
        <f t="shared" ref="AD108:AD120" si="33">SUM(Z108:AC108)</f>
        <v>0</v>
      </c>
    </row>
    <row r="109" spans="1:30">
      <c r="A109" t="s">
        <v>42</v>
      </c>
      <c r="B109" s="10">
        <f t="shared" si="26"/>
        <v>53</v>
      </c>
      <c r="C109" s="9" t="s">
        <v>91</v>
      </c>
      <c r="D109" s="10">
        <f t="shared" si="27"/>
        <v>53</v>
      </c>
      <c r="E109" s="8" t="s">
        <v>1473</v>
      </c>
      <c r="F109" s="11">
        <v>41020</v>
      </c>
      <c r="G109" s="13">
        <v>3843</v>
      </c>
      <c r="H109" s="13">
        <v>242044</v>
      </c>
      <c r="I109" s="13">
        <v>3687</v>
      </c>
      <c r="J109" s="39">
        <v>0</v>
      </c>
      <c r="K109" s="40">
        <v>0</v>
      </c>
      <c r="L109" s="40">
        <v>0</v>
      </c>
      <c r="M109" s="40">
        <v>0</v>
      </c>
      <c r="N109" s="50">
        <f t="shared" si="23"/>
        <v>0</v>
      </c>
      <c r="O109" s="39">
        <v>0</v>
      </c>
      <c r="P109" s="40">
        <v>0</v>
      </c>
      <c r="Q109" s="40">
        <v>0</v>
      </c>
      <c r="R109" s="40">
        <v>0</v>
      </c>
      <c r="S109" s="50">
        <f t="shared" si="32"/>
        <v>0</v>
      </c>
      <c r="T109" s="39">
        <v>0</v>
      </c>
      <c r="U109" s="40">
        <v>0</v>
      </c>
      <c r="V109" s="40">
        <v>0</v>
      </c>
      <c r="W109" s="40">
        <v>0</v>
      </c>
      <c r="X109" s="21">
        <v>0</v>
      </c>
      <c r="Y109" s="50">
        <f t="shared" si="31"/>
        <v>0</v>
      </c>
      <c r="Z109" s="39">
        <v>0</v>
      </c>
      <c r="AA109" s="40">
        <v>0</v>
      </c>
      <c r="AB109" s="40">
        <v>0</v>
      </c>
      <c r="AC109" s="40">
        <v>0</v>
      </c>
      <c r="AD109" s="50">
        <f t="shared" si="33"/>
        <v>0</v>
      </c>
    </row>
    <row r="110" spans="1:30">
      <c r="A110" t="s">
        <v>42</v>
      </c>
      <c r="B110" s="10">
        <f t="shared" si="26"/>
        <v>54</v>
      </c>
      <c r="C110" s="9" t="s">
        <v>91</v>
      </c>
      <c r="D110" s="10">
        <f t="shared" si="27"/>
        <v>54</v>
      </c>
      <c r="E110" s="8" t="s">
        <v>1474</v>
      </c>
      <c r="F110" s="11">
        <v>41022</v>
      </c>
      <c r="G110" s="13">
        <v>3524</v>
      </c>
      <c r="H110" s="13">
        <v>212946</v>
      </c>
      <c r="I110" s="13">
        <v>3910</v>
      </c>
      <c r="J110" s="39">
        <v>0</v>
      </c>
      <c r="K110" s="40">
        <v>0</v>
      </c>
      <c r="L110" s="40">
        <v>0</v>
      </c>
      <c r="M110" s="40">
        <v>0</v>
      </c>
      <c r="N110" s="50">
        <f t="shared" si="23"/>
        <v>0</v>
      </c>
      <c r="O110" s="39">
        <v>0</v>
      </c>
      <c r="P110" s="40">
        <v>0</v>
      </c>
      <c r="Q110" s="40">
        <v>0</v>
      </c>
      <c r="R110" s="40">
        <v>0</v>
      </c>
      <c r="S110" s="50">
        <f t="shared" si="32"/>
        <v>0</v>
      </c>
      <c r="T110" s="39">
        <v>0</v>
      </c>
      <c r="U110" s="40">
        <v>0</v>
      </c>
      <c r="V110" s="40">
        <v>0</v>
      </c>
      <c r="W110" s="40">
        <v>0</v>
      </c>
      <c r="X110" s="21">
        <v>0</v>
      </c>
      <c r="Y110" s="50">
        <f t="shared" si="31"/>
        <v>0</v>
      </c>
      <c r="Z110" s="39">
        <v>0</v>
      </c>
      <c r="AA110" s="40">
        <v>0</v>
      </c>
      <c r="AB110" s="40">
        <v>0</v>
      </c>
      <c r="AC110" s="40">
        <v>0</v>
      </c>
      <c r="AD110" s="50">
        <f t="shared" si="33"/>
        <v>0</v>
      </c>
    </row>
    <row r="111" spans="1:30">
      <c r="A111" t="s">
        <v>42</v>
      </c>
      <c r="B111" s="10">
        <f t="shared" si="26"/>
        <v>55</v>
      </c>
      <c r="C111" s="9" t="s">
        <v>91</v>
      </c>
      <c r="D111" s="10">
        <f t="shared" si="27"/>
        <v>55</v>
      </c>
      <c r="E111" s="8" t="s">
        <v>1475</v>
      </c>
      <c r="F111" s="11">
        <v>41026</v>
      </c>
      <c r="G111" s="13">
        <v>5413</v>
      </c>
      <c r="H111" s="13">
        <v>346358</v>
      </c>
      <c r="I111" s="13">
        <v>6122</v>
      </c>
      <c r="J111" s="39">
        <v>0</v>
      </c>
      <c r="K111" s="40">
        <v>0</v>
      </c>
      <c r="L111" s="40">
        <v>0</v>
      </c>
      <c r="M111" s="40">
        <v>0</v>
      </c>
      <c r="N111" s="50">
        <f>SUM(J111:M111)</f>
        <v>0</v>
      </c>
      <c r="O111" s="39">
        <v>0</v>
      </c>
      <c r="P111" s="40">
        <v>0</v>
      </c>
      <c r="Q111" s="40">
        <v>0</v>
      </c>
      <c r="R111" s="40">
        <v>0</v>
      </c>
      <c r="S111" s="50">
        <f t="shared" si="32"/>
        <v>0</v>
      </c>
      <c r="T111" s="39">
        <v>0</v>
      </c>
      <c r="U111" s="40">
        <v>0</v>
      </c>
      <c r="V111" s="40">
        <v>0</v>
      </c>
      <c r="W111" s="40">
        <v>42</v>
      </c>
      <c r="X111" s="21">
        <v>0</v>
      </c>
      <c r="Y111" s="50">
        <f t="shared" si="31"/>
        <v>42</v>
      </c>
      <c r="Z111" s="39">
        <v>0</v>
      </c>
      <c r="AA111" s="40">
        <v>0</v>
      </c>
      <c r="AB111" s="40">
        <v>0</v>
      </c>
      <c r="AC111" s="40">
        <v>0</v>
      </c>
      <c r="AD111" s="50">
        <f t="shared" si="33"/>
        <v>0</v>
      </c>
    </row>
    <row r="112" spans="1:30">
      <c r="A112" t="s">
        <v>36</v>
      </c>
      <c r="B112" s="10">
        <f t="shared" si="26"/>
        <v>56</v>
      </c>
      <c r="C112" s="9" t="s">
        <v>91</v>
      </c>
      <c r="D112" s="10">
        <f t="shared" si="27"/>
        <v>56</v>
      </c>
      <c r="E112" s="8" t="s">
        <v>1476</v>
      </c>
      <c r="F112" s="11">
        <v>41026</v>
      </c>
      <c r="G112" s="13">
        <v>3800</v>
      </c>
      <c r="H112" s="13">
        <v>276902</v>
      </c>
      <c r="I112" s="13">
        <v>4190</v>
      </c>
      <c r="J112" s="39">
        <v>0</v>
      </c>
      <c r="K112" s="40">
        <v>0</v>
      </c>
      <c r="L112" s="40">
        <v>0</v>
      </c>
      <c r="M112" s="40">
        <v>0</v>
      </c>
      <c r="N112" s="50">
        <f>SUM(J112:M112)</f>
        <v>0</v>
      </c>
      <c r="O112" s="39">
        <v>0</v>
      </c>
      <c r="P112" s="40">
        <v>0</v>
      </c>
      <c r="Q112" s="40">
        <v>0</v>
      </c>
      <c r="R112" s="40">
        <v>0</v>
      </c>
      <c r="S112" s="50">
        <f>SUM(O112:R112)</f>
        <v>0</v>
      </c>
      <c r="T112" s="39">
        <v>0</v>
      </c>
      <c r="U112" s="40">
        <v>0</v>
      </c>
      <c r="V112" s="40">
        <v>0</v>
      </c>
      <c r="W112" s="40">
        <v>186</v>
      </c>
      <c r="X112" s="21">
        <v>0</v>
      </c>
      <c r="Y112" s="50">
        <f t="shared" si="31"/>
        <v>186</v>
      </c>
      <c r="Z112" s="39">
        <v>0</v>
      </c>
      <c r="AA112" s="40">
        <v>0</v>
      </c>
      <c r="AB112" s="40">
        <v>0</v>
      </c>
      <c r="AC112" s="40">
        <v>0</v>
      </c>
      <c r="AD112" s="50">
        <f>SUM(Z112:AC112)</f>
        <v>0</v>
      </c>
    </row>
    <row r="113" spans="1:30">
      <c r="A113" t="s">
        <v>36</v>
      </c>
      <c r="B113" s="10">
        <f t="shared" si="26"/>
        <v>57</v>
      </c>
      <c r="C113" s="9" t="s">
        <v>91</v>
      </c>
      <c r="D113" s="10">
        <f t="shared" si="27"/>
        <v>57</v>
      </c>
      <c r="E113" s="8" t="s">
        <v>1477</v>
      </c>
      <c r="F113" s="11">
        <v>41026</v>
      </c>
      <c r="G113" s="13">
        <v>2778</v>
      </c>
      <c r="H113" s="13">
        <v>220415</v>
      </c>
      <c r="I113" s="13">
        <v>3122</v>
      </c>
      <c r="J113" s="39">
        <v>0</v>
      </c>
      <c r="K113" s="40">
        <v>0</v>
      </c>
      <c r="L113" s="40">
        <v>0</v>
      </c>
      <c r="M113" s="40">
        <v>0</v>
      </c>
      <c r="N113" s="50">
        <f>SUM(J113:M113)</f>
        <v>0</v>
      </c>
      <c r="O113" s="39">
        <v>0</v>
      </c>
      <c r="P113" s="40">
        <v>0</v>
      </c>
      <c r="Q113" s="40">
        <v>0</v>
      </c>
      <c r="R113" s="40">
        <v>130</v>
      </c>
      <c r="S113" s="50">
        <f t="shared" si="32"/>
        <v>130</v>
      </c>
      <c r="T113" s="39">
        <v>0</v>
      </c>
      <c r="U113" s="40">
        <v>0</v>
      </c>
      <c r="V113" s="40">
        <v>0</v>
      </c>
      <c r="W113" s="40">
        <v>135</v>
      </c>
      <c r="X113" s="21">
        <v>0</v>
      </c>
      <c r="Y113" s="50">
        <f t="shared" si="31"/>
        <v>135</v>
      </c>
      <c r="Z113" s="39">
        <v>0</v>
      </c>
      <c r="AA113" s="40">
        <v>0</v>
      </c>
      <c r="AB113" s="40">
        <v>0</v>
      </c>
      <c r="AC113" s="40">
        <v>3</v>
      </c>
      <c r="AD113" s="50">
        <f t="shared" si="33"/>
        <v>3</v>
      </c>
    </row>
    <row r="114" spans="1:30">
      <c r="A114" t="s">
        <v>36</v>
      </c>
      <c r="B114" s="10">
        <f t="shared" ref="B114:B120" si="34">+B113+1</f>
        <v>58</v>
      </c>
      <c r="C114" s="9" t="s">
        <v>91</v>
      </c>
      <c r="D114" s="10">
        <f t="shared" ref="D114:D120" si="35">+D113+1</f>
        <v>58</v>
      </c>
      <c r="E114" s="8" t="s">
        <v>1478</v>
      </c>
      <c r="F114" s="11">
        <v>41034</v>
      </c>
      <c r="G114" s="13">
        <v>3148</v>
      </c>
      <c r="H114" s="13">
        <v>239908</v>
      </c>
      <c r="I114" s="13">
        <v>3478</v>
      </c>
      <c r="J114" s="39">
        <v>0</v>
      </c>
      <c r="K114" s="40">
        <v>0</v>
      </c>
      <c r="L114" s="40">
        <v>0</v>
      </c>
      <c r="M114" s="40">
        <v>0</v>
      </c>
      <c r="N114" s="50">
        <f t="shared" ref="N114:N120" si="36">SUM(J114:M114)</f>
        <v>0</v>
      </c>
      <c r="O114" s="39">
        <v>0</v>
      </c>
      <c r="P114" s="40">
        <v>0</v>
      </c>
      <c r="Q114" s="40">
        <v>0</v>
      </c>
      <c r="R114" s="40">
        <v>220</v>
      </c>
      <c r="S114" s="50">
        <f t="shared" si="32"/>
        <v>220</v>
      </c>
      <c r="T114" s="39">
        <v>0</v>
      </c>
      <c r="U114" s="40">
        <v>0</v>
      </c>
      <c r="V114" s="40">
        <v>0</v>
      </c>
      <c r="W114" s="40">
        <v>153</v>
      </c>
      <c r="X114" s="21">
        <v>0</v>
      </c>
      <c r="Y114" s="50">
        <f t="shared" si="31"/>
        <v>153</v>
      </c>
      <c r="Z114" s="39">
        <v>0</v>
      </c>
      <c r="AA114" s="40">
        <v>0</v>
      </c>
      <c r="AB114" s="40">
        <v>0</v>
      </c>
      <c r="AC114" s="40">
        <v>0</v>
      </c>
      <c r="AD114" s="50">
        <f t="shared" si="33"/>
        <v>0</v>
      </c>
    </row>
    <row r="115" spans="1:30">
      <c r="A115" t="s">
        <v>36</v>
      </c>
      <c r="B115" s="10">
        <f t="shared" si="34"/>
        <v>59</v>
      </c>
      <c r="C115" s="9" t="s">
        <v>91</v>
      </c>
      <c r="D115" s="10">
        <f t="shared" si="35"/>
        <v>59</v>
      </c>
      <c r="E115" s="8" t="s">
        <v>1479</v>
      </c>
      <c r="F115" s="11">
        <v>41034</v>
      </c>
      <c r="G115" s="13">
        <v>2291</v>
      </c>
      <c r="H115" s="13">
        <v>166726</v>
      </c>
      <c r="I115" s="13">
        <v>2547</v>
      </c>
      <c r="J115" s="39">
        <v>0</v>
      </c>
      <c r="K115" s="40">
        <v>0</v>
      </c>
      <c r="L115" s="40">
        <v>0</v>
      </c>
      <c r="M115" s="40">
        <v>0</v>
      </c>
      <c r="N115" s="50">
        <f t="shared" si="36"/>
        <v>0</v>
      </c>
      <c r="O115" s="39">
        <v>0</v>
      </c>
      <c r="P115" s="40">
        <v>0</v>
      </c>
      <c r="Q115" s="40">
        <v>0</v>
      </c>
      <c r="R115" s="40">
        <v>100</v>
      </c>
      <c r="S115" s="50">
        <f t="shared" si="32"/>
        <v>100</v>
      </c>
      <c r="T115" s="39">
        <v>0</v>
      </c>
      <c r="U115" s="40">
        <v>0</v>
      </c>
      <c r="V115" s="40">
        <v>0</v>
      </c>
      <c r="W115" s="40">
        <v>111</v>
      </c>
      <c r="X115" s="21">
        <v>0</v>
      </c>
      <c r="Y115" s="50">
        <f t="shared" si="31"/>
        <v>111</v>
      </c>
      <c r="Z115" s="39">
        <v>0</v>
      </c>
      <c r="AA115" s="40">
        <v>0</v>
      </c>
      <c r="AB115" s="40">
        <v>0</v>
      </c>
      <c r="AC115" s="40">
        <v>0</v>
      </c>
      <c r="AD115" s="50">
        <f t="shared" si="33"/>
        <v>0</v>
      </c>
    </row>
    <row r="116" spans="1:30">
      <c r="A116" t="s">
        <v>42</v>
      </c>
      <c r="B116" s="10">
        <f t="shared" si="34"/>
        <v>60</v>
      </c>
      <c r="C116" s="9" t="s">
        <v>91</v>
      </c>
      <c r="D116" s="10">
        <f t="shared" si="35"/>
        <v>60</v>
      </c>
      <c r="E116" s="8" t="s">
        <v>1330</v>
      </c>
      <c r="F116" s="11">
        <v>41036</v>
      </c>
      <c r="G116" s="13">
        <v>5115</v>
      </c>
      <c r="H116" s="13">
        <v>327666</v>
      </c>
      <c r="I116" s="13">
        <v>5754</v>
      </c>
      <c r="J116" s="39">
        <v>0</v>
      </c>
      <c r="K116" s="40">
        <v>0</v>
      </c>
      <c r="L116" s="40">
        <v>0</v>
      </c>
      <c r="M116" s="40">
        <v>0</v>
      </c>
      <c r="N116" s="50">
        <f t="shared" si="36"/>
        <v>0</v>
      </c>
      <c r="O116" s="39">
        <v>0</v>
      </c>
      <c r="P116" s="40">
        <v>0</v>
      </c>
      <c r="Q116" s="40">
        <v>0</v>
      </c>
      <c r="R116" s="40">
        <v>24</v>
      </c>
      <c r="S116" s="50">
        <f t="shared" si="32"/>
        <v>24</v>
      </c>
      <c r="T116" s="39">
        <v>0</v>
      </c>
      <c r="U116" s="40">
        <v>0</v>
      </c>
      <c r="V116" s="40">
        <v>0</v>
      </c>
      <c r="W116" s="40">
        <v>24</v>
      </c>
      <c r="X116" s="21">
        <v>0</v>
      </c>
      <c r="Y116" s="50">
        <f t="shared" si="31"/>
        <v>24</v>
      </c>
      <c r="Z116" s="39">
        <v>0</v>
      </c>
      <c r="AA116" s="40">
        <v>0</v>
      </c>
      <c r="AB116" s="40">
        <v>0</v>
      </c>
      <c r="AC116" s="40">
        <v>0</v>
      </c>
      <c r="AD116" s="50">
        <f t="shared" si="33"/>
        <v>0</v>
      </c>
    </row>
    <row r="117" spans="1:30">
      <c r="A117" t="s">
        <v>42</v>
      </c>
      <c r="B117" s="10">
        <f t="shared" si="34"/>
        <v>61</v>
      </c>
      <c r="C117" s="9" t="s">
        <v>91</v>
      </c>
      <c r="D117" s="10">
        <f t="shared" si="35"/>
        <v>61</v>
      </c>
      <c r="E117" s="8" t="s">
        <v>274</v>
      </c>
      <c r="F117" s="11">
        <v>41037</v>
      </c>
      <c r="G117" s="13">
        <v>631</v>
      </c>
      <c r="H117" s="13">
        <v>34934</v>
      </c>
      <c r="I117" s="13">
        <v>651</v>
      </c>
      <c r="J117" s="39">
        <v>0</v>
      </c>
      <c r="K117" s="40">
        <v>0</v>
      </c>
      <c r="L117" s="40">
        <v>0</v>
      </c>
      <c r="M117" s="40">
        <v>0</v>
      </c>
      <c r="N117" s="50">
        <f t="shared" si="36"/>
        <v>0</v>
      </c>
      <c r="O117" s="39">
        <v>0</v>
      </c>
      <c r="P117" s="40">
        <v>0</v>
      </c>
      <c r="Q117" s="40">
        <v>0</v>
      </c>
      <c r="R117" s="40">
        <v>0</v>
      </c>
      <c r="S117" s="50">
        <f t="shared" si="32"/>
        <v>0</v>
      </c>
      <c r="T117" s="39">
        <v>0</v>
      </c>
      <c r="U117" s="40">
        <v>0</v>
      </c>
      <c r="V117" s="40">
        <v>0</v>
      </c>
      <c r="W117" s="40">
        <v>0</v>
      </c>
      <c r="X117" s="21">
        <v>0</v>
      </c>
      <c r="Y117" s="50">
        <f t="shared" si="31"/>
        <v>0</v>
      </c>
      <c r="Z117" s="39">
        <v>0</v>
      </c>
      <c r="AA117" s="40">
        <v>0</v>
      </c>
      <c r="AB117" s="40">
        <v>0</v>
      </c>
      <c r="AC117" s="40">
        <v>0</v>
      </c>
      <c r="AD117" s="50">
        <f t="shared" si="33"/>
        <v>0</v>
      </c>
    </row>
    <row r="118" spans="1:30">
      <c r="A118" t="s">
        <v>36</v>
      </c>
      <c r="B118" s="10">
        <f t="shared" si="34"/>
        <v>62</v>
      </c>
      <c r="C118" s="9" t="s">
        <v>91</v>
      </c>
      <c r="D118" s="10">
        <f t="shared" si="35"/>
        <v>62</v>
      </c>
      <c r="E118" s="8" t="s">
        <v>1480</v>
      </c>
      <c r="F118" s="11">
        <v>41040</v>
      </c>
      <c r="G118" s="13">
        <v>1901</v>
      </c>
      <c r="H118" s="13">
        <v>144006</v>
      </c>
      <c r="I118" s="13">
        <v>2077</v>
      </c>
      <c r="J118" s="39">
        <v>0</v>
      </c>
      <c r="K118" s="40">
        <v>0</v>
      </c>
      <c r="L118" s="40">
        <v>0</v>
      </c>
      <c r="M118" s="40">
        <v>0</v>
      </c>
      <c r="N118" s="50">
        <f t="shared" si="36"/>
        <v>0</v>
      </c>
      <c r="O118" s="39">
        <v>0</v>
      </c>
      <c r="P118" s="40">
        <v>0</v>
      </c>
      <c r="Q118" s="40">
        <v>0</v>
      </c>
      <c r="R118" s="40">
        <v>120</v>
      </c>
      <c r="S118" s="50">
        <f t="shared" si="32"/>
        <v>120</v>
      </c>
      <c r="T118" s="39">
        <v>0</v>
      </c>
      <c r="U118" s="40">
        <v>0</v>
      </c>
      <c r="V118" s="40">
        <v>0</v>
      </c>
      <c r="W118" s="40">
        <v>93</v>
      </c>
      <c r="X118" s="21">
        <v>0</v>
      </c>
      <c r="Y118" s="50">
        <f t="shared" si="31"/>
        <v>93</v>
      </c>
      <c r="Z118" s="39">
        <v>0</v>
      </c>
      <c r="AA118" s="40">
        <v>0</v>
      </c>
      <c r="AB118" s="40">
        <v>0</v>
      </c>
      <c r="AC118" s="40">
        <v>1</v>
      </c>
      <c r="AD118" s="50">
        <f t="shared" si="33"/>
        <v>1</v>
      </c>
    </row>
    <row r="119" spans="1:30">
      <c r="A119" t="s">
        <v>36</v>
      </c>
      <c r="B119" s="10">
        <f t="shared" si="34"/>
        <v>63</v>
      </c>
      <c r="C119" s="9" t="s">
        <v>91</v>
      </c>
      <c r="D119" s="10">
        <f t="shared" si="35"/>
        <v>63</v>
      </c>
      <c r="E119" s="8" t="s">
        <v>1481</v>
      </c>
      <c r="F119" s="11">
        <v>41040</v>
      </c>
      <c r="G119" s="13">
        <v>4579</v>
      </c>
      <c r="H119" s="13">
        <v>357287</v>
      </c>
      <c r="I119" s="13">
        <v>5114</v>
      </c>
      <c r="J119" s="39">
        <v>0</v>
      </c>
      <c r="K119" s="40">
        <v>0</v>
      </c>
      <c r="L119" s="40">
        <v>0</v>
      </c>
      <c r="M119" s="40">
        <v>0</v>
      </c>
      <c r="N119" s="50">
        <f t="shared" si="36"/>
        <v>0</v>
      </c>
      <c r="O119" s="39">
        <v>0</v>
      </c>
      <c r="P119" s="40">
        <v>0</v>
      </c>
      <c r="Q119" s="40">
        <v>0</v>
      </c>
      <c r="R119" s="40">
        <v>100</v>
      </c>
      <c r="S119" s="50">
        <f t="shared" si="32"/>
        <v>100</v>
      </c>
      <c r="T119" s="39">
        <v>0</v>
      </c>
      <c r="U119" s="40">
        <v>0</v>
      </c>
      <c r="V119" s="40">
        <v>0</v>
      </c>
      <c r="W119" s="40">
        <v>222</v>
      </c>
      <c r="X119" s="21">
        <v>0</v>
      </c>
      <c r="Y119" s="50">
        <f t="shared" si="31"/>
        <v>222</v>
      </c>
      <c r="Z119" s="39">
        <v>0</v>
      </c>
      <c r="AA119" s="40">
        <v>0</v>
      </c>
      <c r="AB119" s="40">
        <v>0</v>
      </c>
      <c r="AC119" s="40">
        <v>8</v>
      </c>
      <c r="AD119" s="50">
        <f t="shared" si="33"/>
        <v>8</v>
      </c>
    </row>
    <row r="120" spans="1:30">
      <c r="A120" t="s">
        <v>42</v>
      </c>
      <c r="B120" s="10">
        <f t="shared" si="34"/>
        <v>64</v>
      </c>
      <c r="C120" s="9" t="s">
        <v>91</v>
      </c>
      <c r="D120" s="10">
        <f t="shared" si="35"/>
        <v>64</v>
      </c>
      <c r="E120" s="8" t="s">
        <v>1482</v>
      </c>
      <c r="F120" s="11">
        <v>41043</v>
      </c>
      <c r="G120" s="13">
        <v>4468</v>
      </c>
      <c r="H120" s="13">
        <v>280080</v>
      </c>
      <c r="I120" s="13">
        <v>4974</v>
      </c>
      <c r="J120" s="39">
        <v>0</v>
      </c>
      <c r="K120" s="40">
        <v>0</v>
      </c>
      <c r="L120" s="40">
        <v>0</v>
      </c>
      <c r="M120" s="40">
        <v>0</v>
      </c>
      <c r="N120" s="50">
        <f t="shared" si="36"/>
        <v>0</v>
      </c>
      <c r="O120" s="39">
        <v>0</v>
      </c>
      <c r="P120" s="40">
        <v>0</v>
      </c>
      <c r="Q120" s="40">
        <v>0</v>
      </c>
      <c r="R120" s="40">
        <v>18</v>
      </c>
      <c r="S120" s="50">
        <f t="shared" si="32"/>
        <v>18</v>
      </c>
      <c r="T120" s="39">
        <v>0</v>
      </c>
      <c r="U120" s="40">
        <v>0</v>
      </c>
      <c r="V120" s="40">
        <v>0</v>
      </c>
      <c r="W120" s="40">
        <v>18</v>
      </c>
      <c r="X120" s="21">
        <v>0</v>
      </c>
      <c r="Y120" s="50">
        <f t="shared" si="31"/>
        <v>18</v>
      </c>
      <c r="Z120" s="39">
        <v>0</v>
      </c>
      <c r="AA120" s="40">
        <v>0</v>
      </c>
      <c r="AB120" s="40">
        <v>0</v>
      </c>
      <c r="AC120" s="40">
        <v>0</v>
      </c>
      <c r="AD120" s="50">
        <f t="shared" si="33"/>
        <v>0</v>
      </c>
    </row>
    <row r="121" spans="1:30">
      <c r="A121" t="s">
        <v>36</v>
      </c>
      <c r="B121" s="10">
        <f t="shared" ref="B121:B127" si="37">+B120+1</f>
        <v>65</v>
      </c>
      <c r="C121" s="9" t="s">
        <v>91</v>
      </c>
      <c r="D121" s="10">
        <f t="shared" ref="D121:D127" si="38">+D120+1</f>
        <v>65</v>
      </c>
      <c r="E121" s="8" t="s">
        <v>1483</v>
      </c>
      <c r="F121" s="11">
        <v>41047</v>
      </c>
      <c r="G121" s="13">
        <v>3272</v>
      </c>
      <c r="H121" s="13">
        <v>237786</v>
      </c>
      <c r="I121" s="13">
        <v>3791</v>
      </c>
      <c r="J121" s="39">
        <v>0</v>
      </c>
      <c r="K121" s="40">
        <v>0</v>
      </c>
      <c r="L121" s="40">
        <v>0</v>
      </c>
      <c r="M121" s="40">
        <v>0</v>
      </c>
      <c r="N121" s="50">
        <f t="shared" ref="N121:N127" si="39">SUM(J121:M121)</f>
        <v>0</v>
      </c>
      <c r="O121" s="39">
        <v>0</v>
      </c>
      <c r="P121" s="40">
        <v>0</v>
      </c>
      <c r="Q121" s="40">
        <v>0</v>
      </c>
      <c r="R121" s="40">
        <v>50</v>
      </c>
      <c r="S121" s="50">
        <f t="shared" si="32"/>
        <v>50</v>
      </c>
      <c r="T121" s="39">
        <v>0</v>
      </c>
      <c r="U121" s="40">
        <v>0</v>
      </c>
      <c r="V121" s="40">
        <v>0</v>
      </c>
      <c r="W121" s="40">
        <v>160</v>
      </c>
      <c r="X121" s="21">
        <v>0</v>
      </c>
      <c r="Y121" s="50">
        <f t="shared" ref="Y121:Y129" si="40">SUM(T121:X121)</f>
        <v>160</v>
      </c>
      <c r="Z121" s="39">
        <v>0</v>
      </c>
      <c r="AA121" s="40">
        <v>0</v>
      </c>
      <c r="AB121" s="40">
        <v>0</v>
      </c>
      <c r="AC121" s="40">
        <v>3</v>
      </c>
      <c r="AD121" s="50">
        <f t="shared" ref="AD121:AD129" si="41">SUM(Z121:AC121)</f>
        <v>3</v>
      </c>
    </row>
    <row r="122" spans="1:30">
      <c r="A122" t="s">
        <v>36</v>
      </c>
      <c r="B122" s="10">
        <f t="shared" si="37"/>
        <v>66</v>
      </c>
      <c r="C122" s="9" t="s">
        <v>91</v>
      </c>
      <c r="D122" s="10">
        <f t="shared" si="38"/>
        <v>66</v>
      </c>
      <c r="E122" s="8" t="s">
        <v>1484</v>
      </c>
      <c r="F122" s="11">
        <v>41047</v>
      </c>
      <c r="G122" s="13">
        <v>2757</v>
      </c>
      <c r="H122" s="13">
        <v>204751</v>
      </c>
      <c r="I122" s="13">
        <v>2931</v>
      </c>
      <c r="J122" s="39">
        <v>0</v>
      </c>
      <c r="K122" s="40">
        <v>0</v>
      </c>
      <c r="L122" s="40">
        <v>0</v>
      </c>
      <c r="M122" s="40">
        <v>0</v>
      </c>
      <c r="N122" s="50">
        <f t="shared" si="39"/>
        <v>0</v>
      </c>
      <c r="O122" s="39">
        <v>0</v>
      </c>
      <c r="P122" s="40">
        <v>0</v>
      </c>
      <c r="Q122" s="40">
        <v>0</v>
      </c>
      <c r="R122" s="40">
        <v>70</v>
      </c>
      <c r="S122" s="50">
        <f t="shared" si="32"/>
        <v>70</v>
      </c>
      <c r="T122" s="39">
        <v>0</v>
      </c>
      <c r="U122" s="40">
        <v>0</v>
      </c>
      <c r="V122" s="40">
        <v>0</v>
      </c>
      <c r="W122" s="40">
        <v>133</v>
      </c>
      <c r="X122" s="21">
        <v>0</v>
      </c>
      <c r="Y122" s="50">
        <f t="shared" si="40"/>
        <v>133</v>
      </c>
      <c r="Z122" s="39">
        <v>0</v>
      </c>
      <c r="AA122" s="40">
        <v>0</v>
      </c>
      <c r="AB122" s="40">
        <v>0</v>
      </c>
      <c r="AC122" s="40">
        <v>17</v>
      </c>
      <c r="AD122" s="50">
        <f t="shared" si="41"/>
        <v>17</v>
      </c>
    </row>
    <row r="123" spans="1:30">
      <c r="A123" t="s">
        <v>42</v>
      </c>
      <c r="B123" s="10">
        <f t="shared" si="37"/>
        <v>67</v>
      </c>
      <c r="C123" s="9" t="s">
        <v>91</v>
      </c>
      <c r="D123" s="10">
        <f t="shared" si="38"/>
        <v>67</v>
      </c>
      <c r="E123" s="8" t="s">
        <v>1485</v>
      </c>
      <c r="F123" s="11">
        <v>41049</v>
      </c>
      <c r="G123" s="13">
        <v>4583</v>
      </c>
      <c r="H123" s="13">
        <v>291561</v>
      </c>
      <c r="I123" s="13">
        <v>5087</v>
      </c>
      <c r="J123" s="39">
        <v>0</v>
      </c>
      <c r="K123" s="40">
        <v>0</v>
      </c>
      <c r="L123" s="40">
        <v>0</v>
      </c>
      <c r="M123" s="40">
        <v>0</v>
      </c>
      <c r="N123" s="50">
        <f t="shared" si="39"/>
        <v>0</v>
      </c>
      <c r="O123" s="39">
        <v>0</v>
      </c>
      <c r="P123" s="40">
        <v>0</v>
      </c>
      <c r="Q123" s="40">
        <v>0</v>
      </c>
      <c r="R123" s="40">
        <v>0</v>
      </c>
      <c r="S123" s="50">
        <f t="shared" ref="S123:S129" si="42">SUM(O123:R123)</f>
        <v>0</v>
      </c>
      <c r="T123" s="39">
        <v>0</v>
      </c>
      <c r="U123" s="40">
        <v>0</v>
      </c>
      <c r="V123" s="40">
        <v>0</v>
      </c>
      <c r="W123" s="40">
        <v>0</v>
      </c>
      <c r="X123" s="21">
        <v>0</v>
      </c>
      <c r="Y123" s="50">
        <f t="shared" si="40"/>
        <v>0</v>
      </c>
      <c r="Z123" s="39">
        <v>0</v>
      </c>
      <c r="AA123" s="40">
        <v>0</v>
      </c>
      <c r="AB123" s="40">
        <v>0</v>
      </c>
      <c r="AC123" s="40">
        <v>0</v>
      </c>
      <c r="AD123" s="50">
        <f t="shared" si="41"/>
        <v>0</v>
      </c>
    </row>
    <row r="124" spans="1:30">
      <c r="A124" t="s">
        <v>42</v>
      </c>
      <c r="B124" s="10">
        <f t="shared" si="37"/>
        <v>68</v>
      </c>
      <c r="C124" s="9" t="s">
        <v>91</v>
      </c>
      <c r="D124" s="10">
        <f t="shared" si="38"/>
        <v>68</v>
      </c>
      <c r="E124" s="8" t="s">
        <v>1486</v>
      </c>
      <c r="F124" s="11">
        <v>41058</v>
      </c>
      <c r="G124" s="13">
        <v>4794</v>
      </c>
      <c r="H124" s="13">
        <v>297651</v>
      </c>
      <c r="I124" s="13">
        <v>5297</v>
      </c>
      <c r="J124" s="39">
        <v>0</v>
      </c>
      <c r="K124" s="40">
        <v>0</v>
      </c>
      <c r="L124" s="40">
        <v>0</v>
      </c>
      <c r="M124" s="40">
        <v>0</v>
      </c>
      <c r="N124" s="50">
        <f t="shared" si="39"/>
        <v>0</v>
      </c>
      <c r="O124" s="39">
        <v>0</v>
      </c>
      <c r="P124" s="40">
        <v>0</v>
      </c>
      <c r="Q124" s="40">
        <v>0</v>
      </c>
      <c r="R124" s="40">
        <v>10</v>
      </c>
      <c r="S124" s="50">
        <f t="shared" si="42"/>
        <v>10</v>
      </c>
      <c r="T124" s="39">
        <v>0</v>
      </c>
      <c r="U124" s="40">
        <v>0</v>
      </c>
      <c r="V124" s="40">
        <v>0</v>
      </c>
      <c r="W124" s="40">
        <v>10</v>
      </c>
      <c r="X124" s="21">
        <v>0</v>
      </c>
      <c r="Y124" s="50">
        <f t="shared" si="40"/>
        <v>10</v>
      </c>
      <c r="Z124" s="39">
        <v>0</v>
      </c>
      <c r="AA124" s="40">
        <v>0</v>
      </c>
      <c r="AB124" s="40">
        <v>0</v>
      </c>
      <c r="AC124" s="40">
        <v>0</v>
      </c>
      <c r="AD124" s="50">
        <f t="shared" si="41"/>
        <v>0</v>
      </c>
    </row>
    <row r="125" spans="1:30">
      <c r="A125" t="s">
        <v>42</v>
      </c>
      <c r="B125" s="10">
        <f t="shared" si="37"/>
        <v>69</v>
      </c>
      <c r="C125" s="9" t="s">
        <v>91</v>
      </c>
      <c r="D125" s="10">
        <f t="shared" si="38"/>
        <v>69</v>
      </c>
      <c r="E125" s="8" t="s">
        <v>1366</v>
      </c>
      <c r="F125" s="11">
        <v>41062</v>
      </c>
      <c r="G125" s="13">
        <v>1151</v>
      </c>
      <c r="H125" s="13">
        <v>62899</v>
      </c>
      <c r="I125" s="13">
        <v>1174</v>
      </c>
      <c r="J125" s="39">
        <v>0</v>
      </c>
      <c r="K125" s="40">
        <v>0</v>
      </c>
      <c r="L125" s="40">
        <v>0</v>
      </c>
      <c r="M125" s="40">
        <v>0</v>
      </c>
      <c r="N125" s="50">
        <f t="shared" si="39"/>
        <v>0</v>
      </c>
      <c r="O125" s="39">
        <v>0</v>
      </c>
      <c r="P125" s="40">
        <v>0</v>
      </c>
      <c r="Q125" s="40">
        <v>0</v>
      </c>
      <c r="R125" s="40">
        <v>0</v>
      </c>
      <c r="S125" s="50">
        <f t="shared" si="42"/>
        <v>0</v>
      </c>
      <c r="T125" s="39">
        <v>0</v>
      </c>
      <c r="U125" s="40">
        <v>0</v>
      </c>
      <c r="V125" s="40">
        <v>0</v>
      </c>
      <c r="W125" s="40">
        <v>0</v>
      </c>
      <c r="X125" s="21">
        <v>0</v>
      </c>
      <c r="Y125" s="50">
        <f t="shared" si="40"/>
        <v>0</v>
      </c>
      <c r="Z125" s="39">
        <v>0</v>
      </c>
      <c r="AA125" s="40">
        <v>0</v>
      </c>
      <c r="AB125" s="40">
        <v>0</v>
      </c>
      <c r="AC125" s="40">
        <v>0</v>
      </c>
      <c r="AD125" s="50">
        <f t="shared" si="41"/>
        <v>0</v>
      </c>
    </row>
    <row r="126" spans="1:30">
      <c r="A126" t="s">
        <v>42</v>
      </c>
      <c r="B126" s="10">
        <f t="shared" si="37"/>
        <v>70</v>
      </c>
      <c r="C126" s="9" t="s">
        <v>91</v>
      </c>
      <c r="D126" s="10">
        <f t="shared" si="38"/>
        <v>70</v>
      </c>
      <c r="E126" s="8" t="s">
        <v>1334</v>
      </c>
      <c r="F126" s="11">
        <v>41067</v>
      </c>
      <c r="G126" s="13">
        <v>3743</v>
      </c>
      <c r="H126" s="13">
        <v>222654</v>
      </c>
      <c r="I126" s="13">
        <v>3980</v>
      </c>
      <c r="J126" s="39">
        <v>0</v>
      </c>
      <c r="K126" s="40">
        <v>0</v>
      </c>
      <c r="L126" s="40">
        <v>0</v>
      </c>
      <c r="M126" s="40">
        <v>0</v>
      </c>
      <c r="N126" s="50">
        <f t="shared" si="39"/>
        <v>0</v>
      </c>
      <c r="O126" s="39">
        <v>0</v>
      </c>
      <c r="P126" s="40">
        <v>0</v>
      </c>
      <c r="Q126" s="40">
        <v>0</v>
      </c>
      <c r="R126" s="40">
        <v>6</v>
      </c>
      <c r="S126" s="50">
        <f t="shared" si="42"/>
        <v>6</v>
      </c>
      <c r="T126" s="39">
        <v>0</v>
      </c>
      <c r="U126" s="40">
        <v>0</v>
      </c>
      <c r="V126" s="40">
        <v>0</v>
      </c>
      <c r="W126" s="40">
        <v>20</v>
      </c>
      <c r="X126" s="21">
        <v>0</v>
      </c>
      <c r="Y126" s="50">
        <f t="shared" si="40"/>
        <v>20</v>
      </c>
      <c r="Z126" s="39">
        <v>0</v>
      </c>
      <c r="AA126" s="40">
        <v>0</v>
      </c>
      <c r="AB126" s="40">
        <v>0</v>
      </c>
      <c r="AC126" s="40">
        <v>1</v>
      </c>
      <c r="AD126" s="50">
        <f t="shared" si="41"/>
        <v>1</v>
      </c>
    </row>
    <row r="127" spans="1:30">
      <c r="A127" t="s">
        <v>42</v>
      </c>
      <c r="B127" s="10">
        <f t="shared" si="37"/>
        <v>71</v>
      </c>
      <c r="C127" s="9" t="s">
        <v>91</v>
      </c>
      <c r="D127" s="10">
        <f t="shared" si="38"/>
        <v>71</v>
      </c>
      <c r="E127" s="8" t="s">
        <v>1487</v>
      </c>
      <c r="F127" s="11">
        <v>41075</v>
      </c>
      <c r="G127" s="13">
        <v>5435</v>
      </c>
      <c r="H127" s="13">
        <v>342228</v>
      </c>
      <c r="I127" s="13">
        <v>5801</v>
      </c>
      <c r="J127" s="39">
        <v>0</v>
      </c>
      <c r="K127" s="40">
        <v>0</v>
      </c>
      <c r="L127" s="40">
        <v>0</v>
      </c>
      <c r="M127" s="40">
        <v>0</v>
      </c>
      <c r="N127" s="50">
        <f t="shared" si="39"/>
        <v>0</v>
      </c>
      <c r="O127" s="39">
        <v>0</v>
      </c>
      <c r="P127" s="40">
        <v>0</v>
      </c>
      <c r="Q127" s="40">
        <v>0</v>
      </c>
      <c r="R127" s="40">
        <v>2</v>
      </c>
      <c r="S127" s="50">
        <f t="shared" si="42"/>
        <v>2</v>
      </c>
      <c r="T127" s="39">
        <v>0</v>
      </c>
      <c r="U127" s="40">
        <v>0</v>
      </c>
      <c r="V127" s="40">
        <v>0</v>
      </c>
      <c r="W127" s="40">
        <v>10</v>
      </c>
      <c r="X127" s="21">
        <v>0</v>
      </c>
      <c r="Y127" s="50">
        <f t="shared" si="40"/>
        <v>10</v>
      </c>
      <c r="Z127" s="39">
        <v>0</v>
      </c>
      <c r="AA127" s="40">
        <v>0</v>
      </c>
      <c r="AB127" s="40">
        <v>0</v>
      </c>
      <c r="AC127" s="40">
        <v>1</v>
      </c>
      <c r="AD127" s="50">
        <f t="shared" si="41"/>
        <v>1</v>
      </c>
    </row>
    <row r="128" spans="1:30">
      <c r="B128" s="10">
        <f>+B127+1</f>
        <v>72</v>
      </c>
      <c r="C128" s="9" t="s">
        <v>91</v>
      </c>
      <c r="D128" s="10">
        <f>+D127+1</f>
        <v>72</v>
      </c>
      <c r="E128" s="8" t="s">
        <v>1356</v>
      </c>
      <c r="F128" s="11">
        <v>41083</v>
      </c>
      <c r="G128" s="13">
        <v>5211</v>
      </c>
      <c r="H128" s="13">
        <v>320660</v>
      </c>
      <c r="I128" s="13">
        <v>5569</v>
      </c>
      <c r="J128" s="39">
        <v>0</v>
      </c>
      <c r="K128" s="40">
        <v>0</v>
      </c>
      <c r="L128" s="40">
        <v>0</v>
      </c>
      <c r="M128" s="40">
        <v>0</v>
      </c>
      <c r="N128" s="50">
        <f>SUM(J128:M128)</f>
        <v>0</v>
      </c>
      <c r="O128" s="39">
        <v>0</v>
      </c>
      <c r="P128" s="40">
        <v>0</v>
      </c>
      <c r="Q128" s="40">
        <v>0</v>
      </c>
      <c r="R128" s="40">
        <v>0</v>
      </c>
      <c r="S128" s="50">
        <f t="shared" si="42"/>
        <v>0</v>
      </c>
      <c r="T128" s="39">
        <v>0</v>
      </c>
      <c r="U128" s="40">
        <v>0</v>
      </c>
      <c r="V128" s="40">
        <v>0</v>
      </c>
      <c r="W128" s="40">
        <v>42</v>
      </c>
      <c r="X128" s="21">
        <v>0</v>
      </c>
      <c r="Y128" s="50">
        <f t="shared" si="40"/>
        <v>42</v>
      </c>
      <c r="Z128" s="39">
        <v>0</v>
      </c>
      <c r="AA128" s="40">
        <v>0</v>
      </c>
      <c r="AB128" s="40">
        <v>0</v>
      </c>
      <c r="AC128" s="40">
        <v>1</v>
      </c>
      <c r="AD128" s="50">
        <f t="shared" si="41"/>
        <v>1</v>
      </c>
    </row>
    <row r="129" spans="2:30">
      <c r="B129" s="10">
        <f>+B128+1</f>
        <v>73</v>
      </c>
      <c r="C129" s="9" t="s">
        <v>91</v>
      </c>
      <c r="D129" s="10">
        <f>+D128+1</f>
        <v>73</v>
      </c>
      <c r="E129" s="8" t="s">
        <v>1488</v>
      </c>
      <c r="F129" s="11">
        <v>41090</v>
      </c>
      <c r="G129" s="13">
        <v>3903</v>
      </c>
      <c r="H129" s="13">
        <v>230605</v>
      </c>
      <c r="I129" s="13">
        <v>4045</v>
      </c>
      <c r="J129" s="39">
        <v>0</v>
      </c>
      <c r="K129" s="40">
        <v>0</v>
      </c>
      <c r="L129" s="40">
        <v>0</v>
      </c>
      <c r="M129" s="40">
        <v>0</v>
      </c>
      <c r="N129" s="50">
        <f>SUM(J129:M129)</f>
        <v>0</v>
      </c>
      <c r="O129" s="39">
        <v>0</v>
      </c>
      <c r="P129" s="40">
        <v>0</v>
      </c>
      <c r="Q129" s="40">
        <v>0</v>
      </c>
      <c r="R129" s="40">
        <v>17</v>
      </c>
      <c r="S129" s="50">
        <f t="shared" si="42"/>
        <v>17</v>
      </c>
      <c r="T129" s="39">
        <v>0</v>
      </c>
      <c r="U129" s="40">
        <v>0</v>
      </c>
      <c r="V129" s="40">
        <v>0</v>
      </c>
      <c r="W129" s="40">
        <v>17</v>
      </c>
      <c r="X129" s="21">
        <v>0</v>
      </c>
      <c r="Y129" s="50">
        <f t="shared" si="40"/>
        <v>17</v>
      </c>
      <c r="Z129" s="39">
        <v>0</v>
      </c>
      <c r="AA129" s="40">
        <v>0</v>
      </c>
      <c r="AB129" s="40">
        <v>0</v>
      </c>
      <c r="AC129" s="40">
        <v>0</v>
      </c>
      <c r="AD129" s="50">
        <f t="shared" si="41"/>
        <v>0</v>
      </c>
    </row>
    <row r="130" spans="2:30">
      <c r="B130" s="8"/>
      <c r="C130" s="9"/>
      <c r="D130" s="8"/>
      <c r="E130" s="8"/>
      <c r="F130" s="11"/>
      <c r="G130" s="13"/>
      <c r="H130" s="13"/>
      <c r="I130" s="13"/>
      <c r="J130" s="39"/>
      <c r="K130" s="40"/>
      <c r="L130" s="40"/>
      <c r="M130" s="40"/>
      <c r="N130" s="50"/>
      <c r="O130" s="21"/>
      <c r="P130" s="21"/>
      <c r="Q130" s="21"/>
      <c r="R130" s="21"/>
      <c r="S130" s="44"/>
      <c r="T130" s="39"/>
      <c r="U130" s="40"/>
      <c r="V130" s="40"/>
      <c r="W130" s="40"/>
      <c r="X130" s="21"/>
      <c r="Y130" s="50"/>
      <c r="Z130" s="39"/>
      <c r="AA130" s="40"/>
      <c r="AB130" s="40"/>
      <c r="AC130" s="40"/>
      <c r="AD130" s="50"/>
    </row>
    <row r="131" spans="2:30">
      <c r="F131" s="3" t="s">
        <v>228</v>
      </c>
      <c r="G131" s="7">
        <f>SUM(G57:G130)</f>
        <v>239993</v>
      </c>
      <c r="H131" s="7">
        <f t="shared" ref="H131:AD131" si="43">SUM(H57:H130)</f>
        <v>16662892</v>
      </c>
      <c r="I131" s="7">
        <f t="shared" si="43"/>
        <v>271360</v>
      </c>
      <c r="J131" s="7">
        <f t="shared" si="43"/>
        <v>0</v>
      </c>
      <c r="K131" s="7">
        <f t="shared" si="43"/>
        <v>0</v>
      </c>
      <c r="L131" s="7">
        <f t="shared" si="43"/>
        <v>0</v>
      </c>
      <c r="M131" s="7">
        <f t="shared" si="43"/>
        <v>0</v>
      </c>
      <c r="N131" s="7">
        <f t="shared" si="43"/>
        <v>0</v>
      </c>
      <c r="O131" s="7">
        <f t="shared" si="43"/>
        <v>0</v>
      </c>
      <c r="P131" s="7">
        <f t="shared" si="43"/>
        <v>0</v>
      </c>
      <c r="Q131" s="7">
        <f t="shared" si="43"/>
        <v>0</v>
      </c>
      <c r="R131" s="7">
        <f t="shared" si="43"/>
        <v>5075</v>
      </c>
      <c r="S131" s="7">
        <f t="shared" si="43"/>
        <v>5075</v>
      </c>
      <c r="T131" s="7">
        <f t="shared" si="43"/>
        <v>0</v>
      </c>
      <c r="U131" s="7">
        <f t="shared" si="43"/>
        <v>0</v>
      </c>
      <c r="V131" s="7">
        <f t="shared" si="43"/>
        <v>0</v>
      </c>
      <c r="W131" s="7">
        <f t="shared" si="43"/>
        <v>5023</v>
      </c>
      <c r="X131" s="7">
        <f t="shared" si="43"/>
        <v>0</v>
      </c>
      <c r="Y131" s="7">
        <f t="shared" si="43"/>
        <v>5023</v>
      </c>
      <c r="Z131" s="7">
        <f t="shared" si="43"/>
        <v>0</v>
      </c>
      <c r="AA131" s="7">
        <f t="shared" si="43"/>
        <v>0</v>
      </c>
      <c r="AB131" s="7">
        <f t="shared" si="43"/>
        <v>0</v>
      </c>
      <c r="AC131" s="7">
        <f t="shared" si="43"/>
        <v>61</v>
      </c>
      <c r="AD131" s="7">
        <f t="shared" si="43"/>
        <v>61</v>
      </c>
    </row>
    <row r="132" spans="2:30">
      <c r="Y132" s="51"/>
      <c r="Z132" s="51"/>
    </row>
    <row r="134" spans="2:30">
      <c r="D134" s="3"/>
      <c r="E134" s="47" t="s">
        <v>142</v>
      </c>
      <c r="F134" s="3"/>
      <c r="G134" s="18" t="s">
        <v>163</v>
      </c>
      <c r="H134" s="19"/>
      <c r="I134" s="20"/>
      <c r="J134" s="26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8"/>
    </row>
    <row r="135" spans="2:30">
      <c r="B135" t="s">
        <v>7</v>
      </c>
      <c r="D135" s="3" t="s">
        <v>9</v>
      </c>
      <c r="E135" s="4" t="s">
        <v>10</v>
      </c>
      <c r="F135" s="3" t="s">
        <v>11</v>
      </c>
      <c r="G135" s="36" t="s">
        <v>12</v>
      </c>
      <c r="H135" s="37" t="s">
        <v>13</v>
      </c>
      <c r="I135" s="38" t="s">
        <v>14</v>
      </c>
      <c r="J135" s="29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1"/>
    </row>
    <row r="136" spans="2:30">
      <c r="B136" s="10">
        <v>1</v>
      </c>
      <c r="C136" s="9" t="s">
        <v>91</v>
      </c>
      <c r="D136" s="10">
        <v>1</v>
      </c>
      <c r="E136" s="8" t="s">
        <v>1339</v>
      </c>
      <c r="F136" s="11">
        <v>40936</v>
      </c>
      <c r="G136" s="13">
        <v>3029</v>
      </c>
      <c r="H136" s="13">
        <v>3196</v>
      </c>
      <c r="I136" s="13">
        <v>4866</v>
      </c>
      <c r="J136" s="32"/>
      <c r="K136" s="33"/>
      <c r="L136" s="33"/>
      <c r="M136" s="33"/>
      <c r="N136" s="34"/>
      <c r="O136" s="33"/>
      <c r="P136" s="33"/>
      <c r="Q136" s="33"/>
      <c r="R136" s="33"/>
      <c r="S136" s="34"/>
      <c r="T136" s="33"/>
      <c r="U136" s="33"/>
      <c r="V136" s="33"/>
      <c r="W136" s="33"/>
      <c r="X136" s="33"/>
      <c r="Y136" s="34"/>
      <c r="Z136" s="33"/>
      <c r="AA136" s="33"/>
      <c r="AB136" s="33"/>
      <c r="AC136" s="33"/>
      <c r="AD136" s="35"/>
    </row>
    <row r="137" spans="2:30">
      <c r="B137" s="10">
        <v>2</v>
      </c>
      <c r="C137" s="9" t="s">
        <v>91</v>
      </c>
      <c r="D137" s="10">
        <v>2</v>
      </c>
      <c r="E137" s="8" t="s">
        <v>1071</v>
      </c>
      <c r="F137" s="11">
        <v>41022</v>
      </c>
      <c r="G137" s="13">
        <v>5553</v>
      </c>
      <c r="H137" s="13">
        <v>5820</v>
      </c>
      <c r="I137" s="13">
        <v>8897</v>
      </c>
      <c r="J137" s="32"/>
      <c r="K137" s="33"/>
      <c r="L137" s="33"/>
      <c r="M137" s="33"/>
      <c r="N137" s="34"/>
      <c r="O137" s="33"/>
      <c r="P137" s="33"/>
      <c r="Q137" s="33"/>
      <c r="R137" s="33"/>
      <c r="S137" s="34"/>
      <c r="T137" s="33"/>
      <c r="U137" s="33"/>
      <c r="V137" s="33"/>
      <c r="W137" s="33"/>
      <c r="X137" s="33"/>
      <c r="Y137" s="34"/>
      <c r="Z137" s="33"/>
      <c r="AA137" s="33"/>
      <c r="AB137" s="33"/>
      <c r="AC137" s="33"/>
      <c r="AD137" s="35"/>
    </row>
    <row r="138" spans="2:30">
      <c r="B138" s="10">
        <v>3</v>
      </c>
      <c r="C138" s="9" t="s">
        <v>91</v>
      </c>
      <c r="D138" s="10">
        <v>3</v>
      </c>
      <c r="E138" s="8" t="s">
        <v>274</v>
      </c>
      <c r="F138" s="11">
        <v>41037</v>
      </c>
      <c r="G138" s="13">
        <v>5927</v>
      </c>
      <c r="H138" s="13">
        <v>6248</v>
      </c>
      <c r="I138" s="13">
        <v>9532</v>
      </c>
      <c r="J138" s="32"/>
      <c r="K138" s="33"/>
      <c r="L138" s="33"/>
      <c r="M138" s="33"/>
      <c r="N138" s="34"/>
      <c r="O138" s="33"/>
      <c r="P138" s="33"/>
      <c r="Q138" s="33"/>
      <c r="R138" s="33"/>
      <c r="S138" s="34"/>
      <c r="T138" s="33"/>
      <c r="U138" s="33"/>
      <c r="V138" s="33"/>
      <c r="W138" s="33"/>
      <c r="X138" s="33"/>
      <c r="Y138" s="34"/>
      <c r="Z138" s="33"/>
      <c r="AA138" s="33"/>
      <c r="AB138" s="33"/>
      <c r="AC138" s="33"/>
      <c r="AD138" s="35"/>
    </row>
    <row r="139" spans="2:30">
      <c r="B139" s="10">
        <v>4</v>
      </c>
      <c r="C139" s="9" t="s">
        <v>91</v>
      </c>
      <c r="D139" s="10">
        <v>4</v>
      </c>
      <c r="E139" s="8" t="s">
        <v>1366</v>
      </c>
      <c r="F139" s="11">
        <v>41062</v>
      </c>
      <c r="G139" s="13">
        <v>5267</v>
      </c>
      <c r="H139" s="13">
        <v>5866</v>
      </c>
      <c r="I139" s="13">
        <v>8391</v>
      </c>
      <c r="J139" s="32"/>
      <c r="K139" s="33"/>
      <c r="L139" s="33"/>
      <c r="M139" s="33"/>
      <c r="N139" s="34"/>
      <c r="O139" s="33"/>
      <c r="P139" s="33"/>
      <c r="Q139" s="33"/>
      <c r="R139" s="33"/>
      <c r="S139" s="34"/>
      <c r="T139" s="33"/>
      <c r="U139" s="33"/>
      <c r="V139" s="33"/>
      <c r="W139" s="33"/>
      <c r="X139" s="33"/>
      <c r="Y139" s="34"/>
      <c r="Z139" s="33"/>
      <c r="AA139" s="33"/>
      <c r="AB139" s="33"/>
      <c r="AC139" s="33"/>
      <c r="AD139" s="35"/>
    </row>
    <row r="140" spans="2:30">
      <c r="B140" s="10">
        <v>5</v>
      </c>
      <c r="C140" s="9" t="s">
        <v>91</v>
      </c>
      <c r="D140" s="10">
        <v>5</v>
      </c>
      <c r="E140" s="8" t="s">
        <v>1320</v>
      </c>
      <c r="F140" s="11">
        <v>41121</v>
      </c>
      <c r="G140" s="13">
        <v>5880</v>
      </c>
      <c r="H140" s="13">
        <v>6113</v>
      </c>
      <c r="I140" s="13">
        <v>9412</v>
      </c>
      <c r="J140" s="32"/>
      <c r="K140" s="33"/>
      <c r="L140" s="33"/>
      <c r="M140" s="33"/>
      <c r="N140" s="34"/>
      <c r="O140" s="33"/>
      <c r="P140" s="33"/>
      <c r="Q140" s="33"/>
      <c r="R140" s="33"/>
      <c r="S140" s="34"/>
      <c r="T140" s="33"/>
      <c r="U140" s="33"/>
      <c r="V140" s="33"/>
      <c r="W140" s="33"/>
      <c r="X140" s="33"/>
      <c r="Y140" s="34"/>
      <c r="Z140" s="33"/>
      <c r="AA140" s="33"/>
      <c r="AB140" s="33"/>
      <c r="AC140" s="33"/>
      <c r="AD140" s="35"/>
    </row>
    <row r="141" spans="2:30">
      <c r="B141" s="10">
        <v>6</v>
      </c>
      <c r="C141" s="9" t="s">
        <v>91</v>
      </c>
      <c r="D141" s="10">
        <v>6</v>
      </c>
      <c r="E141" s="8" t="s">
        <v>1489</v>
      </c>
      <c r="F141" s="11">
        <v>41217</v>
      </c>
      <c r="G141" s="13">
        <v>6244</v>
      </c>
      <c r="H141" s="13">
        <v>6538</v>
      </c>
      <c r="I141" s="13">
        <v>9953</v>
      </c>
      <c r="J141" s="32"/>
      <c r="K141" s="33"/>
      <c r="L141" s="33"/>
      <c r="M141" s="33"/>
      <c r="N141" s="34"/>
      <c r="O141" s="33"/>
      <c r="P141" s="33"/>
      <c r="Q141" s="33"/>
      <c r="R141" s="33"/>
      <c r="S141" s="34"/>
      <c r="T141" s="33"/>
      <c r="U141" s="33"/>
      <c r="V141" s="33"/>
      <c r="W141" s="33"/>
      <c r="X141" s="33"/>
      <c r="Y141" s="34"/>
      <c r="Z141" s="33"/>
      <c r="AA141" s="33"/>
      <c r="AB141" s="33"/>
      <c r="AC141" s="33"/>
      <c r="AD141" s="35"/>
    </row>
    <row r="142" spans="2:30">
      <c r="B142" s="8"/>
      <c r="C142" s="9"/>
      <c r="D142" s="10"/>
      <c r="E142" s="8"/>
      <c r="F142" s="11"/>
      <c r="G142" s="13"/>
      <c r="H142" s="13"/>
      <c r="I142" s="13"/>
      <c r="J142" s="32"/>
      <c r="K142" s="33"/>
      <c r="L142" s="33"/>
      <c r="M142" s="33"/>
      <c r="N142" s="34"/>
      <c r="O142" s="33"/>
      <c r="P142" s="33"/>
      <c r="Q142" s="33"/>
      <c r="R142" s="33"/>
      <c r="S142" s="34"/>
      <c r="T142" s="33"/>
      <c r="U142" s="33"/>
      <c r="V142" s="33"/>
      <c r="W142" s="33"/>
      <c r="X142" s="33"/>
      <c r="Y142" s="34"/>
      <c r="Z142" s="33"/>
      <c r="AA142" s="33"/>
      <c r="AB142" s="33"/>
      <c r="AC142" s="33"/>
      <c r="AD142" s="35"/>
    </row>
    <row r="143" spans="2:30">
      <c r="F143" s="3" t="s">
        <v>228</v>
      </c>
      <c r="G143" s="7">
        <f>SUM(G136:G142)</f>
        <v>31900</v>
      </c>
      <c r="H143" s="7">
        <f>SUM(H136:H142)</f>
        <v>33781</v>
      </c>
      <c r="I143" s="7">
        <f>SUM(I136:I142)</f>
        <v>51051</v>
      </c>
      <c r="J143" s="45"/>
      <c r="K143" s="45"/>
      <c r="L143" s="45"/>
      <c r="M143" s="45"/>
      <c r="N143" s="45"/>
      <c r="O143" s="5"/>
      <c r="P143" s="6"/>
      <c r="Q143" s="6"/>
      <c r="R143" s="6"/>
      <c r="S143" s="45"/>
      <c r="T143" s="5"/>
      <c r="U143" s="6"/>
      <c r="V143" s="6"/>
      <c r="W143" s="6"/>
      <c r="X143" s="6"/>
      <c r="Y143" s="45"/>
      <c r="Z143" s="5"/>
      <c r="AA143" s="6"/>
      <c r="AB143" s="6"/>
      <c r="AC143" s="6"/>
      <c r="AD143" s="45"/>
    </row>
    <row r="146" spans="5:13">
      <c r="J146" s="102"/>
      <c r="K146" s="51"/>
      <c r="L146" s="51"/>
      <c r="M146" s="51"/>
    </row>
    <row r="147" spans="5:13">
      <c r="E147" s="102"/>
      <c r="F147" s="51"/>
      <c r="G147" s="51"/>
      <c r="H147" s="51"/>
      <c r="I147" s="51"/>
    </row>
  </sheetData>
  <phoneticPr fontId="6" type="noConversion"/>
  <pageMargins left="0.75" right="0.75" top="1" bottom="1" header="0" footer="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AS220"/>
  <sheetViews>
    <sheetView topLeftCell="A4" workbookViewId="0">
      <selection activeCell="Y138" sqref="Y138"/>
    </sheetView>
  </sheetViews>
  <sheetFormatPr baseColWidth="10" defaultColWidth="11.42578125" defaultRowHeight="12.75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7.140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0" width="5.85546875" customWidth="1"/>
    <col min="21" max="21" width="4.42578125" customWidth="1"/>
    <col min="22" max="22" width="4.85546875" bestFit="1" customWidth="1"/>
    <col min="23" max="23" width="4.5703125" bestFit="1" customWidth="1"/>
    <col min="24" max="24" width="4.5703125" customWidth="1"/>
    <col min="25" max="25" width="4.85546875" bestFit="1" customWidth="1"/>
    <col min="26" max="26" width="5.7109375" customWidth="1"/>
    <col min="27" max="27" width="4.5703125" bestFit="1" customWidth="1"/>
    <col min="28" max="28" width="4.85546875" bestFit="1" customWidth="1"/>
    <col min="29" max="29" width="4.5703125" bestFit="1" customWidth="1"/>
    <col min="30" max="30" width="4.85546875" bestFit="1" customWidth="1"/>
    <col min="32" max="32" width="19.28515625" bestFit="1" customWidth="1"/>
    <col min="33" max="33" width="5.85546875" bestFit="1" customWidth="1"/>
    <col min="34" max="34" width="7.28515625" bestFit="1" customWidth="1"/>
    <col min="35" max="35" width="6.140625" bestFit="1" customWidth="1"/>
    <col min="36" max="36" width="4.710937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10.42578125" bestFit="1" customWidth="1"/>
    <col min="42" max="42" width="7.5703125" bestFit="1" customWidth="1"/>
    <col min="43" max="43" width="9.5703125" bestFit="1" customWidth="1"/>
    <col min="44" max="44" width="11.5703125" bestFit="1" customWidth="1"/>
  </cols>
  <sheetData>
    <row r="2" spans="2:45">
      <c r="G2" s="51"/>
      <c r="H2" s="51"/>
      <c r="I2" s="51"/>
      <c r="M2" s="51"/>
      <c r="N2" s="51"/>
      <c r="O2" s="51"/>
    </row>
    <row r="3" spans="2:45">
      <c r="D3" s="1" t="s">
        <v>1490</v>
      </c>
      <c r="E3" s="2"/>
      <c r="F3" s="2"/>
      <c r="N3" s="51"/>
      <c r="O3" s="51"/>
    </row>
    <row r="4" spans="2:45">
      <c r="D4" s="1"/>
      <c r="E4" s="2"/>
      <c r="F4" s="2"/>
      <c r="AF4" s="113" t="s">
        <v>1491</v>
      </c>
      <c r="AG4" s="111"/>
      <c r="AH4" s="111"/>
      <c r="AI4" s="111"/>
      <c r="AJ4" s="111"/>
      <c r="AK4" s="112"/>
      <c r="AL4" s="125"/>
      <c r="AM4" s="111"/>
      <c r="AN4" s="111"/>
      <c r="AO4" s="111"/>
      <c r="AP4" s="111"/>
      <c r="AQ4" s="111"/>
      <c r="AR4" s="111"/>
      <c r="AS4" s="112"/>
    </row>
    <row r="5" spans="2:45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04" t="s">
        <v>146</v>
      </c>
      <c r="AG5" s="122" t="s">
        <v>147</v>
      </c>
      <c r="AH5" s="122" t="s">
        <v>148</v>
      </c>
      <c r="AI5" s="122" t="s">
        <v>149</v>
      </c>
      <c r="AJ5" s="122" t="s">
        <v>150</v>
      </c>
      <c r="AK5" s="122" t="s">
        <v>151</v>
      </c>
      <c r="AL5" s="122" t="s">
        <v>152</v>
      </c>
      <c r="AM5" s="143" t="s">
        <v>153</v>
      </c>
      <c r="AN5" s="143" t="s">
        <v>154</v>
      </c>
      <c r="AO5" s="143" t="s">
        <v>155</v>
      </c>
      <c r="AP5" s="143" t="s">
        <v>156</v>
      </c>
      <c r="AQ5" s="143" t="s">
        <v>157</v>
      </c>
      <c r="AR5" s="143" t="s">
        <v>158</v>
      </c>
      <c r="AS5" s="141" t="s">
        <v>76</v>
      </c>
    </row>
    <row r="6" spans="2:45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F6" s="138" t="s">
        <v>277</v>
      </c>
      <c r="AG6" s="126"/>
      <c r="AH6" s="127">
        <v>2</v>
      </c>
      <c r="AI6" s="127"/>
      <c r="AJ6" s="127">
        <v>1</v>
      </c>
      <c r="AK6" s="127">
        <v>1</v>
      </c>
      <c r="AL6" s="127">
        <v>1</v>
      </c>
      <c r="AM6" s="128"/>
      <c r="AN6" s="127">
        <v>1</v>
      </c>
      <c r="AO6" s="127"/>
      <c r="AP6" s="127"/>
      <c r="AQ6" s="127"/>
      <c r="AR6" s="129"/>
      <c r="AS6" s="129">
        <v>6</v>
      </c>
    </row>
    <row r="7" spans="2:45"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39" t="s">
        <v>1124</v>
      </c>
      <c r="AG7" s="130"/>
      <c r="AH7" s="131"/>
      <c r="AI7" s="131"/>
      <c r="AJ7" s="131"/>
      <c r="AK7" s="131">
        <v>2</v>
      </c>
      <c r="AL7" s="131"/>
      <c r="AM7" s="132"/>
      <c r="AN7" s="131"/>
      <c r="AO7" s="131"/>
      <c r="AP7" s="131">
        <v>2</v>
      </c>
      <c r="AQ7" s="131"/>
      <c r="AR7" s="133"/>
      <c r="AS7" s="133">
        <v>4</v>
      </c>
    </row>
    <row r="8" spans="2:45">
      <c r="B8" s="8">
        <v>1168</v>
      </c>
      <c r="C8" s="9" t="s">
        <v>173</v>
      </c>
      <c r="D8" s="10">
        <v>1</v>
      </c>
      <c r="E8" s="8" t="s">
        <v>1492</v>
      </c>
      <c r="F8" s="11">
        <v>40557</v>
      </c>
      <c r="G8" s="13">
        <v>3266</v>
      </c>
      <c r="H8" s="13">
        <v>112548</v>
      </c>
      <c r="I8" s="13">
        <v>6855</v>
      </c>
      <c r="J8" s="39">
        <v>0</v>
      </c>
      <c r="K8" s="40">
        <v>0</v>
      </c>
      <c r="L8" s="40">
        <v>1</v>
      </c>
      <c r="M8" s="40">
        <v>0</v>
      </c>
      <c r="N8" s="50">
        <f t="shared" ref="N8:N19" si="0">SUM(J8:M8)</f>
        <v>1</v>
      </c>
      <c r="O8" s="21">
        <v>50</v>
      </c>
      <c r="P8" s="21">
        <v>0</v>
      </c>
      <c r="Q8" s="21">
        <v>30</v>
      </c>
      <c r="R8" s="21">
        <v>0</v>
      </c>
      <c r="S8" s="50">
        <f t="shared" ref="S8:S64" si="1">SUM(O8:R8)</f>
        <v>80</v>
      </c>
      <c r="T8" s="21">
        <v>116</v>
      </c>
      <c r="U8" s="21">
        <v>0</v>
      </c>
      <c r="V8" s="21">
        <v>173</v>
      </c>
      <c r="W8" s="21">
        <v>0</v>
      </c>
      <c r="X8" s="21">
        <v>0</v>
      </c>
      <c r="Y8" s="50">
        <f t="shared" ref="Y8:Y64" si="2">SUM(T8:X8)</f>
        <v>289</v>
      </c>
      <c r="Z8" s="21">
        <v>0</v>
      </c>
      <c r="AA8" s="21">
        <v>0</v>
      </c>
      <c r="AB8" s="21">
        <v>0</v>
      </c>
      <c r="AC8" s="21">
        <v>0</v>
      </c>
      <c r="AD8" s="50">
        <f t="shared" ref="AD8:AD48" si="3">SUM(Z8:AC8)</f>
        <v>0</v>
      </c>
      <c r="AF8" s="139" t="s">
        <v>279</v>
      </c>
      <c r="AG8" s="130"/>
      <c r="AH8" s="131">
        <v>72</v>
      </c>
      <c r="AI8" s="131">
        <v>130</v>
      </c>
      <c r="AJ8" s="131">
        <v>266</v>
      </c>
      <c r="AK8" s="131"/>
      <c r="AL8" s="131">
        <v>50</v>
      </c>
      <c r="AM8" s="132"/>
      <c r="AN8" s="131"/>
      <c r="AO8" s="131">
        <v>40</v>
      </c>
      <c r="AP8" s="131"/>
      <c r="AQ8" s="131">
        <v>38</v>
      </c>
      <c r="AR8" s="133">
        <v>87</v>
      </c>
      <c r="AS8" s="133">
        <v>683</v>
      </c>
    </row>
    <row r="9" spans="2:45">
      <c r="B9" s="8">
        <v>1169</v>
      </c>
      <c r="C9" s="9" t="s">
        <v>173</v>
      </c>
      <c r="D9" s="10">
        <v>2</v>
      </c>
      <c r="E9" s="8" t="s">
        <v>1493</v>
      </c>
      <c r="F9" s="11">
        <v>40561</v>
      </c>
      <c r="G9" s="13">
        <v>0</v>
      </c>
      <c r="H9" s="13">
        <v>0</v>
      </c>
      <c r="I9" s="13">
        <v>0</v>
      </c>
      <c r="J9" s="39">
        <v>0</v>
      </c>
      <c r="K9" s="40">
        <v>0</v>
      </c>
      <c r="L9" s="40">
        <v>0</v>
      </c>
      <c r="M9" s="40">
        <v>0</v>
      </c>
      <c r="N9" s="50">
        <f t="shared" si="0"/>
        <v>0</v>
      </c>
      <c r="O9" s="21">
        <v>51</v>
      </c>
      <c r="P9" s="21">
        <v>0</v>
      </c>
      <c r="Q9" s="21">
        <v>100</v>
      </c>
      <c r="R9" s="21">
        <v>0</v>
      </c>
      <c r="S9" s="50">
        <f t="shared" si="1"/>
        <v>151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50">
        <f t="shared" si="2"/>
        <v>0</v>
      </c>
      <c r="Z9" s="21">
        <v>0</v>
      </c>
      <c r="AA9" s="21">
        <v>0</v>
      </c>
      <c r="AB9" s="21">
        <v>0</v>
      </c>
      <c r="AC9" s="21">
        <v>0</v>
      </c>
      <c r="AD9" s="50">
        <f t="shared" si="3"/>
        <v>0</v>
      </c>
      <c r="AF9" s="139" t="s">
        <v>1494</v>
      </c>
      <c r="AG9" s="130"/>
      <c r="AH9" s="131"/>
      <c r="AI9" s="131">
        <v>4</v>
      </c>
      <c r="AJ9" s="131"/>
      <c r="AK9" s="131"/>
      <c r="AL9" s="131"/>
      <c r="AM9" s="132"/>
      <c r="AN9" s="131"/>
      <c r="AO9" s="131"/>
      <c r="AP9" s="131"/>
      <c r="AQ9" s="131"/>
      <c r="AR9" s="133"/>
      <c r="AS9" s="133">
        <v>4</v>
      </c>
    </row>
    <row r="10" spans="2:45">
      <c r="B10" s="8">
        <v>1170</v>
      </c>
      <c r="C10" s="9" t="s">
        <v>173</v>
      </c>
      <c r="D10" s="10">
        <f t="shared" ref="D10:D19" si="4">+D9+1</f>
        <v>3</v>
      </c>
      <c r="E10" s="8" t="s">
        <v>1495</v>
      </c>
      <c r="F10" s="11">
        <v>40575</v>
      </c>
      <c r="G10" s="13">
        <v>2223</v>
      </c>
      <c r="H10" s="13">
        <v>160833</v>
      </c>
      <c r="I10" s="13">
        <v>5263</v>
      </c>
      <c r="J10" s="39">
        <v>2</v>
      </c>
      <c r="K10" s="40">
        <v>0</v>
      </c>
      <c r="L10" s="40">
        <v>0</v>
      </c>
      <c r="M10" s="40">
        <v>0</v>
      </c>
      <c r="N10" s="50">
        <f t="shared" si="0"/>
        <v>2</v>
      </c>
      <c r="O10" s="21">
        <v>130</v>
      </c>
      <c r="P10" s="21">
        <v>0</v>
      </c>
      <c r="Q10" s="21">
        <v>261</v>
      </c>
      <c r="R10" s="21">
        <v>0</v>
      </c>
      <c r="S10" s="50">
        <f t="shared" si="1"/>
        <v>391</v>
      </c>
      <c r="T10" s="21">
        <v>113</v>
      </c>
      <c r="U10" s="21">
        <v>0</v>
      </c>
      <c r="V10" s="21">
        <v>108</v>
      </c>
      <c r="W10" s="21">
        <v>0</v>
      </c>
      <c r="X10" s="21">
        <v>0</v>
      </c>
      <c r="Y10" s="50">
        <f t="shared" si="2"/>
        <v>221</v>
      </c>
      <c r="Z10" s="21">
        <v>0</v>
      </c>
      <c r="AA10" s="21">
        <v>0</v>
      </c>
      <c r="AB10" s="21">
        <v>0</v>
      </c>
      <c r="AC10" s="21">
        <v>0</v>
      </c>
      <c r="AD10" s="50">
        <f t="shared" si="3"/>
        <v>0</v>
      </c>
      <c r="AF10" s="139" t="s">
        <v>160</v>
      </c>
      <c r="AG10" s="130"/>
      <c r="AH10" s="131"/>
      <c r="AI10" s="131">
        <v>5</v>
      </c>
      <c r="AJ10" s="131"/>
      <c r="AK10" s="131"/>
      <c r="AL10" s="131">
        <v>2</v>
      </c>
      <c r="AM10" s="132"/>
      <c r="AN10" s="131"/>
      <c r="AO10" s="131"/>
      <c r="AP10" s="131"/>
      <c r="AQ10" s="131"/>
      <c r="AR10" s="133"/>
      <c r="AS10" s="133">
        <v>7</v>
      </c>
    </row>
    <row r="11" spans="2:45">
      <c r="B11" s="8">
        <v>1173</v>
      </c>
      <c r="C11" s="9" t="s">
        <v>173</v>
      </c>
      <c r="D11" s="10">
        <f t="shared" si="4"/>
        <v>4</v>
      </c>
      <c r="E11" s="8" t="s">
        <v>1496</v>
      </c>
      <c r="F11" s="11">
        <v>40581</v>
      </c>
      <c r="G11" s="13">
        <v>0</v>
      </c>
      <c r="H11" s="13">
        <v>0</v>
      </c>
      <c r="I11" s="13">
        <v>0</v>
      </c>
      <c r="J11" s="39">
        <v>0</v>
      </c>
      <c r="K11" s="40">
        <v>0</v>
      </c>
      <c r="L11" s="40">
        <v>0</v>
      </c>
      <c r="M11" s="40">
        <v>0</v>
      </c>
      <c r="N11" s="50">
        <f t="shared" si="0"/>
        <v>0</v>
      </c>
      <c r="O11" s="21">
        <v>0</v>
      </c>
      <c r="P11" s="21">
        <v>0</v>
      </c>
      <c r="Q11" s="21">
        <v>80</v>
      </c>
      <c r="R11" s="21">
        <v>0</v>
      </c>
      <c r="S11" s="50">
        <f t="shared" si="1"/>
        <v>80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50">
        <f t="shared" si="2"/>
        <v>0</v>
      </c>
      <c r="Z11" s="21">
        <v>0</v>
      </c>
      <c r="AA11" s="21">
        <v>0</v>
      </c>
      <c r="AB11" s="21">
        <v>0</v>
      </c>
      <c r="AC11" s="21">
        <v>0</v>
      </c>
      <c r="AD11" s="50">
        <f t="shared" si="3"/>
        <v>0</v>
      </c>
      <c r="AF11" s="139" t="s">
        <v>742</v>
      </c>
      <c r="AG11" s="130"/>
      <c r="AH11" s="131">
        <v>6</v>
      </c>
      <c r="AI11" s="131"/>
      <c r="AJ11" s="131">
        <v>54</v>
      </c>
      <c r="AK11" s="131">
        <v>10</v>
      </c>
      <c r="AL11" s="131">
        <v>11</v>
      </c>
      <c r="AM11" s="132">
        <v>5</v>
      </c>
      <c r="AN11" s="131">
        <v>13</v>
      </c>
      <c r="AO11" s="131">
        <v>6</v>
      </c>
      <c r="AP11" s="131">
        <v>9</v>
      </c>
      <c r="AQ11" s="131">
        <v>6</v>
      </c>
      <c r="AR11" s="133">
        <v>6</v>
      </c>
      <c r="AS11" s="133">
        <v>126</v>
      </c>
    </row>
    <row r="12" spans="2:45">
      <c r="B12" s="8">
        <v>1175</v>
      </c>
      <c r="C12" s="9" t="s">
        <v>173</v>
      </c>
      <c r="D12" s="10">
        <f t="shared" si="4"/>
        <v>5</v>
      </c>
      <c r="E12" s="8" t="s">
        <v>1497</v>
      </c>
      <c r="F12" s="11">
        <v>40585</v>
      </c>
      <c r="G12" s="13">
        <v>0</v>
      </c>
      <c r="H12" s="13">
        <v>0</v>
      </c>
      <c r="I12" s="13">
        <v>0</v>
      </c>
      <c r="J12" s="39">
        <v>0</v>
      </c>
      <c r="K12" s="40">
        <v>0</v>
      </c>
      <c r="L12" s="40">
        <v>0</v>
      </c>
      <c r="M12" s="40">
        <v>0</v>
      </c>
      <c r="N12" s="50">
        <f t="shared" si="0"/>
        <v>0</v>
      </c>
      <c r="O12" s="21">
        <v>62</v>
      </c>
      <c r="P12" s="21">
        <v>0</v>
      </c>
      <c r="Q12" s="21">
        <v>197</v>
      </c>
      <c r="R12" s="21">
        <v>0</v>
      </c>
      <c r="S12" s="50">
        <f t="shared" si="1"/>
        <v>259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50">
        <f t="shared" si="2"/>
        <v>0</v>
      </c>
      <c r="Z12" s="21">
        <v>0</v>
      </c>
      <c r="AA12" s="21">
        <v>0</v>
      </c>
      <c r="AB12" s="21">
        <v>0</v>
      </c>
      <c r="AC12" s="21">
        <v>0</v>
      </c>
      <c r="AD12" s="50">
        <f t="shared" si="3"/>
        <v>0</v>
      </c>
      <c r="AF12" s="139" t="s">
        <v>488</v>
      </c>
      <c r="AG12" s="130"/>
      <c r="AH12" s="131"/>
      <c r="AI12" s="131"/>
      <c r="AJ12" s="131">
        <v>1</v>
      </c>
      <c r="AK12" s="131"/>
      <c r="AL12" s="131"/>
      <c r="AM12" s="132"/>
      <c r="AN12" s="131"/>
      <c r="AO12" s="131"/>
      <c r="AP12" s="131"/>
      <c r="AQ12" s="131"/>
      <c r="AR12" s="133"/>
      <c r="AS12" s="133">
        <v>1</v>
      </c>
    </row>
    <row r="13" spans="2:45">
      <c r="B13" s="8">
        <v>1171</v>
      </c>
      <c r="C13" s="9" t="s">
        <v>173</v>
      </c>
      <c r="D13" s="10">
        <f t="shared" si="4"/>
        <v>6</v>
      </c>
      <c r="E13" s="8" t="s">
        <v>1498</v>
      </c>
      <c r="F13" s="11">
        <v>40587</v>
      </c>
      <c r="G13" s="13">
        <v>2678</v>
      </c>
      <c r="H13" s="13">
        <v>111514</v>
      </c>
      <c r="I13" s="13">
        <v>5371</v>
      </c>
      <c r="J13" s="39">
        <v>0</v>
      </c>
      <c r="K13" s="40">
        <v>0</v>
      </c>
      <c r="L13" s="40">
        <v>0</v>
      </c>
      <c r="M13" s="40">
        <v>0</v>
      </c>
      <c r="N13" s="50">
        <f t="shared" si="0"/>
        <v>0</v>
      </c>
      <c r="O13" s="21">
        <v>50</v>
      </c>
      <c r="P13" s="21">
        <v>0</v>
      </c>
      <c r="Q13" s="21">
        <v>100</v>
      </c>
      <c r="R13" s="21">
        <v>0</v>
      </c>
      <c r="S13" s="50">
        <f t="shared" si="1"/>
        <v>150</v>
      </c>
      <c r="T13" s="21">
        <v>82</v>
      </c>
      <c r="U13" s="21">
        <v>0</v>
      </c>
      <c r="V13" s="21">
        <v>145</v>
      </c>
      <c r="W13" s="21">
        <v>0</v>
      </c>
      <c r="X13" s="21">
        <v>0</v>
      </c>
      <c r="Y13" s="50">
        <f t="shared" si="2"/>
        <v>227</v>
      </c>
      <c r="Z13" s="21">
        <v>0</v>
      </c>
      <c r="AA13" s="21">
        <v>0</v>
      </c>
      <c r="AB13" s="21">
        <v>0</v>
      </c>
      <c r="AC13" s="21">
        <v>0</v>
      </c>
      <c r="AD13" s="50">
        <f t="shared" si="3"/>
        <v>0</v>
      </c>
      <c r="AF13" s="139" t="s">
        <v>1499</v>
      </c>
      <c r="AG13" s="130"/>
      <c r="AH13" s="131">
        <v>3</v>
      </c>
      <c r="AI13" s="131"/>
      <c r="AJ13" s="131"/>
      <c r="AK13" s="131">
        <v>35</v>
      </c>
      <c r="AL13" s="131"/>
      <c r="AM13" s="132"/>
      <c r="AN13" s="131"/>
      <c r="AO13" s="131"/>
      <c r="AP13" s="131"/>
      <c r="AQ13" s="131"/>
      <c r="AR13" s="133"/>
      <c r="AS13" s="133">
        <v>38</v>
      </c>
    </row>
    <row r="14" spans="2:45">
      <c r="B14" s="8">
        <v>1172</v>
      </c>
      <c r="C14" s="9" t="s">
        <v>173</v>
      </c>
      <c r="D14" s="10">
        <f t="shared" si="4"/>
        <v>7</v>
      </c>
      <c r="E14" s="8" t="s">
        <v>1500</v>
      </c>
      <c r="F14" s="11">
        <v>40589</v>
      </c>
      <c r="G14" s="13">
        <v>2159</v>
      </c>
      <c r="H14" s="13">
        <v>2159</v>
      </c>
      <c r="I14" s="13">
        <v>1726</v>
      </c>
      <c r="J14" s="39">
        <v>0</v>
      </c>
      <c r="K14" s="40">
        <v>0</v>
      </c>
      <c r="L14" s="40">
        <v>0</v>
      </c>
      <c r="M14" s="40">
        <v>0</v>
      </c>
      <c r="N14" s="50">
        <f t="shared" si="0"/>
        <v>0</v>
      </c>
      <c r="O14" s="21">
        <v>0</v>
      </c>
      <c r="P14" s="21">
        <v>0</v>
      </c>
      <c r="Q14" s="21">
        <v>63</v>
      </c>
      <c r="R14" s="21">
        <v>0</v>
      </c>
      <c r="S14" s="50">
        <f t="shared" si="1"/>
        <v>63</v>
      </c>
      <c r="T14" s="21">
        <v>0</v>
      </c>
      <c r="U14" s="21">
        <v>0</v>
      </c>
      <c r="V14" s="21">
        <v>72</v>
      </c>
      <c r="W14" s="21">
        <v>0</v>
      </c>
      <c r="X14" s="21">
        <v>0</v>
      </c>
      <c r="Y14" s="50">
        <f t="shared" si="2"/>
        <v>72</v>
      </c>
      <c r="Z14" s="21">
        <v>0</v>
      </c>
      <c r="AA14" s="21">
        <v>0</v>
      </c>
      <c r="AB14" s="21">
        <v>0</v>
      </c>
      <c r="AC14" s="21">
        <v>0</v>
      </c>
      <c r="AD14" s="50">
        <f t="shared" si="3"/>
        <v>0</v>
      </c>
      <c r="AF14" s="139" t="s">
        <v>286</v>
      </c>
      <c r="AG14" s="130">
        <v>104</v>
      </c>
      <c r="AH14" s="131">
        <v>231</v>
      </c>
      <c r="AI14" s="131">
        <v>109</v>
      </c>
      <c r="AJ14" s="131">
        <v>176</v>
      </c>
      <c r="AK14" s="131">
        <v>90</v>
      </c>
      <c r="AL14" s="131">
        <v>174</v>
      </c>
      <c r="AM14" s="132">
        <v>213</v>
      </c>
      <c r="AN14" s="131">
        <v>176</v>
      </c>
      <c r="AO14" s="131">
        <v>205</v>
      </c>
      <c r="AP14" s="131">
        <v>142</v>
      </c>
      <c r="AQ14" s="131">
        <v>185</v>
      </c>
      <c r="AR14" s="133">
        <v>120</v>
      </c>
      <c r="AS14" s="133">
        <v>1925</v>
      </c>
    </row>
    <row r="15" spans="2:45">
      <c r="B15" s="8">
        <v>1177</v>
      </c>
      <c r="C15" s="9" t="s">
        <v>173</v>
      </c>
      <c r="D15" s="10">
        <f t="shared" si="4"/>
        <v>8</v>
      </c>
      <c r="E15" s="8" t="s">
        <v>1501</v>
      </c>
      <c r="F15" s="11">
        <v>40595</v>
      </c>
      <c r="G15" s="13">
        <v>0</v>
      </c>
      <c r="H15" s="13">
        <v>0</v>
      </c>
      <c r="I15" s="13">
        <v>0</v>
      </c>
      <c r="J15" s="39">
        <v>0</v>
      </c>
      <c r="K15" s="40">
        <v>0</v>
      </c>
      <c r="L15" s="40">
        <v>0</v>
      </c>
      <c r="M15" s="40">
        <v>0</v>
      </c>
      <c r="N15" s="50">
        <f t="shared" si="0"/>
        <v>0</v>
      </c>
      <c r="O15" s="21">
        <v>0</v>
      </c>
      <c r="P15" s="21">
        <v>0</v>
      </c>
      <c r="Q15" s="21">
        <v>0</v>
      </c>
      <c r="R15" s="21">
        <v>270</v>
      </c>
      <c r="S15" s="50">
        <f t="shared" si="1"/>
        <v>270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50">
        <f t="shared" si="2"/>
        <v>0</v>
      </c>
      <c r="Z15" s="21">
        <v>0</v>
      </c>
      <c r="AA15" s="21">
        <v>0</v>
      </c>
      <c r="AB15" s="21">
        <v>0</v>
      </c>
      <c r="AC15" s="21">
        <v>0</v>
      </c>
      <c r="AD15" s="50">
        <f t="shared" si="3"/>
        <v>0</v>
      </c>
      <c r="AF15" s="139" t="s">
        <v>753</v>
      </c>
      <c r="AG15" s="130"/>
      <c r="AH15" s="131"/>
      <c r="AI15" s="131"/>
      <c r="AJ15" s="131"/>
      <c r="AK15" s="131"/>
      <c r="AL15" s="131"/>
      <c r="AM15" s="131"/>
      <c r="AN15" s="131"/>
      <c r="AO15" s="131"/>
      <c r="AP15" s="131">
        <v>1</v>
      </c>
      <c r="AQ15" s="131"/>
      <c r="AR15" s="133">
        <v>1</v>
      </c>
      <c r="AS15" s="133">
        <v>2</v>
      </c>
    </row>
    <row r="16" spans="2:45">
      <c r="B16" s="8">
        <v>1174</v>
      </c>
      <c r="C16" s="9" t="s">
        <v>173</v>
      </c>
      <c r="D16" s="10">
        <f t="shared" si="4"/>
        <v>9</v>
      </c>
      <c r="E16" s="8" t="s">
        <v>1502</v>
      </c>
      <c r="F16" s="11">
        <v>40596</v>
      </c>
      <c r="G16" s="13">
        <v>0</v>
      </c>
      <c r="H16" s="13">
        <v>0</v>
      </c>
      <c r="I16" s="13">
        <v>0</v>
      </c>
      <c r="J16" s="39">
        <v>0</v>
      </c>
      <c r="K16" s="40">
        <v>0</v>
      </c>
      <c r="L16" s="40">
        <v>0</v>
      </c>
      <c r="M16" s="40">
        <v>0</v>
      </c>
      <c r="N16" s="50">
        <f t="shared" si="0"/>
        <v>0</v>
      </c>
      <c r="O16" s="21">
        <v>40</v>
      </c>
      <c r="P16" s="21">
        <v>0</v>
      </c>
      <c r="Q16" s="21">
        <v>200</v>
      </c>
      <c r="R16" s="21">
        <v>80</v>
      </c>
      <c r="S16" s="50">
        <f t="shared" si="1"/>
        <v>320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50">
        <f t="shared" si="2"/>
        <v>0</v>
      </c>
      <c r="Z16" s="21">
        <v>0</v>
      </c>
      <c r="AA16" s="21">
        <v>0</v>
      </c>
      <c r="AB16" s="21">
        <v>32</v>
      </c>
      <c r="AC16" s="21">
        <v>0</v>
      </c>
      <c r="AD16" s="50">
        <f t="shared" si="3"/>
        <v>32</v>
      </c>
      <c r="AF16" s="139" t="s">
        <v>172</v>
      </c>
      <c r="AG16" s="130"/>
      <c r="AH16" s="131">
        <v>24</v>
      </c>
      <c r="AI16" s="131">
        <v>105</v>
      </c>
      <c r="AJ16" s="131">
        <v>64</v>
      </c>
      <c r="AK16" s="131"/>
      <c r="AL16" s="131">
        <v>62</v>
      </c>
      <c r="AM16" s="132"/>
      <c r="AN16" s="131"/>
      <c r="AO16" s="131"/>
      <c r="AP16" s="131"/>
      <c r="AQ16" s="131"/>
      <c r="AR16" s="133"/>
      <c r="AS16" s="133">
        <v>255</v>
      </c>
    </row>
    <row r="17" spans="2:45">
      <c r="B17" s="8">
        <v>1176</v>
      </c>
      <c r="C17" s="9" t="s">
        <v>173</v>
      </c>
      <c r="D17" s="10">
        <f>+D16+1</f>
        <v>10</v>
      </c>
      <c r="E17" s="8" t="s">
        <v>1503</v>
      </c>
      <c r="F17" s="11">
        <v>40600</v>
      </c>
      <c r="G17" s="13">
        <v>3774</v>
      </c>
      <c r="H17" s="13">
        <v>103237</v>
      </c>
      <c r="I17" s="13">
        <v>6534</v>
      </c>
      <c r="J17" s="39">
        <v>0</v>
      </c>
      <c r="K17" s="40">
        <v>0</v>
      </c>
      <c r="L17" s="40">
        <v>0</v>
      </c>
      <c r="M17" s="40">
        <v>0</v>
      </c>
      <c r="N17" s="50">
        <f t="shared" si="0"/>
        <v>0</v>
      </c>
      <c r="O17" s="21">
        <v>100</v>
      </c>
      <c r="P17" s="21">
        <v>0</v>
      </c>
      <c r="Q17" s="21">
        <v>0</v>
      </c>
      <c r="R17" s="21">
        <v>0</v>
      </c>
      <c r="S17" s="50">
        <f t="shared" si="1"/>
        <v>100</v>
      </c>
      <c r="T17" s="21">
        <v>81</v>
      </c>
      <c r="U17" s="21">
        <v>0</v>
      </c>
      <c r="V17" s="21">
        <v>188</v>
      </c>
      <c r="W17" s="21">
        <v>2</v>
      </c>
      <c r="X17" s="21">
        <v>0</v>
      </c>
      <c r="Y17" s="50">
        <f t="shared" si="2"/>
        <v>271</v>
      </c>
      <c r="Z17" s="21">
        <v>0</v>
      </c>
      <c r="AA17" s="21">
        <v>0</v>
      </c>
      <c r="AB17" s="21">
        <v>0</v>
      </c>
      <c r="AC17" s="21">
        <v>0</v>
      </c>
      <c r="AD17" s="50">
        <f t="shared" si="3"/>
        <v>0</v>
      </c>
      <c r="AF17" s="139" t="s">
        <v>620</v>
      </c>
      <c r="AG17" s="130"/>
      <c r="AH17" s="131"/>
      <c r="AI17" s="131"/>
      <c r="AJ17" s="131"/>
      <c r="AK17" s="131"/>
      <c r="AL17" s="131"/>
      <c r="AM17" s="131"/>
      <c r="AN17" s="131"/>
      <c r="AO17" s="131"/>
      <c r="AP17" s="131">
        <v>1</v>
      </c>
      <c r="AQ17" s="131"/>
      <c r="AR17" s="133"/>
      <c r="AS17" s="133">
        <v>1</v>
      </c>
    </row>
    <row r="18" spans="2:45">
      <c r="B18" s="8">
        <v>1178</v>
      </c>
      <c r="C18" s="9" t="s">
        <v>173</v>
      </c>
      <c r="D18" s="10">
        <f t="shared" si="4"/>
        <v>11</v>
      </c>
      <c r="E18" s="8" t="s">
        <v>1504</v>
      </c>
      <c r="F18" s="11">
        <v>40602</v>
      </c>
      <c r="G18" s="13">
        <v>1716</v>
      </c>
      <c r="H18" s="13">
        <v>144405</v>
      </c>
      <c r="I18" s="13">
        <v>1946</v>
      </c>
      <c r="J18" s="39">
        <v>0</v>
      </c>
      <c r="K18" s="40">
        <v>0</v>
      </c>
      <c r="L18" s="40">
        <v>0</v>
      </c>
      <c r="M18" s="40">
        <v>0</v>
      </c>
      <c r="N18" s="50">
        <f t="shared" si="0"/>
        <v>0</v>
      </c>
      <c r="O18" s="21">
        <v>0</v>
      </c>
      <c r="P18" s="21">
        <v>0</v>
      </c>
      <c r="Q18" s="21">
        <v>0</v>
      </c>
      <c r="R18" s="21">
        <v>0</v>
      </c>
      <c r="S18" s="50">
        <f t="shared" si="1"/>
        <v>0</v>
      </c>
      <c r="T18" s="21">
        <v>0</v>
      </c>
      <c r="U18" s="21">
        <v>0</v>
      </c>
      <c r="V18" s="21">
        <v>0</v>
      </c>
      <c r="W18" s="21">
        <v>83</v>
      </c>
      <c r="X18" s="21">
        <v>0</v>
      </c>
      <c r="Y18" s="50">
        <f t="shared" si="2"/>
        <v>83</v>
      </c>
      <c r="Z18" s="21">
        <v>0</v>
      </c>
      <c r="AA18" s="21">
        <v>0</v>
      </c>
      <c r="AB18" s="21">
        <v>0</v>
      </c>
      <c r="AC18" s="21">
        <v>0</v>
      </c>
      <c r="AD18" s="50">
        <f t="shared" si="3"/>
        <v>0</v>
      </c>
      <c r="AF18" s="139" t="s">
        <v>390</v>
      </c>
      <c r="AG18" s="130">
        <v>2</v>
      </c>
      <c r="AH18" s="131">
        <v>5</v>
      </c>
      <c r="AI18" s="131">
        <v>4</v>
      </c>
      <c r="AJ18" s="131">
        <v>7</v>
      </c>
      <c r="AK18" s="131">
        <v>1</v>
      </c>
      <c r="AL18" s="131">
        <v>5</v>
      </c>
      <c r="AM18" s="132">
        <v>6</v>
      </c>
      <c r="AN18" s="131">
        <v>9</v>
      </c>
      <c r="AO18" s="131">
        <v>5</v>
      </c>
      <c r="AP18" s="131">
        <v>1</v>
      </c>
      <c r="AQ18" s="131"/>
      <c r="AR18" s="133"/>
      <c r="AS18" s="133">
        <v>45</v>
      </c>
    </row>
    <row r="19" spans="2:45">
      <c r="B19" s="8">
        <v>1179</v>
      </c>
      <c r="C19" s="9" t="s">
        <v>173</v>
      </c>
      <c r="D19" s="10">
        <f t="shared" si="4"/>
        <v>12</v>
      </c>
      <c r="E19" s="8" t="s">
        <v>1505</v>
      </c>
      <c r="F19" s="11">
        <v>40611</v>
      </c>
      <c r="G19" s="13">
        <v>5873</v>
      </c>
      <c r="H19" s="13">
        <v>182505</v>
      </c>
      <c r="I19" s="13">
        <v>6507</v>
      </c>
      <c r="J19" s="39">
        <v>0</v>
      </c>
      <c r="K19" s="40">
        <v>0</v>
      </c>
      <c r="L19" s="40">
        <v>0</v>
      </c>
      <c r="M19" s="40">
        <v>0</v>
      </c>
      <c r="N19" s="50">
        <f t="shared" si="0"/>
        <v>0</v>
      </c>
      <c r="O19" s="21">
        <v>40</v>
      </c>
      <c r="P19" s="21">
        <v>0</v>
      </c>
      <c r="Q19" s="21">
        <v>111</v>
      </c>
      <c r="R19" s="21">
        <v>0</v>
      </c>
      <c r="S19" s="50">
        <f t="shared" si="1"/>
        <v>151</v>
      </c>
      <c r="T19" s="21">
        <v>41</v>
      </c>
      <c r="U19" s="21">
        <v>0</v>
      </c>
      <c r="V19" s="21">
        <v>130</v>
      </c>
      <c r="W19" s="21">
        <v>97</v>
      </c>
      <c r="X19" s="21">
        <v>0</v>
      </c>
      <c r="Y19" s="50">
        <f t="shared" si="2"/>
        <v>268</v>
      </c>
      <c r="Z19" s="21">
        <v>0</v>
      </c>
      <c r="AA19" s="21">
        <v>0</v>
      </c>
      <c r="AB19" s="21">
        <v>0</v>
      </c>
      <c r="AC19" s="21">
        <v>0</v>
      </c>
      <c r="AD19" s="50">
        <f t="shared" si="3"/>
        <v>0</v>
      </c>
      <c r="AF19" s="139" t="s">
        <v>300</v>
      </c>
      <c r="AG19" s="130"/>
      <c r="AH19" s="131"/>
      <c r="AI19" s="131"/>
      <c r="AJ19" s="131"/>
      <c r="AK19" s="131"/>
      <c r="AL19" s="131"/>
      <c r="AM19" s="132">
        <v>1</v>
      </c>
      <c r="AN19" s="131"/>
      <c r="AO19" s="131"/>
      <c r="AP19" s="131"/>
      <c r="AQ19" s="131"/>
      <c r="AR19" s="133"/>
      <c r="AS19" s="133">
        <v>1</v>
      </c>
    </row>
    <row r="20" spans="2:45">
      <c r="B20" s="8">
        <v>1182</v>
      </c>
      <c r="C20" s="9" t="s">
        <v>173</v>
      </c>
      <c r="D20" s="10">
        <f t="shared" ref="D20:D27" si="5">+D19+1</f>
        <v>13</v>
      </c>
      <c r="E20" s="8" t="s">
        <v>1506</v>
      </c>
      <c r="F20" s="11">
        <v>40613</v>
      </c>
      <c r="G20" s="13">
        <v>1012</v>
      </c>
      <c r="H20" s="13">
        <v>81208</v>
      </c>
      <c r="I20" s="13">
        <v>1241</v>
      </c>
      <c r="J20" s="39">
        <v>0</v>
      </c>
      <c r="K20" s="40">
        <v>0</v>
      </c>
      <c r="L20" s="40">
        <v>0</v>
      </c>
      <c r="M20" s="40">
        <v>0</v>
      </c>
      <c r="N20" s="50">
        <f t="shared" ref="N20:N45" si="6">SUM(J20:M20)</f>
        <v>0</v>
      </c>
      <c r="O20" s="21">
        <v>0</v>
      </c>
      <c r="P20" s="21">
        <v>0</v>
      </c>
      <c r="Q20" s="21">
        <v>11</v>
      </c>
      <c r="R20" s="21">
        <v>0</v>
      </c>
      <c r="S20" s="50">
        <f t="shared" si="1"/>
        <v>11</v>
      </c>
      <c r="T20" s="21">
        <v>0</v>
      </c>
      <c r="U20" s="21">
        <v>0</v>
      </c>
      <c r="V20" s="21">
        <v>0</v>
      </c>
      <c r="W20" s="21">
        <v>49</v>
      </c>
      <c r="X20" s="21">
        <v>0</v>
      </c>
      <c r="Y20" s="50">
        <f t="shared" si="2"/>
        <v>49</v>
      </c>
      <c r="Z20" s="21">
        <v>0</v>
      </c>
      <c r="AA20" s="21">
        <v>0</v>
      </c>
      <c r="AB20" s="21">
        <v>0</v>
      </c>
      <c r="AC20" s="21">
        <v>0</v>
      </c>
      <c r="AD20" s="50">
        <f t="shared" si="3"/>
        <v>0</v>
      </c>
      <c r="AF20" s="139" t="s">
        <v>1507</v>
      </c>
      <c r="AG20" s="130"/>
      <c r="AH20" s="131"/>
      <c r="AI20" s="131">
        <v>1</v>
      </c>
      <c r="AJ20" s="131"/>
      <c r="AK20" s="131"/>
      <c r="AL20" s="131"/>
      <c r="AM20" s="132"/>
      <c r="AN20" s="131"/>
      <c r="AO20" s="131"/>
      <c r="AP20" s="131"/>
      <c r="AQ20" s="131"/>
      <c r="AR20" s="133"/>
      <c r="AS20" s="133">
        <v>1</v>
      </c>
    </row>
    <row r="21" spans="2:45">
      <c r="B21" s="8">
        <v>1180</v>
      </c>
      <c r="C21" s="9" t="s">
        <v>173</v>
      </c>
      <c r="D21" s="10">
        <f t="shared" si="5"/>
        <v>14</v>
      </c>
      <c r="E21" s="8" t="s">
        <v>1508</v>
      </c>
      <c r="F21" s="11">
        <v>40616</v>
      </c>
      <c r="G21" s="13">
        <v>3632</v>
      </c>
      <c r="H21" s="13">
        <v>127442</v>
      </c>
      <c r="I21" s="13">
        <v>5729</v>
      </c>
      <c r="J21" s="39">
        <v>1</v>
      </c>
      <c r="K21" s="40">
        <v>0</v>
      </c>
      <c r="L21" s="40">
        <v>0</v>
      </c>
      <c r="M21" s="40">
        <v>0</v>
      </c>
      <c r="N21" s="50">
        <f t="shared" si="6"/>
        <v>1</v>
      </c>
      <c r="O21" s="21">
        <v>100</v>
      </c>
      <c r="P21" s="21">
        <v>0</v>
      </c>
      <c r="Q21" s="21">
        <v>28</v>
      </c>
      <c r="R21" s="21">
        <v>0</v>
      </c>
      <c r="S21" s="50">
        <f t="shared" si="1"/>
        <v>128</v>
      </c>
      <c r="T21" s="21">
        <v>43</v>
      </c>
      <c r="U21" s="21">
        <v>0</v>
      </c>
      <c r="V21" s="21">
        <v>196</v>
      </c>
      <c r="W21" s="21">
        <v>2</v>
      </c>
      <c r="X21" s="21">
        <v>0</v>
      </c>
      <c r="Y21" s="50">
        <f t="shared" si="2"/>
        <v>241</v>
      </c>
      <c r="Z21" s="21">
        <v>0</v>
      </c>
      <c r="AA21" s="21">
        <v>0</v>
      </c>
      <c r="AB21" s="21">
        <v>0</v>
      </c>
      <c r="AC21" s="21">
        <v>0</v>
      </c>
      <c r="AD21" s="50">
        <f t="shared" si="3"/>
        <v>0</v>
      </c>
      <c r="AF21" s="139" t="s">
        <v>177</v>
      </c>
      <c r="AG21" s="130"/>
      <c r="AH21" s="131">
        <v>59</v>
      </c>
      <c r="AI21" s="131">
        <v>200</v>
      </c>
      <c r="AJ21" s="131">
        <v>75</v>
      </c>
      <c r="AK21" s="131"/>
      <c r="AL21" s="131">
        <v>23</v>
      </c>
      <c r="AM21" s="132"/>
      <c r="AN21" s="131"/>
      <c r="AO21" s="131"/>
      <c r="AP21" s="131"/>
      <c r="AQ21" s="131"/>
      <c r="AR21" s="133"/>
      <c r="AS21" s="133">
        <v>357</v>
      </c>
    </row>
    <row r="22" spans="2:45">
      <c r="B22" s="8">
        <v>1183</v>
      </c>
      <c r="C22" s="9" t="s">
        <v>173</v>
      </c>
      <c r="D22" s="10">
        <f t="shared" si="5"/>
        <v>15</v>
      </c>
      <c r="E22" s="8" t="s">
        <v>1509</v>
      </c>
      <c r="F22" s="11">
        <v>40618</v>
      </c>
      <c r="G22" s="13">
        <v>1622</v>
      </c>
      <c r="H22" s="13">
        <v>128338</v>
      </c>
      <c r="I22" s="13">
        <v>1764</v>
      </c>
      <c r="J22" s="39">
        <v>0</v>
      </c>
      <c r="K22" s="40">
        <v>0</v>
      </c>
      <c r="L22" s="40">
        <v>0</v>
      </c>
      <c r="M22" s="40">
        <v>0</v>
      </c>
      <c r="N22" s="50">
        <f t="shared" si="6"/>
        <v>0</v>
      </c>
      <c r="O22" s="21">
        <v>0</v>
      </c>
      <c r="P22" s="21">
        <v>0</v>
      </c>
      <c r="Q22" s="21">
        <v>0</v>
      </c>
      <c r="R22" s="21">
        <v>0</v>
      </c>
      <c r="S22" s="50">
        <f t="shared" si="1"/>
        <v>0</v>
      </c>
      <c r="T22" s="21">
        <v>0</v>
      </c>
      <c r="U22" s="21">
        <v>0</v>
      </c>
      <c r="V22" s="21">
        <v>0</v>
      </c>
      <c r="W22" s="21">
        <v>78</v>
      </c>
      <c r="X22" s="21">
        <v>0</v>
      </c>
      <c r="Y22" s="50">
        <f t="shared" si="2"/>
        <v>78</v>
      </c>
      <c r="Z22" s="21">
        <v>0</v>
      </c>
      <c r="AA22" s="21">
        <v>0</v>
      </c>
      <c r="AB22" s="21">
        <v>0</v>
      </c>
      <c r="AC22" s="21">
        <v>0</v>
      </c>
      <c r="AD22" s="50">
        <f t="shared" si="3"/>
        <v>0</v>
      </c>
      <c r="AF22" s="139" t="s">
        <v>179</v>
      </c>
      <c r="AG22" s="130"/>
      <c r="AH22" s="131">
        <v>2</v>
      </c>
      <c r="AI22" s="131"/>
      <c r="AJ22" s="131"/>
      <c r="AK22" s="131"/>
      <c r="AL22" s="131">
        <v>1</v>
      </c>
      <c r="AM22" s="132"/>
      <c r="AN22" s="131">
        <v>1</v>
      </c>
      <c r="AO22" s="131">
        <v>7</v>
      </c>
      <c r="AP22" s="131">
        <v>7</v>
      </c>
      <c r="AQ22" s="131">
        <v>3</v>
      </c>
      <c r="AR22" s="133">
        <v>12</v>
      </c>
      <c r="AS22" s="133">
        <v>33</v>
      </c>
    </row>
    <row r="23" spans="2:45">
      <c r="B23" s="8">
        <v>1186</v>
      </c>
      <c r="C23" s="9" t="s">
        <v>173</v>
      </c>
      <c r="D23" s="10">
        <f t="shared" si="5"/>
        <v>16</v>
      </c>
      <c r="E23" s="8" t="s">
        <v>1510</v>
      </c>
      <c r="F23" s="11">
        <v>40620</v>
      </c>
      <c r="G23" s="13">
        <v>0</v>
      </c>
      <c r="H23" s="13">
        <v>0</v>
      </c>
      <c r="I23" s="13">
        <v>0</v>
      </c>
      <c r="J23" s="39">
        <v>0</v>
      </c>
      <c r="K23" s="40">
        <v>0</v>
      </c>
      <c r="L23" s="40">
        <v>0</v>
      </c>
      <c r="M23" s="40">
        <v>0</v>
      </c>
      <c r="N23" s="50">
        <f t="shared" si="6"/>
        <v>0</v>
      </c>
      <c r="O23" s="21">
        <v>0</v>
      </c>
      <c r="P23" s="21">
        <v>0</v>
      </c>
      <c r="Q23" s="21">
        <v>80</v>
      </c>
      <c r="R23" s="21">
        <v>129</v>
      </c>
      <c r="S23" s="50">
        <f t="shared" si="1"/>
        <v>209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50">
        <f t="shared" si="2"/>
        <v>0</v>
      </c>
      <c r="Z23" s="21">
        <v>0</v>
      </c>
      <c r="AA23" s="21">
        <v>0</v>
      </c>
      <c r="AB23" s="21">
        <v>0</v>
      </c>
      <c r="AC23" s="21">
        <v>0</v>
      </c>
      <c r="AD23" s="50">
        <f t="shared" si="3"/>
        <v>0</v>
      </c>
      <c r="AF23" s="139" t="s">
        <v>1404</v>
      </c>
      <c r="AG23" s="130"/>
      <c r="AH23" s="131"/>
      <c r="AI23" s="131"/>
      <c r="AJ23" s="131"/>
      <c r="AK23" s="131">
        <v>90</v>
      </c>
      <c r="AL23" s="131">
        <v>160</v>
      </c>
      <c r="AM23" s="132">
        <v>138</v>
      </c>
      <c r="AN23" s="131">
        <v>225</v>
      </c>
      <c r="AO23" s="131">
        <v>129</v>
      </c>
      <c r="AP23" s="131">
        <v>210</v>
      </c>
      <c r="AQ23" s="131">
        <v>152</v>
      </c>
      <c r="AR23" s="133">
        <v>105</v>
      </c>
      <c r="AS23" s="133">
        <v>1209</v>
      </c>
    </row>
    <row r="24" spans="2:45">
      <c r="B24" s="8">
        <v>1187</v>
      </c>
      <c r="C24" s="9" t="s">
        <v>173</v>
      </c>
      <c r="D24" s="10">
        <f t="shared" si="5"/>
        <v>17</v>
      </c>
      <c r="E24" s="8" t="s">
        <v>1511</v>
      </c>
      <c r="F24" s="11">
        <v>40622</v>
      </c>
      <c r="G24" s="13">
        <v>0</v>
      </c>
      <c r="H24" s="13">
        <v>0</v>
      </c>
      <c r="I24" s="13">
        <v>0</v>
      </c>
      <c r="J24" s="39">
        <v>0</v>
      </c>
      <c r="K24" s="40">
        <v>0</v>
      </c>
      <c r="L24" s="40">
        <v>0</v>
      </c>
      <c r="M24" s="40">
        <v>0</v>
      </c>
      <c r="N24" s="50">
        <f t="shared" si="6"/>
        <v>0</v>
      </c>
      <c r="O24" s="21">
        <v>0</v>
      </c>
      <c r="P24" s="21">
        <v>0</v>
      </c>
      <c r="Q24" s="21">
        <v>100</v>
      </c>
      <c r="R24" s="21">
        <v>0</v>
      </c>
      <c r="S24" s="50">
        <f t="shared" si="1"/>
        <v>100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50">
        <f t="shared" si="2"/>
        <v>0</v>
      </c>
      <c r="Z24" s="21">
        <v>0</v>
      </c>
      <c r="AA24" s="21">
        <v>0</v>
      </c>
      <c r="AB24" s="21">
        <v>0</v>
      </c>
      <c r="AC24" s="21">
        <v>0</v>
      </c>
      <c r="AD24" s="50">
        <f t="shared" si="3"/>
        <v>0</v>
      </c>
      <c r="AF24" s="139" t="s">
        <v>181</v>
      </c>
      <c r="AG24" s="130">
        <v>85</v>
      </c>
      <c r="AH24" s="131">
        <v>191</v>
      </c>
      <c r="AI24" s="131">
        <v>133</v>
      </c>
      <c r="AJ24" s="131">
        <v>145</v>
      </c>
      <c r="AK24" s="131">
        <v>90</v>
      </c>
      <c r="AL24" s="131">
        <v>55</v>
      </c>
      <c r="AM24" s="132"/>
      <c r="AN24" s="131">
        <v>139</v>
      </c>
      <c r="AO24" s="131">
        <v>84</v>
      </c>
      <c r="AP24" s="131">
        <v>295</v>
      </c>
      <c r="AQ24" s="131">
        <v>161</v>
      </c>
      <c r="AR24" s="133">
        <v>169</v>
      </c>
      <c r="AS24" s="133">
        <v>1547</v>
      </c>
    </row>
    <row r="25" spans="2:45">
      <c r="B25" s="8">
        <v>1185</v>
      </c>
      <c r="C25" s="9" t="s">
        <v>173</v>
      </c>
      <c r="D25" s="10">
        <f t="shared" si="5"/>
        <v>18</v>
      </c>
      <c r="E25" s="8" t="s">
        <v>1512</v>
      </c>
      <c r="F25" s="11">
        <v>40623</v>
      </c>
      <c r="G25" s="13">
        <v>315</v>
      </c>
      <c r="H25" s="13">
        <v>26400</v>
      </c>
      <c r="I25" s="13">
        <v>304</v>
      </c>
      <c r="J25" s="39">
        <v>0</v>
      </c>
      <c r="K25" s="40">
        <v>0</v>
      </c>
      <c r="L25" s="40">
        <v>0</v>
      </c>
      <c r="M25" s="40">
        <v>0</v>
      </c>
      <c r="N25" s="50">
        <f t="shared" si="6"/>
        <v>0</v>
      </c>
      <c r="O25" s="21">
        <v>0</v>
      </c>
      <c r="P25" s="21">
        <v>0</v>
      </c>
      <c r="Q25" s="21">
        <v>0</v>
      </c>
      <c r="R25" s="21">
        <v>64</v>
      </c>
      <c r="S25" s="50">
        <f t="shared" si="1"/>
        <v>64</v>
      </c>
      <c r="T25" s="21">
        <v>0</v>
      </c>
      <c r="U25" s="21">
        <v>0</v>
      </c>
      <c r="V25" s="21">
        <v>0</v>
      </c>
      <c r="W25" s="21">
        <v>15</v>
      </c>
      <c r="X25" s="21">
        <v>0</v>
      </c>
      <c r="Y25" s="50">
        <f t="shared" si="2"/>
        <v>15</v>
      </c>
      <c r="Z25" s="21">
        <v>0</v>
      </c>
      <c r="AA25" s="21">
        <v>0</v>
      </c>
      <c r="AB25" s="21">
        <v>0</v>
      </c>
      <c r="AC25" s="21">
        <v>0</v>
      </c>
      <c r="AD25" s="50">
        <f t="shared" si="3"/>
        <v>0</v>
      </c>
      <c r="AF25" s="139" t="s">
        <v>183</v>
      </c>
      <c r="AG25" s="130">
        <v>88</v>
      </c>
      <c r="AH25" s="131">
        <v>246</v>
      </c>
      <c r="AI25" s="131">
        <v>221</v>
      </c>
      <c r="AJ25" s="131">
        <v>131</v>
      </c>
      <c r="AK25" s="131">
        <v>42</v>
      </c>
      <c r="AL25" s="131">
        <v>78</v>
      </c>
      <c r="AM25" s="132">
        <v>103</v>
      </c>
      <c r="AN25" s="131">
        <v>74</v>
      </c>
      <c r="AO25" s="131">
        <v>59</v>
      </c>
      <c r="AP25" s="131">
        <v>236</v>
      </c>
      <c r="AQ25" s="131">
        <v>179</v>
      </c>
      <c r="AR25" s="133">
        <v>93</v>
      </c>
      <c r="AS25" s="133">
        <v>1550</v>
      </c>
    </row>
    <row r="26" spans="2:45">
      <c r="B26" s="8">
        <v>1184</v>
      </c>
      <c r="C26" s="9" t="s">
        <v>173</v>
      </c>
      <c r="D26" s="10">
        <f t="shared" si="5"/>
        <v>19</v>
      </c>
      <c r="E26" s="8" t="s">
        <v>1513</v>
      </c>
      <c r="F26" s="11">
        <v>40628</v>
      </c>
      <c r="G26" s="13">
        <v>3240</v>
      </c>
      <c r="H26" s="13">
        <v>109316</v>
      </c>
      <c r="I26" s="13">
        <v>5160</v>
      </c>
      <c r="J26" s="39">
        <v>2</v>
      </c>
      <c r="K26" s="40">
        <v>0</v>
      </c>
      <c r="L26" s="40">
        <v>0</v>
      </c>
      <c r="M26" s="40">
        <v>0</v>
      </c>
      <c r="N26" s="50">
        <f t="shared" si="6"/>
        <v>2</v>
      </c>
      <c r="O26" s="21">
        <v>0</v>
      </c>
      <c r="P26" s="21">
        <v>0</v>
      </c>
      <c r="Q26" s="21">
        <v>0</v>
      </c>
      <c r="R26" s="21">
        <v>0</v>
      </c>
      <c r="S26" s="50">
        <f t="shared" si="1"/>
        <v>0</v>
      </c>
      <c r="T26" s="21">
        <v>46</v>
      </c>
      <c r="U26" s="21">
        <v>0</v>
      </c>
      <c r="V26" s="21">
        <v>167</v>
      </c>
      <c r="W26" s="21">
        <v>0</v>
      </c>
      <c r="X26" s="21">
        <v>0</v>
      </c>
      <c r="Y26" s="50">
        <f t="shared" si="2"/>
        <v>213</v>
      </c>
      <c r="Z26" s="21">
        <v>0</v>
      </c>
      <c r="AA26" s="21">
        <v>0</v>
      </c>
      <c r="AB26" s="21">
        <v>0</v>
      </c>
      <c r="AC26" s="21">
        <v>0</v>
      </c>
      <c r="AD26" s="50">
        <f t="shared" si="3"/>
        <v>0</v>
      </c>
      <c r="AF26" s="139" t="s">
        <v>507</v>
      </c>
      <c r="AG26" s="130"/>
      <c r="AH26" s="131"/>
      <c r="AI26" s="131"/>
      <c r="AJ26" s="131">
        <v>17</v>
      </c>
      <c r="AK26" s="131"/>
      <c r="AL26" s="131">
        <v>53</v>
      </c>
      <c r="AM26" s="132"/>
      <c r="AN26" s="131">
        <v>1</v>
      </c>
      <c r="AO26" s="131">
        <v>7</v>
      </c>
      <c r="AP26" s="131"/>
      <c r="AQ26" s="131">
        <v>2</v>
      </c>
      <c r="AR26" s="133"/>
      <c r="AS26" s="133">
        <v>80</v>
      </c>
    </row>
    <row r="27" spans="2:45">
      <c r="B27" s="8">
        <v>1188</v>
      </c>
      <c r="C27" s="9" t="s">
        <v>173</v>
      </c>
      <c r="D27" s="10">
        <f t="shared" si="5"/>
        <v>20</v>
      </c>
      <c r="E27" s="8" t="s">
        <v>1514</v>
      </c>
      <c r="F27" s="11">
        <v>40630</v>
      </c>
      <c r="G27" s="13">
        <v>1325</v>
      </c>
      <c r="H27" s="13">
        <v>111699</v>
      </c>
      <c r="I27" s="13">
        <v>1406</v>
      </c>
      <c r="J27" s="39">
        <v>0</v>
      </c>
      <c r="K27" s="40">
        <v>0</v>
      </c>
      <c r="L27" s="40">
        <v>0</v>
      </c>
      <c r="M27" s="40">
        <v>0</v>
      </c>
      <c r="N27" s="50">
        <f t="shared" si="6"/>
        <v>0</v>
      </c>
      <c r="O27" s="21">
        <v>0</v>
      </c>
      <c r="P27" s="21">
        <v>0</v>
      </c>
      <c r="Q27" s="21">
        <v>0</v>
      </c>
      <c r="R27" s="21">
        <v>0</v>
      </c>
      <c r="S27" s="50">
        <f t="shared" si="1"/>
        <v>0</v>
      </c>
      <c r="T27" s="21">
        <v>0</v>
      </c>
      <c r="U27" s="21">
        <v>0</v>
      </c>
      <c r="V27" s="21">
        <v>0</v>
      </c>
      <c r="W27" s="21">
        <v>64</v>
      </c>
      <c r="X27" s="21">
        <v>0</v>
      </c>
      <c r="Y27" s="50">
        <f t="shared" si="2"/>
        <v>64</v>
      </c>
      <c r="Z27" s="21">
        <v>0</v>
      </c>
      <c r="AA27" s="21">
        <v>0</v>
      </c>
      <c r="AB27" s="21">
        <v>0</v>
      </c>
      <c r="AC27" s="21">
        <v>0</v>
      </c>
      <c r="AD27" s="50">
        <f t="shared" si="3"/>
        <v>0</v>
      </c>
      <c r="AF27" s="139" t="s">
        <v>896</v>
      </c>
      <c r="AG27" s="130"/>
      <c r="AH27" s="131"/>
      <c r="AI27" s="131"/>
      <c r="AJ27" s="131"/>
      <c r="AK27" s="131"/>
      <c r="AL27" s="131">
        <v>16</v>
      </c>
      <c r="AM27" s="132"/>
      <c r="AN27" s="131">
        <v>97</v>
      </c>
      <c r="AO27" s="131">
        <v>128</v>
      </c>
      <c r="AP27" s="131">
        <v>69</v>
      </c>
      <c r="AQ27" s="131">
        <v>42</v>
      </c>
      <c r="AR27" s="133">
        <v>47</v>
      </c>
      <c r="AS27" s="133">
        <v>399</v>
      </c>
    </row>
    <row r="28" spans="2:45">
      <c r="B28" s="8">
        <v>1181</v>
      </c>
      <c r="C28" s="9" t="s">
        <v>173</v>
      </c>
      <c r="D28" s="10">
        <f t="shared" ref="D28:D34" si="7">+D27+1</f>
        <v>21</v>
      </c>
      <c r="E28" s="8" t="s">
        <v>1515</v>
      </c>
      <c r="F28" s="11">
        <v>40638</v>
      </c>
      <c r="G28" s="13">
        <v>4221</v>
      </c>
      <c r="H28" s="13">
        <v>183410</v>
      </c>
      <c r="I28" s="13">
        <v>4845</v>
      </c>
      <c r="J28" s="39">
        <v>0</v>
      </c>
      <c r="K28" s="40">
        <v>0</v>
      </c>
      <c r="L28" s="40">
        <v>0</v>
      </c>
      <c r="M28" s="40">
        <v>0</v>
      </c>
      <c r="N28" s="50">
        <f t="shared" si="6"/>
        <v>0</v>
      </c>
      <c r="O28" s="21">
        <v>0</v>
      </c>
      <c r="P28" s="21">
        <v>0</v>
      </c>
      <c r="Q28" s="21">
        <v>183</v>
      </c>
      <c r="R28" s="21">
        <v>1</v>
      </c>
      <c r="S28" s="50">
        <f t="shared" si="1"/>
        <v>184</v>
      </c>
      <c r="T28" s="21">
        <v>28</v>
      </c>
      <c r="U28" s="21">
        <v>0</v>
      </c>
      <c r="V28" s="21">
        <v>65</v>
      </c>
      <c r="W28" s="21">
        <v>110</v>
      </c>
      <c r="X28" s="21">
        <v>0</v>
      </c>
      <c r="Y28" s="50">
        <f t="shared" si="2"/>
        <v>203</v>
      </c>
      <c r="Z28" s="21">
        <v>0</v>
      </c>
      <c r="AA28" s="21">
        <v>0</v>
      </c>
      <c r="AB28" s="21">
        <v>0</v>
      </c>
      <c r="AC28" s="21">
        <v>0</v>
      </c>
      <c r="AD28" s="50">
        <f t="shared" si="3"/>
        <v>0</v>
      </c>
      <c r="AF28" s="139" t="s">
        <v>189</v>
      </c>
      <c r="AG28" s="130"/>
      <c r="AH28" s="131">
        <v>20</v>
      </c>
      <c r="AI28" s="131"/>
      <c r="AJ28" s="131"/>
      <c r="AK28" s="131"/>
      <c r="AL28" s="131"/>
      <c r="AM28" s="132"/>
      <c r="AN28" s="131"/>
      <c r="AO28" s="131"/>
      <c r="AP28" s="131">
        <v>10</v>
      </c>
      <c r="AQ28" s="131"/>
      <c r="AR28" s="133">
        <v>10</v>
      </c>
      <c r="AS28" s="133">
        <v>40</v>
      </c>
    </row>
    <row r="29" spans="2:45">
      <c r="B29" s="8">
        <v>1189</v>
      </c>
      <c r="C29" s="9" t="s">
        <v>173</v>
      </c>
      <c r="D29" s="10">
        <f t="shared" si="7"/>
        <v>22</v>
      </c>
      <c r="E29" s="8" t="s">
        <v>1516</v>
      </c>
      <c r="F29" s="11">
        <v>40643</v>
      </c>
      <c r="G29" s="13">
        <v>1692</v>
      </c>
      <c r="H29" s="13">
        <v>106172</v>
      </c>
      <c r="I29" s="13">
        <v>4553</v>
      </c>
      <c r="J29" s="39">
        <v>0</v>
      </c>
      <c r="K29" s="40">
        <v>0</v>
      </c>
      <c r="L29" s="40">
        <v>0</v>
      </c>
      <c r="M29" s="40">
        <v>0</v>
      </c>
      <c r="N29" s="50">
        <f t="shared" si="6"/>
        <v>0</v>
      </c>
      <c r="O29" s="21">
        <v>0</v>
      </c>
      <c r="P29" s="21">
        <v>0</v>
      </c>
      <c r="Q29" s="21">
        <v>100</v>
      </c>
      <c r="R29" s="21">
        <v>0</v>
      </c>
      <c r="S29" s="50">
        <f t="shared" si="1"/>
        <v>100</v>
      </c>
      <c r="T29" s="21">
        <v>87</v>
      </c>
      <c r="U29" s="21">
        <v>0</v>
      </c>
      <c r="V29" s="21">
        <v>102</v>
      </c>
      <c r="W29" s="21">
        <v>0</v>
      </c>
      <c r="X29" s="21">
        <v>0</v>
      </c>
      <c r="Y29" s="50">
        <f t="shared" si="2"/>
        <v>189</v>
      </c>
      <c r="Z29" s="21">
        <v>0</v>
      </c>
      <c r="AA29" s="21">
        <v>0</v>
      </c>
      <c r="AB29" s="21">
        <v>0</v>
      </c>
      <c r="AC29" s="21">
        <v>0</v>
      </c>
      <c r="AD29" s="50">
        <f t="shared" si="3"/>
        <v>0</v>
      </c>
      <c r="AF29" s="139" t="s">
        <v>1295</v>
      </c>
      <c r="AG29" s="130"/>
      <c r="AH29" s="131"/>
      <c r="AI29" s="131"/>
      <c r="AJ29" s="131"/>
      <c r="AK29" s="131">
        <v>11</v>
      </c>
      <c r="AL29" s="131"/>
      <c r="AM29" s="132"/>
      <c r="AN29" s="131"/>
      <c r="AO29" s="131"/>
      <c r="AP29" s="131"/>
      <c r="AQ29" s="131"/>
      <c r="AR29" s="133"/>
      <c r="AS29" s="133">
        <v>11</v>
      </c>
    </row>
    <row r="30" spans="2:45">
      <c r="B30" s="8">
        <v>1191</v>
      </c>
      <c r="C30" s="9" t="s">
        <v>173</v>
      </c>
      <c r="D30" s="10">
        <f t="shared" si="7"/>
        <v>23</v>
      </c>
      <c r="E30" s="8" t="s">
        <v>1517</v>
      </c>
      <c r="F30" s="11">
        <v>40644</v>
      </c>
      <c r="G30" s="13">
        <v>0</v>
      </c>
      <c r="H30" s="13">
        <v>0</v>
      </c>
      <c r="I30" s="13">
        <v>0</v>
      </c>
      <c r="J30" s="39">
        <v>0</v>
      </c>
      <c r="K30" s="40">
        <v>0</v>
      </c>
      <c r="L30" s="40">
        <v>0</v>
      </c>
      <c r="M30" s="40">
        <v>0</v>
      </c>
      <c r="N30" s="50">
        <f t="shared" si="6"/>
        <v>0</v>
      </c>
      <c r="O30" s="21">
        <v>0</v>
      </c>
      <c r="P30" s="21">
        <v>0</v>
      </c>
      <c r="Q30" s="21">
        <v>177</v>
      </c>
      <c r="R30" s="21">
        <v>0</v>
      </c>
      <c r="S30" s="50">
        <f t="shared" si="1"/>
        <v>177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50">
        <f t="shared" si="2"/>
        <v>0</v>
      </c>
      <c r="Z30" s="21">
        <v>0</v>
      </c>
      <c r="AA30" s="21">
        <v>0</v>
      </c>
      <c r="AB30" s="21">
        <v>0</v>
      </c>
      <c r="AC30" s="21">
        <v>0</v>
      </c>
      <c r="AD30" s="50">
        <f t="shared" si="3"/>
        <v>0</v>
      </c>
      <c r="AF30" s="139" t="s">
        <v>310</v>
      </c>
      <c r="AG30" s="130">
        <v>10</v>
      </c>
      <c r="AH30" s="131">
        <v>13</v>
      </c>
      <c r="AI30" s="131">
        <v>16</v>
      </c>
      <c r="AJ30" s="131">
        <v>44</v>
      </c>
      <c r="AK30" s="131"/>
      <c r="AL30" s="131"/>
      <c r="AM30" s="132"/>
      <c r="AN30" s="131"/>
      <c r="AO30" s="131"/>
      <c r="AP30" s="131"/>
      <c r="AQ30" s="131">
        <v>8</v>
      </c>
      <c r="AR30" s="133"/>
      <c r="AS30" s="133">
        <v>91</v>
      </c>
    </row>
    <row r="31" spans="2:45">
      <c r="B31" s="8">
        <v>1190</v>
      </c>
      <c r="C31" s="9" t="s">
        <v>173</v>
      </c>
      <c r="D31" s="10">
        <f t="shared" si="7"/>
        <v>24</v>
      </c>
      <c r="E31" s="8" t="s">
        <v>1518</v>
      </c>
      <c r="F31" s="11">
        <v>40652</v>
      </c>
      <c r="G31" s="13">
        <v>5403</v>
      </c>
      <c r="H31" s="13">
        <v>95581</v>
      </c>
      <c r="I31" s="13">
        <v>5542</v>
      </c>
      <c r="J31" s="39">
        <v>0</v>
      </c>
      <c r="K31" s="40">
        <v>0</v>
      </c>
      <c r="L31" s="40">
        <v>0</v>
      </c>
      <c r="M31" s="40">
        <v>0</v>
      </c>
      <c r="N31" s="50">
        <f t="shared" si="6"/>
        <v>0</v>
      </c>
      <c r="O31" s="21">
        <v>22</v>
      </c>
      <c r="P31" s="21">
        <v>0</v>
      </c>
      <c r="Q31" s="21">
        <v>83</v>
      </c>
      <c r="R31" s="21">
        <v>0</v>
      </c>
      <c r="S31" s="50">
        <f t="shared" si="1"/>
        <v>105</v>
      </c>
      <c r="T31" s="21">
        <v>21</v>
      </c>
      <c r="U31" s="21">
        <v>0</v>
      </c>
      <c r="V31" s="21">
        <v>181</v>
      </c>
      <c r="W31" s="21">
        <v>31</v>
      </c>
      <c r="X31" s="21">
        <v>0</v>
      </c>
      <c r="Y31" s="50">
        <f t="shared" si="2"/>
        <v>233</v>
      </c>
      <c r="Z31" s="21">
        <v>0</v>
      </c>
      <c r="AA31" s="21">
        <v>0</v>
      </c>
      <c r="AB31" s="21">
        <v>0</v>
      </c>
      <c r="AC31" s="21">
        <v>6</v>
      </c>
      <c r="AD31" s="50">
        <f t="shared" si="3"/>
        <v>6</v>
      </c>
      <c r="AF31" s="139" t="s">
        <v>1037</v>
      </c>
      <c r="AG31" s="130"/>
      <c r="AH31" s="131"/>
      <c r="AI31" s="131"/>
      <c r="AJ31" s="131"/>
      <c r="AK31" s="131"/>
      <c r="AL31" s="131"/>
      <c r="AM31" s="131"/>
      <c r="AN31" s="131"/>
      <c r="AO31" s="131">
        <v>1</v>
      </c>
      <c r="AP31" s="131"/>
      <c r="AQ31" s="131">
        <v>1</v>
      </c>
      <c r="AR31" s="133"/>
      <c r="AS31" s="133">
        <v>2</v>
      </c>
    </row>
    <row r="32" spans="2:45">
      <c r="B32" s="8">
        <v>1192</v>
      </c>
      <c r="C32" s="9" t="s">
        <v>173</v>
      </c>
      <c r="D32" s="10">
        <f t="shared" si="7"/>
        <v>25</v>
      </c>
      <c r="E32" s="8" t="s">
        <v>1519</v>
      </c>
      <c r="F32" s="11">
        <v>40657</v>
      </c>
      <c r="G32" s="13">
        <v>3658</v>
      </c>
      <c r="H32" s="13">
        <v>145469</v>
      </c>
      <c r="I32" s="13">
        <v>7214</v>
      </c>
      <c r="J32" s="39">
        <v>0</v>
      </c>
      <c r="K32" s="40">
        <v>0</v>
      </c>
      <c r="L32" s="40">
        <v>0</v>
      </c>
      <c r="M32" s="40">
        <v>0</v>
      </c>
      <c r="N32" s="50">
        <f t="shared" si="6"/>
        <v>0</v>
      </c>
      <c r="O32" s="21">
        <v>0</v>
      </c>
      <c r="P32" s="21">
        <v>0</v>
      </c>
      <c r="Q32" s="21">
        <v>260</v>
      </c>
      <c r="R32" s="21">
        <v>0</v>
      </c>
      <c r="S32" s="50">
        <f t="shared" si="1"/>
        <v>260</v>
      </c>
      <c r="T32" s="21">
        <v>138</v>
      </c>
      <c r="U32" s="21">
        <v>0</v>
      </c>
      <c r="V32" s="21">
        <v>169</v>
      </c>
      <c r="W32" s="21">
        <v>0</v>
      </c>
      <c r="X32" s="21">
        <v>0</v>
      </c>
      <c r="Y32" s="50">
        <f t="shared" si="2"/>
        <v>307</v>
      </c>
      <c r="Z32" s="21">
        <v>0</v>
      </c>
      <c r="AA32" s="21">
        <v>0</v>
      </c>
      <c r="AB32" s="21">
        <v>0</v>
      </c>
      <c r="AC32" s="21">
        <v>0</v>
      </c>
      <c r="AD32" s="50">
        <f t="shared" si="3"/>
        <v>0</v>
      </c>
      <c r="AF32" s="140" t="s">
        <v>514</v>
      </c>
      <c r="AG32" s="134"/>
      <c r="AH32" s="135"/>
      <c r="AI32" s="135"/>
      <c r="AJ32" s="135">
        <v>1</v>
      </c>
      <c r="AK32" s="135"/>
      <c r="AL32" s="135"/>
      <c r="AM32" s="136"/>
      <c r="AN32" s="135"/>
      <c r="AO32" s="135"/>
      <c r="AP32" s="135"/>
      <c r="AQ32" s="135"/>
      <c r="AR32" s="137"/>
      <c r="AS32" s="137">
        <v>1</v>
      </c>
    </row>
    <row r="33" spans="2:45">
      <c r="B33" s="8">
        <v>1193</v>
      </c>
      <c r="C33" s="9" t="s">
        <v>173</v>
      </c>
      <c r="D33" s="10">
        <f t="shared" si="7"/>
        <v>26</v>
      </c>
      <c r="E33" s="8" t="s">
        <v>1520</v>
      </c>
      <c r="F33" s="11">
        <v>40661</v>
      </c>
      <c r="G33" s="13">
        <v>1500</v>
      </c>
      <c r="H33" s="13">
        <v>1500</v>
      </c>
      <c r="I33" s="13">
        <v>1165</v>
      </c>
      <c r="J33" s="39">
        <v>0</v>
      </c>
      <c r="K33" s="40">
        <v>0</v>
      </c>
      <c r="L33" s="40">
        <v>0</v>
      </c>
      <c r="M33" s="40">
        <v>0</v>
      </c>
      <c r="N33" s="50">
        <f t="shared" si="6"/>
        <v>0</v>
      </c>
      <c r="O33" s="21">
        <v>0</v>
      </c>
      <c r="P33" s="21">
        <v>0</v>
      </c>
      <c r="Q33" s="21">
        <v>133</v>
      </c>
      <c r="R33" s="21">
        <v>0</v>
      </c>
      <c r="S33" s="50">
        <f t="shared" si="1"/>
        <v>133</v>
      </c>
      <c r="T33" s="21">
        <v>0</v>
      </c>
      <c r="U33" s="21">
        <v>0</v>
      </c>
      <c r="V33" s="21">
        <v>50</v>
      </c>
      <c r="W33" s="21">
        <v>0</v>
      </c>
      <c r="X33" s="21">
        <v>0</v>
      </c>
      <c r="Y33" s="50">
        <f t="shared" si="2"/>
        <v>50</v>
      </c>
      <c r="Z33" s="21">
        <v>0</v>
      </c>
      <c r="AA33" s="21">
        <v>0</v>
      </c>
      <c r="AB33" s="21">
        <v>0</v>
      </c>
      <c r="AC33" s="21">
        <v>0</v>
      </c>
      <c r="AD33" s="50">
        <f t="shared" si="3"/>
        <v>0</v>
      </c>
      <c r="AF33" s="107" t="s">
        <v>76</v>
      </c>
      <c r="AG33" s="122">
        <v>289</v>
      </c>
      <c r="AH33" s="122">
        <v>874</v>
      </c>
      <c r="AI33" s="122">
        <v>928</v>
      </c>
      <c r="AJ33" s="122">
        <v>982</v>
      </c>
      <c r="AK33" s="122">
        <v>372</v>
      </c>
      <c r="AL33" s="122">
        <v>691</v>
      </c>
      <c r="AM33" s="122">
        <v>466</v>
      </c>
      <c r="AN33" s="122">
        <v>736</v>
      </c>
      <c r="AO33" s="122">
        <v>671</v>
      </c>
      <c r="AP33" s="122">
        <v>983</v>
      </c>
      <c r="AQ33" s="122">
        <v>777</v>
      </c>
      <c r="AR33" s="122">
        <v>650</v>
      </c>
      <c r="AS33" s="142">
        <v>8419</v>
      </c>
    </row>
    <row r="34" spans="2:45">
      <c r="B34" s="8">
        <v>1194</v>
      </c>
      <c r="C34" s="9" t="s">
        <v>173</v>
      </c>
      <c r="D34" s="10">
        <f t="shared" si="7"/>
        <v>27</v>
      </c>
      <c r="E34" s="8" t="s">
        <v>1521</v>
      </c>
      <c r="F34" s="11">
        <v>40670</v>
      </c>
      <c r="G34" s="13">
        <v>3185</v>
      </c>
      <c r="H34" s="13">
        <v>128768</v>
      </c>
      <c r="I34" s="13">
        <v>6218</v>
      </c>
      <c r="J34" s="39">
        <v>3</v>
      </c>
      <c r="K34" s="40">
        <v>0</v>
      </c>
      <c r="L34" s="40">
        <v>0</v>
      </c>
      <c r="M34" s="40">
        <v>0</v>
      </c>
      <c r="N34" s="50">
        <f t="shared" si="6"/>
        <v>3</v>
      </c>
      <c r="O34" s="21">
        <v>30</v>
      </c>
      <c r="P34" s="21">
        <v>0</v>
      </c>
      <c r="Q34" s="21">
        <v>30</v>
      </c>
      <c r="R34" s="21">
        <v>0</v>
      </c>
      <c r="S34" s="50">
        <f t="shared" si="1"/>
        <v>60</v>
      </c>
      <c r="T34" s="21">
        <v>95</v>
      </c>
      <c r="U34" s="21">
        <v>0</v>
      </c>
      <c r="V34" s="21">
        <v>164</v>
      </c>
      <c r="W34" s="21">
        <v>0</v>
      </c>
      <c r="X34" s="21">
        <v>2</v>
      </c>
      <c r="Y34" s="50">
        <f t="shared" si="2"/>
        <v>261</v>
      </c>
      <c r="Z34" s="21">
        <v>0</v>
      </c>
      <c r="AA34" s="21">
        <v>0</v>
      </c>
      <c r="AB34" s="21">
        <v>0</v>
      </c>
      <c r="AC34" s="21">
        <v>1</v>
      </c>
      <c r="AD34" s="50">
        <f t="shared" si="3"/>
        <v>1</v>
      </c>
    </row>
    <row r="35" spans="2:45">
      <c r="B35" s="8">
        <v>1195</v>
      </c>
      <c r="C35" s="9" t="s">
        <v>173</v>
      </c>
      <c r="D35" s="10">
        <f t="shared" ref="D35:D57" si="8">+D34+1</f>
        <v>28</v>
      </c>
      <c r="E35" s="8" t="s">
        <v>1522</v>
      </c>
      <c r="F35" s="11">
        <v>40693</v>
      </c>
      <c r="G35" s="13">
        <v>2710</v>
      </c>
      <c r="H35" s="13">
        <v>19191</v>
      </c>
      <c r="I35" s="13">
        <v>2840</v>
      </c>
      <c r="J35" s="39">
        <v>1</v>
      </c>
      <c r="K35" s="40">
        <v>0</v>
      </c>
      <c r="L35" s="40">
        <v>0</v>
      </c>
      <c r="M35" s="40">
        <v>0</v>
      </c>
      <c r="N35" s="50">
        <f t="shared" si="6"/>
        <v>1</v>
      </c>
      <c r="O35" s="21">
        <v>74</v>
      </c>
      <c r="P35" s="21">
        <v>0</v>
      </c>
      <c r="Q35" s="21">
        <v>126</v>
      </c>
      <c r="R35" s="21">
        <v>0</v>
      </c>
      <c r="S35" s="50">
        <f t="shared" si="1"/>
        <v>200</v>
      </c>
      <c r="T35" s="21">
        <v>7</v>
      </c>
      <c r="U35" s="21">
        <v>0</v>
      </c>
      <c r="V35" s="21">
        <v>104</v>
      </c>
      <c r="W35" s="21">
        <v>0</v>
      </c>
      <c r="X35" s="21">
        <v>0</v>
      </c>
      <c r="Y35" s="50">
        <f t="shared" si="2"/>
        <v>111</v>
      </c>
      <c r="Z35" s="21">
        <v>1</v>
      </c>
      <c r="AA35" s="21">
        <v>0</v>
      </c>
      <c r="AB35" s="21">
        <v>0</v>
      </c>
      <c r="AC35" s="21">
        <v>0</v>
      </c>
      <c r="AD35" s="50">
        <f t="shared" si="3"/>
        <v>1</v>
      </c>
    </row>
    <row r="36" spans="2:45">
      <c r="B36" s="8">
        <v>1197</v>
      </c>
      <c r="C36" s="9" t="s">
        <v>173</v>
      </c>
      <c r="D36" s="10">
        <f t="shared" si="8"/>
        <v>29</v>
      </c>
      <c r="E36" s="8" t="s">
        <v>1523</v>
      </c>
      <c r="F36" s="11">
        <v>40695</v>
      </c>
      <c r="G36" s="13">
        <v>1850</v>
      </c>
      <c r="H36" s="13">
        <v>58101</v>
      </c>
      <c r="I36" s="13">
        <v>2923</v>
      </c>
      <c r="J36" s="39">
        <v>0</v>
      </c>
      <c r="K36" s="40">
        <v>0</v>
      </c>
      <c r="L36" s="40">
        <v>0</v>
      </c>
      <c r="M36" s="40">
        <v>0</v>
      </c>
      <c r="N36" s="50">
        <f t="shared" si="6"/>
        <v>0</v>
      </c>
      <c r="O36" s="21">
        <v>3</v>
      </c>
      <c r="P36" s="21">
        <v>0</v>
      </c>
      <c r="Q36" s="21">
        <v>25</v>
      </c>
      <c r="R36" s="21">
        <v>0</v>
      </c>
      <c r="S36" s="50">
        <f t="shared" si="1"/>
        <v>28</v>
      </c>
      <c r="T36" s="21">
        <v>25</v>
      </c>
      <c r="U36" s="21">
        <v>0</v>
      </c>
      <c r="V36" s="21">
        <v>90</v>
      </c>
      <c r="W36" s="21">
        <v>0</v>
      </c>
      <c r="X36" s="21">
        <v>0</v>
      </c>
      <c r="Y36" s="50">
        <f t="shared" si="2"/>
        <v>115</v>
      </c>
      <c r="Z36" s="21">
        <v>0</v>
      </c>
      <c r="AA36" s="21">
        <v>0</v>
      </c>
      <c r="AB36" s="21">
        <v>0</v>
      </c>
      <c r="AC36" s="21">
        <v>0</v>
      </c>
      <c r="AD36" s="50">
        <f t="shared" si="3"/>
        <v>0</v>
      </c>
    </row>
    <row r="37" spans="2:45">
      <c r="B37" s="8">
        <v>1196</v>
      </c>
      <c r="C37" s="9" t="s">
        <v>173</v>
      </c>
      <c r="D37" s="10">
        <f t="shared" si="8"/>
        <v>30</v>
      </c>
      <c r="E37" s="8" t="s">
        <v>1524</v>
      </c>
      <c r="F37" s="11">
        <v>40697</v>
      </c>
      <c r="G37" s="13">
        <v>2952</v>
      </c>
      <c r="H37" s="13">
        <v>79679</v>
      </c>
      <c r="I37" s="13">
        <v>4571</v>
      </c>
      <c r="J37" s="39">
        <v>0</v>
      </c>
      <c r="K37" s="40">
        <v>0</v>
      </c>
      <c r="L37" s="40">
        <v>0</v>
      </c>
      <c r="M37" s="40">
        <v>0</v>
      </c>
      <c r="N37" s="50">
        <f t="shared" si="6"/>
        <v>0</v>
      </c>
      <c r="O37" s="21">
        <v>150</v>
      </c>
      <c r="P37" s="21">
        <v>0</v>
      </c>
      <c r="Q37" s="21">
        <v>0</v>
      </c>
      <c r="R37" s="21">
        <v>0</v>
      </c>
      <c r="S37" s="50">
        <f t="shared" si="1"/>
        <v>150</v>
      </c>
      <c r="T37" s="21">
        <v>59</v>
      </c>
      <c r="U37" s="21">
        <v>0</v>
      </c>
      <c r="V37" s="21">
        <v>128</v>
      </c>
      <c r="W37" s="21">
        <v>0</v>
      </c>
      <c r="X37" s="21">
        <v>0</v>
      </c>
      <c r="Y37" s="50">
        <f t="shared" si="2"/>
        <v>187</v>
      </c>
      <c r="Z37" s="21">
        <v>0</v>
      </c>
      <c r="AA37" s="21">
        <v>0</v>
      </c>
      <c r="AB37" s="21">
        <v>0</v>
      </c>
      <c r="AC37" s="21">
        <v>0</v>
      </c>
      <c r="AD37" s="50">
        <f t="shared" si="3"/>
        <v>0</v>
      </c>
    </row>
    <row r="38" spans="2:45">
      <c r="B38" s="8">
        <v>1200</v>
      </c>
      <c r="C38" s="9" t="s">
        <v>173</v>
      </c>
      <c r="D38" s="10">
        <f t="shared" si="8"/>
        <v>31</v>
      </c>
      <c r="E38" s="8" t="s">
        <v>1525</v>
      </c>
      <c r="F38" s="11">
        <v>40710</v>
      </c>
      <c r="G38" s="13">
        <v>331</v>
      </c>
      <c r="H38" s="13">
        <v>64406</v>
      </c>
      <c r="I38" s="13">
        <v>1665</v>
      </c>
      <c r="J38" s="39">
        <v>0</v>
      </c>
      <c r="K38" s="40">
        <v>0</v>
      </c>
      <c r="L38" s="40">
        <v>0</v>
      </c>
      <c r="M38" s="40">
        <v>0</v>
      </c>
      <c r="N38" s="50">
        <f t="shared" si="6"/>
        <v>0</v>
      </c>
      <c r="O38" s="21">
        <v>50</v>
      </c>
      <c r="P38" s="21">
        <v>0</v>
      </c>
      <c r="Q38" s="21">
        <v>0</v>
      </c>
      <c r="R38" s="21">
        <v>0</v>
      </c>
      <c r="S38" s="50">
        <f t="shared" si="1"/>
        <v>50</v>
      </c>
      <c r="T38" s="21">
        <v>56</v>
      </c>
      <c r="U38" s="21">
        <v>0</v>
      </c>
      <c r="V38" s="21">
        <v>0</v>
      </c>
      <c r="W38" s="21">
        <v>16</v>
      </c>
      <c r="X38" s="21">
        <v>0</v>
      </c>
      <c r="Y38" s="50">
        <f t="shared" si="2"/>
        <v>72</v>
      </c>
      <c r="Z38" s="21">
        <v>0</v>
      </c>
      <c r="AA38" s="21">
        <v>0</v>
      </c>
      <c r="AB38" s="21">
        <v>0</v>
      </c>
      <c r="AC38" s="21">
        <v>0</v>
      </c>
      <c r="AD38" s="50">
        <f t="shared" si="3"/>
        <v>0</v>
      </c>
    </row>
    <row r="39" spans="2:45">
      <c r="B39" s="8">
        <v>1201</v>
      </c>
      <c r="C39" s="9" t="s">
        <v>173</v>
      </c>
      <c r="D39" s="10">
        <f t="shared" si="8"/>
        <v>32</v>
      </c>
      <c r="E39" s="8" t="s">
        <v>1526</v>
      </c>
      <c r="F39" s="11">
        <v>40710</v>
      </c>
      <c r="G39" s="13">
        <v>1215</v>
      </c>
      <c r="H39" s="13">
        <v>82366</v>
      </c>
      <c r="I39" s="13">
        <v>1309</v>
      </c>
      <c r="J39" s="39">
        <v>0</v>
      </c>
      <c r="K39" s="40">
        <v>0</v>
      </c>
      <c r="L39" s="40">
        <v>0</v>
      </c>
      <c r="M39" s="40">
        <v>0</v>
      </c>
      <c r="N39" s="50">
        <f t="shared" si="6"/>
        <v>0</v>
      </c>
      <c r="O39" s="21">
        <v>0</v>
      </c>
      <c r="P39" s="21">
        <v>0</v>
      </c>
      <c r="Q39" s="21">
        <v>0</v>
      </c>
      <c r="R39" s="21">
        <v>20</v>
      </c>
      <c r="S39" s="50">
        <f t="shared" si="1"/>
        <v>20</v>
      </c>
      <c r="T39" s="21">
        <v>0</v>
      </c>
      <c r="U39" s="21">
        <v>0</v>
      </c>
      <c r="V39" s="21">
        <v>0</v>
      </c>
      <c r="W39" s="21">
        <v>59</v>
      </c>
      <c r="X39" s="21">
        <v>0</v>
      </c>
      <c r="Y39" s="50">
        <f t="shared" si="2"/>
        <v>59</v>
      </c>
      <c r="Z39" s="21">
        <v>0</v>
      </c>
      <c r="AA39" s="21">
        <v>0</v>
      </c>
      <c r="AB39" s="21">
        <v>0</v>
      </c>
      <c r="AC39" s="21">
        <v>9</v>
      </c>
      <c r="AD39" s="50">
        <f t="shared" si="3"/>
        <v>9</v>
      </c>
    </row>
    <row r="40" spans="2:45">
      <c r="B40" s="8">
        <v>1198</v>
      </c>
      <c r="C40" s="9" t="s">
        <v>173</v>
      </c>
      <c r="D40" s="10">
        <f t="shared" si="8"/>
        <v>33</v>
      </c>
      <c r="E40" s="8" t="s">
        <v>1527</v>
      </c>
      <c r="F40" s="11">
        <v>40715</v>
      </c>
      <c r="G40" s="13">
        <v>3070</v>
      </c>
      <c r="H40" s="13">
        <v>74116</v>
      </c>
      <c r="I40" s="13">
        <v>4754</v>
      </c>
      <c r="J40" s="39">
        <v>0</v>
      </c>
      <c r="K40" s="40">
        <v>0</v>
      </c>
      <c r="L40" s="40">
        <v>0</v>
      </c>
      <c r="M40" s="40">
        <v>0</v>
      </c>
      <c r="N40" s="50">
        <f t="shared" si="6"/>
        <v>0</v>
      </c>
      <c r="O40" s="21">
        <v>0</v>
      </c>
      <c r="P40" s="21">
        <v>0</v>
      </c>
      <c r="Q40" s="21">
        <v>0</v>
      </c>
      <c r="R40" s="21">
        <v>0</v>
      </c>
      <c r="S40" s="50">
        <f t="shared" si="1"/>
        <v>0</v>
      </c>
      <c r="T40" s="21">
        <v>66</v>
      </c>
      <c r="U40" s="21">
        <v>0</v>
      </c>
      <c r="V40" s="21">
        <v>119</v>
      </c>
      <c r="W40" s="21">
        <v>11</v>
      </c>
      <c r="X40" s="21">
        <v>0</v>
      </c>
      <c r="Y40" s="50">
        <f t="shared" si="2"/>
        <v>196</v>
      </c>
      <c r="Z40" s="21">
        <v>0</v>
      </c>
      <c r="AA40" s="21">
        <v>0</v>
      </c>
      <c r="AB40" s="21">
        <v>0</v>
      </c>
      <c r="AC40" s="21">
        <v>1</v>
      </c>
      <c r="AD40" s="50">
        <f t="shared" si="3"/>
        <v>1</v>
      </c>
    </row>
    <row r="41" spans="2:45">
      <c r="B41" s="8">
        <v>1199</v>
      </c>
      <c r="C41" s="9" t="s">
        <v>173</v>
      </c>
      <c r="D41" s="10">
        <f t="shared" si="8"/>
        <v>34</v>
      </c>
      <c r="E41" s="8" t="s">
        <v>1528</v>
      </c>
      <c r="F41" s="11">
        <v>40718</v>
      </c>
      <c r="G41" s="13">
        <v>740</v>
      </c>
      <c r="H41" s="13">
        <v>36028</v>
      </c>
      <c r="I41" s="13">
        <v>1603</v>
      </c>
      <c r="J41" s="39">
        <v>1</v>
      </c>
      <c r="K41" s="40">
        <v>0</v>
      </c>
      <c r="L41" s="40">
        <v>0</v>
      </c>
      <c r="M41" s="40">
        <v>0</v>
      </c>
      <c r="N41" s="50">
        <f t="shared" si="6"/>
        <v>1</v>
      </c>
      <c r="O41" s="21">
        <v>91</v>
      </c>
      <c r="P41" s="21">
        <v>0</v>
      </c>
      <c r="Q41" s="21">
        <v>84</v>
      </c>
      <c r="R41" s="21">
        <v>0</v>
      </c>
      <c r="S41" s="50">
        <f t="shared" si="1"/>
        <v>175</v>
      </c>
      <c r="T41" s="21">
        <v>19</v>
      </c>
      <c r="U41" s="21">
        <v>0</v>
      </c>
      <c r="V41" s="21">
        <v>43</v>
      </c>
      <c r="W41" s="21">
        <v>0</v>
      </c>
      <c r="X41" s="21">
        <v>0</v>
      </c>
      <c r="Y41" s="50">
        <f t="shared" si="2"/>
        <v>62</v>
      </c>
      <c r="Z41" s="21">
        <v>0</v>
      </c>
      <c r="AA41" s="21">
        <v>0</v>
      </c>
      <c r="AB41" s="21">
        <v>0</v>
      </c>
      <c r="AC41" s="21">
        <v>0</v>
      </c>
      <c r="AD41" s="50">
        <f t="shared" si="3"/>
        <v>0</v>
      </c>
    </row>
    <row r="42" spans="2:45">
      <c r="B42" s="8">
        <v>1202</v>
      </c>
      <c r="C42" s="9" t="s">
        <v>173</v>
      </c>
      <c r="D42" s="10">
        <f t="shared" si="8"/>
        <v>35</v>
      </c>
      <c r="E42" s="8" t="s">
        <v>1529</v>
      </c>
      <c r="F42" s="11">
        <v>40723</v>
      </c>
      <c r="G42" s="13">
        <v>0</v>
      </c>
      <c r="H42" s="13">
        <v>0</v>
      </c>
      <c r="I42" s="13">
        <v>0</v>
      </c>
      <c r="J42" s="39">
        <v>0</v>
      </c>
      <c r="K42" s="40">
        <v>0</v>
      </c>
      <c r="L42" s="40">
        <v>0</v>
      </c>
      <c r="M42" s="40">
        <v>0</v>
      </c>
      <c r="N42" s="50">
        <f t="shared" si="6"/>
        <v>0</v>
      </c>
      <c r="O42" s="21">
        <v>139</v>
      </c>
      <c r="P42" s="21">
        <v>0</v>
      </c>
      <c r="Q42" s="21">
        <v>383</v>
      </c>
      <c r="R42" s="21">
        <v>0</v>
      </c>
      <c r="S42" s="50">
        <f t="shared" si="1"/>
        <v>522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50">
        <f t="shared" si="2"/>
        <v>0</v>
      </c>
      <c r="Z42" s="21">
        <v>0</v>
      </c>
      <c r="AA42" s="21">
        <v>0</v>
      </c>
      <c r="AB42" s="21">
        <v>0</v>
      </c>
      <c r="AC42" s="21">
        <v>0</v>
      </c>
      <c r="AD42" s="50">
        <f t="shared" si="3"/>
        <v>0</v>
      </c>
    </row>
    <row r="43" spans="2:45">
      <c r="B43" s="8">
        <v>1203</v>
      </c>
      <c r="C43" s="9" t="s">
        <v>173</v>
      </c>
      <c r="D43" s="10">
        <f t="shared" si="8"/>
        <v>36</v>
      </c>
      <c r="E43" s="8" t="s">
        <v>1530</v>
      </c>
      <c r="F43" s="11">
        <v>40727</v>
      </c>
      <c r="G43" s="13">
        <v>2772</v>
      </c>
      <c r="H43" s="13">
        <v>113298</v>
      </c>
      <c r="I43" s="13">
        <v>5729</v>
      </c>
      <c r="J43" s="39">
        <v>0</v>
      </c>
      <c r="K43" s="40">
        <v>0</v>
      </c>
      <c r="L43" s="40">
        <v>0</v>
      </c>
      <c r="M43" s="40">
        <v>0</v>
      </c>
      <c r="N43" s="50">
        <f t="shared" si="6"/>
        <v>0</v>
      </c>
      <c r="O43" s="21">
        <v>0</v>
      </c>
      <c r="P43" s="21">
        <v>0</v>
      </c>
      <c r="Q43" s="21">
        <v>0</v>
      </c>
      <c r="R43" s="21">
        <v>0</v>
      </c>
      <c r="S43" s="50">
        <f t="shared" si="1"/>
        <v>0</v>
      </c>
      <c r="T43" s="21">
        <v>119</v>
      </c>
      <c r="U43" s="21">
        <v>0</v>
      </c>
      <c r="V43" s="21">
        <v>120</v>
      </c>
      <c r="W43" s="21">
        <v>0</v>
      </c>
      <c r="X43" s="21">
        <v>0</v>
      </c>
      <c r="Y43" s="50">
        <f t="shared" si="2"/>
        <v>239</v>
      </c>
      <c r="Z43" s="21">
        <v>0</v>
      </c>
      <c r="AA43" s="21">
        <v>0</v>
      </c>
      <c r="AB43" s="21">
        <v>0</v>
      </c>
      <c r="AC43" s="21">
        <v>0</v>
      </c>
      <c r="AD43" s="50">
        <f t="shared" si="3"/>
        <v>0</v>
      </c>
    </row>
    <row r="44" spans="2:45">
      <c r="B44" s="8">
        <v>1204</v>
      </c>
      <c r="C44" s="9" t="s">
        <v>173</v>
      </c>
      <c r="D44" s="10">
        <f t="shared" si="8"/>
        <v>37</v>
      </c>
      <c r="E44" s="8" t="s">
        <v>1531</v>
      </c>
      <c r="F44" s="11">
        <v>40741</v>
      </c>
      <c r="G44" s="13">
        <v>2808</v>
      </c>
      <c r="H44" s="13">
        <v>117468</v>
      </c>
      <c r="I44" s="13">
        <v>5436</v>
      </c>
      <c r="J44" s="39">
        <v>1</v>
      </c>
      <c r="K44" s="40">
        <v>0</v>
      </c>
      <c r="L44" s="40">
        <v>0</v>
      </c>
      <c r="M44" s="40">
        <v>0</v>
      </c>
      <c r="N44" s="50">
        <f t="shared" si="6"/>
        <v>1</v>
      </c>
      <c r="O44" s="21">
        <v>150</v>
      </c>
      <c r="P44" s="21">
        <v>0</v>
      </c>
      <c r="Q44" s="21">
        <v>147</v>
      </c>
      <c r="R44" s="21">
        <v>0</v>
      </c>
      <c r="S44" s="50">
        <f t="shared" si="1"/>
        <v>297</v>
      </c>
      <c r="T44" s="21">
        <v>106</v>
      </c>
      <c r="U44" s="21">
        <v>0</v>
      </c>
      <c r="V44" s="21">
        <v>121</v>
      </c>
      <c r="W44" s="21">
        <v>0</v>
      </c>
      <c r="X44" s="21">
        <v>0</v>
      </c>
      <c r="Y44" s="50">
        <f t="shared" si="2"/>
        <v>227</v>
      </c>
      <c r="Z44" s="21">
        <v>0</v>
      </c>
      <c r="AA44" s="21">
        <v>0</v>
      </c>
      <c r="AB44" s="21">
        <v>0</v>
      </c>
      <c r="AC44" s="21">
        <v>0</v>
      </c>
      <c r="AD44" s="50">
        <f t="shared" si="3"/>
        <v>0</v>
      </c>
    </row>
    <row r="45" spans="2:45">
      <c r="B45" s="8">
        <v>1206</v>
      </c>
      <c r="C45" s="9" t="s">
        <v>173</v>
      </c>
      <c r="D45" s="10">
        <f t="shared" si="8"/>
        <v>38</v>
      </c>
      <c r="E45" s="8" t="s">
        <v>1532</v>
      </c>
      <c r="F45" s="11">
        <v>40756</v>
      </c>
      <c r="G45" s="13">
        <v>4019</v>
      </c>
      <c r="H45" s="13">
        <v>90269</v>
      </c>
      <c r="I45" s="13">
        <v>5485</v>
      </c>
      <c r="J45" s="39">
        <v>0</v>
      </c>
      <c r="K45" s="40">
        <v>0</v>
      </c>
      <c r="L45" s="40">
        <v>0</v>
      </c>
      <c r="M45" s="40">
        <v>0</v>
      </c>
      <c r="N45" s="50">
        <f t="shared" si="6"/>
        <v>0</v>
      </c>
      <c r="O45" s="21">
        <v>52</v>
      </c>
      <c r="P45" s="21">
        <v>0</v>
      </c>
      <c r="Q45" s="21">
        <v>250</v>
      </c>
      <c r="R45" s="21">
        <v>0</v>
      </c>
      <c r="S45" s="50">
        <f t="shared" si="1"/>
        <v>302</v>
      </c>
      <c r="T45" s="21">
        <v>39</v>
      </c>
      <c r="U45" s="21">
        <v>0</v>
      </c>
      <c r="V45" s="21">
        <v>183</v>
      </c>
      <c r="W45" s="21">
        <v>0</v>
      </c>
      <c r="X45" s="21">
        <v>0</v>
      </c>
      <c r="Y45" s="50">
        <f t="shared" si="2"/>
        <v>222</v>
      </c>
      <c r="Z45" s="21">
        <v>0</v>
      </c>
      <c r="AA45" s="21">
        <v>0</v>
      </c>
      <c r="AB45" s="21">
        <v>77</v>
      </c>
      <c r="AC45" s="21">
        <v>0</v>
      </c>
      <c r="AD45" s="50">
        <f t="shared" si="3"/>
        <v>77</v>
      </c>
    </row>
    <row r="46" spans="2:45">
      <c r="B46" s="8">
        <v>1205</v>
      </c>
      <c r="C46" s="9" t="s">
        <v>173</v>
      </c>
      <c r="D46" s="10">
        <f t="shared" si="8"/>
        <v>39</v>
      </c>
      <c r="E46" s="8" t="s">
        <v>1533</v>
      </c>
      <c r="F46" s="11">
        <v>40767</v>
      </c>
      <c r="G46" s="13">
        <v>720</v>
      </c>
      <c r="H46" s="13">
        <v>17151</v>
      </c>
      <c r="I46" s="13">
        <v>2661</v>
      </c>
      <c r="J46" s="39">
        <v>0</v>
      </c>
      <c r="K46" s="40">
        <v>0</v>
      </c>
      <c r="L46" s="40">
        <v>0</v>
      </c>
      <c r="M46" s="40">
        <v>0</v>
      </c>
      <c r="N46" s="50">
        <f t="shared" ref="N46:N52" si="9">SUM(J46:M46)</f>
        <v>0</v>
      </c>
      <c r="O46" s="21">
        <v>23</v>
      </c>
      <c r="P46" s="21">
        <v>0</v>
      </c>
      <c r="Q46" s="21">
        <v>46</v>
      </c>
      <c r="R46" s="21">
        <v>0</v>
      </c>
      <c r="S46" s="50">
        <f t="shared" si="1"/>
        <v>69</v>
      </c>
      <c r="T46" s="21">
        <v>2</v>
      </c>
      <c r="U46" s="21">
        <v>0</v>
      </c>
      <c r="V46" s="21">
        <v>104</v>
      </c>
      <c r="W46" s="21">
        <v>0</v>
      </c>
      <c r="X46" s="21">
        <v>0</v>
      </c>
      <c r="Y46" s="50">
        <f t="shared" si="2"/>
        <v>106</v>
      </c>
      <c r="Z46" s="21">
        <v>2</v>
      </c>
      <c r="AA46" s="21">
        <v>0</v>
      </c>
      <c r="AB46" s="21">
        <v>20</v>
      </c>
      <c r="AC46" s="21">
        <v>0</v>
      </c>
      <c r="AD46" s="50">
        <f t="shared" si="3"/>
        <v>22</v>
      </c>
    </row>
    <row r="47" spans="2:45">
      <c r="B47" s="8">
        <v>1207</v>
      </c>
      <c r="C47" s="9" t="s">
        <v>173</v>
      </c>
      <c r="D47" s="10">
        <f t="shared" si="8"/>
        <v>40</v>
      </c>
      <c r="E47" s="8" t="s">
        <v>1534</v>
      </c>
      <c r="F47" s="11">
        <v>40770</v>
      </c>
      <c r="G47" s="13">
        <v>2704</v>
      </c>
      <c r="H47" s="13">
        <v>110985</v>
      </c>
      <c r="I47" s="13">
        <v>6309</v>
      </c>
      <c r="J47" s="39">
        <v>0</v>
      </c>
      <c r="K47" s="40">
        <v>0</v>
      </c>
      <c r="L47" s="40">
        <v>0</v>
      </c>
      <c r="M47" s="40">
        <v>0</v>
      </c>
      <c r="N47" s="50">
        <f t="shared" si="9"/>
        <v>0</v>
      </c>
      <c r="O47" s="21">
        <v>100</v>
      </c>
      <c r="P47" s="21">
        <v>0</v>
      </c>
      <c r="Q47" s="21">
        <v>143</v>
      </c>
      <c r="R47" s="21">
        <v>0</v>
      </c>
      <c r="S47" s="50">
        <f t="shared" si="1"/>
        <v>243</v>
      </c>
      <c r="T47" s="21">
        <v>109</v>
      </c>
      <c r="U47" s="21">
        <v>0</v>
      </c>
      <c r="V47" s="21">
        <v>144</v>
      </c>
      <c r="W47" s="21">
        <v>1</v>
      </c>
      <c r="X47" s="21">
        <v>0</v>
      </c>
      <c r="Y47" s="50">
        <f t="shared" si="2"/>
        <v>254</v>
      </c>
      <c r="Z47" s="21">
        <v>2</v>
      </c>
      <c r="AA47" s="21">
        <v>0</v>
      </c>
      <c r="AB47" s="21">
        <v>4</v>
      </c>
      <c r="AC47" s="21">
        <v>0</v>
      </c>
      <c r="AD47" s="50">
        <f t="shared" si="3"/>
        <v>6</v>
      </c>
    </row>
    <row r="48" spans="2:45">
      <c r="B48" s="8">
        <v>1208</v>
      </c>
      <c r="C48" s="9" t="s">
        <v>173</v>
      </c>
      <c r="D48" s="10">
        <f t="shared" si="8"/>
        <v>41</v>
      </c>
      <c r="E48" s="8" t="s">
        <v>1535</v>
      </c>
      <c r="F48" s="11">
        <v>40781</v>
      </c>
      <c r="G48" s="13">
        <v>2250</v>
      </c>
      <c r="H48" s="13">
        <v>49636</v>
      </c>
      <c r="I48" s="13">
        <v>3672</v>
      </c>
      <c r="J48" s="39">
        <v>2</v>
      </c>
      <c r="K48" s="40">
        <v>0</v>
      </c>
      <c r="L48" s="40">
        <v>0</v>
      </c>
      <c r="M48" s="40">
        <v>0</v>
      </c>
      <c r="N48" s="50">
        <f t="shared" si="9"/>
        <v>2</v>
      </c>
      <c r="O48" s="21">
        <v>0</v>
      </c>
      <c r="P48" s="21">
        <v>0</v>
      </c>
      <c r="Q48" s="21">
        <v>0</v>
      </c>
      <c r="R48" s="21">
        <v>0</v>
      </c>
      <c r="S48" s="50">
        <f t="shared" si="1"/>
        <v>0</v>
      </c>
      <c r="T48" s="21">
        <v>73</v>
      </c>
      <c r="U48" s="21">
        <v>0</v>
      </c>
      <c r="V48" s="21">
        <v>81</v>
      </c>
      <c r="W48" s="21">
        <v>0</v>
      </c>
      <c r="X48" s="21">
        <v>0</v>
      </c>
      <c r="Y48" s="50">
        <f t="shared" si="2"/>
        <v>154</v>
      </c>
      <c r="Z48" s="21">
        <v>0</v>
      </c>
      <c r="AA48" s="21">
        <v>0</v>
      </c>
      <c r="AB48" s="21">
        <v>0</v>
      </c>
      <c r="AC48" s="21">
        <v>0</v>
      </c>
      <c r="AD48" s="50">
        <f t="shared" si="3"/>
        <v>0</v>
      </c>
    </row>
    <row r="49" spans="2:30">
      <c r="B49" s="8">
        <v>1209</v>
      </c>
      <c r="C49" s="9" t="s">
        <v>173</v>
      </c>
      <c r="D49" s="10">
        <f t="shared" si="8"/>
        <v>42</v>
      </c>
      <c r="E49" s="8" t="s">
        <v>1536</v>
      </c>
      <c r="F49" s="11">
        <v>40791</v>
      </c>
      <c r="G49" s="13">
        <v>1623</v>
      </c>
      <c r="H49" s="13">
        <v>34148</v>
      </c>
      <c r="I49" s="13">
        <v>3316</v>
      </c>
      <c r="J49" s="39">
        <v>0</v>
      </c>
      <c r="K49" s="40">
        <v>0</v>
      </c>
      <c r="L49" s="40">
        <v>0</v>
      </c>
      <c r="M49" s="40">
        <v>0</v>
      </c>
      <c r="N49" s="50">
        <f t="shared" si="9"/>
        <v>0</v>
      </c>
      <c r="O49" s="21">
        <v>15</v>
      </c>
      <c r="P49" s="21">
        <v>0</v>
      </c>
      <c r="Q49" s="21">
        <v>94</v>
      </c>
      <c r="R49" s="21">
        <v>0</v>
      </c>
      <c r="S49" s="50">
        <f t="shared" si="1"/>
        <v>109</v>
      </c>
      <c r="T49" s="21">
        <v>8</v>
      </c>
      <c r="U49" s="21">
        <v>0</v>
      </c>
      <c r="V49" s="21">
        <v>127</v>
      </c>
      <c r="W49" s="21">
        <v>0</v>
      </c>
      <c r="X49" s="21">
        <v>0</v>
      </c>
      <c r="Y49" s="50">
        <f t="shared" si="2"/>
        <v>135</v>
      </c>
      <c r="Z49" s="21">
        <v>0</v>
      </c>
      <c r="AA49" s="21">
        <v>0</v>
      </c>
      <c r="AB49" s="21">
        <v>0</v>
      </c>
      <c r="AC49" s="21">
        <v>0</v>
      </c>
      <c r="AD49" s="50">
        <f t="shared" ref="AD49:AD64" si="10">SUM(Z49:AC49)</f>
        <v>0</v>
      </c>
    </row>
    <row r="50" spans="2:30">
      <c r="B50" s="8">
        <v>1210</v>
      </c>
      <c r="C50" s="9" t="s">
        <v>173</v>
      </c>
      <c r="D50" s="10">
        <f t="shared" si="8"/>
        <v>43</v>
      </c>
      <c r="E50" s="8" t="s">
        <v>1537</v>
      </c>
      <c r="F50" s="11">
        <v>40797</v>
      </c>
      <c r="G50" s="13">
        <v>1319</v>
      </c>
      <c r="H50" s="13">
        <v>74278</v>
      </c>
      <c r="I50" s="13">
        <v>4105</v>
      </c>
      <c r="J50" s="39">
        <v>0</v>
      </c>
      <c r="K50" s="40">
        <v>0</v>
      </c>
      <c r="L50" s="40">
        <v>0</v>
      </c>
      <c r="M50" s="40">
        <v>0</v>
      </c>
      <c r="N50" s="50">
        <f t="shared" si="9"/>
        <v>0</v>
      </c>
      <c r="O50" s="21">
        <v>150</v>
      </c>
      <c r="P50" s="21">
        <v>0</v>
      </c>
      <c r="Q50" s="21">
        <v>125</v>
      </c>
      <c r="R50" s="21">
        <v>0</v>
      </c>
      <c r="S50" s="50">
        <f t="shared" si="1"/>
        <v>275</v>
      </c>
      <c r="T50" s="21">
        <v>72</v>
      </c>
      <c r="U50" s="21">
        <v>0</v>
      </c>
      <c r="V50" s="21">
        <v>95</v>
      </c>
      <c r="W50" s="21">
        <v>0</v>
      </c>
      <c r="X50" s="21">
        <v>0</v>
      </c>
      <c r="Y50" s="50">
        <f t="shared" si="2"/>
        <v>167</v>
      </c>
      <c r="Z50" s="21">
        <v>0</v>
      </c>
      <c r="AA50" s="21">
        <v>0</v>
      </c>
      <c r="AB50" s="21">
        <v>0</v>
      </c>
      <c r="AC50" s="21">
        <v>0</v>
      </c>
      <c r="AD50" s="50">
        <f t="shared" si="10"/>
        <v>0</v>
      </c>
    </row>
    <row r="51" spans="2:30">
      <c r="B51" s="8">
        <v>1211</v>
      </c>
      <c r="C51" s="9" t="s">
        <v>173</v>
      </c>
      <c r="D51" s="10">
        <f t="shared" si="8"/>
        <v>44</v>
      </c>
      <c r="E51" s="8" t="s">
        <v>1538</v>
      </c>
      <c r="F51" s="11">
        <v>40806</v>
      </c>
      <c r="G51" s="13">
        <v>3624</v>
      </c>
      <c r="H51" s="13">
        <v>133048</v>
      </c>
      <c r="I51" s="13">
        <v>7396</v>
      </c>
      <c r="J51" s="39">
        <v>0</v>
      </c>
      <c r="K51" s="40">
        <v>0</v>
      </c>
      <c r="L51" s="40">
        <v>0</v>
      </c>
      <c r="M51" s="40">
        <v>0</v>
      </c>
      <c r="N51" s="50">
        <f t="shared" si="9"/>
        <v>0</v>
      </c>
      <c r="O51" s="21">
        <v>150</v>
      </c>
      <c r="P51" s="21">
        <v>0</v>
      </c>
      <c r="Q51" s="21">
        <v>238</v>
      </c>
      <c r="R51" s="21">
        <v>15</v>
      </c>
      <c r="S51" s="50">
        <f t="shared" si="1"/>
        <v>403</v>
      </c>
      <c r="T51" s="21">
        <v>124</v>
      </c>
      <c r="U51" s="21">
        <v>0</v>
      </c>
      <c r="V51" s="21">
        <v>176</v>
      </c>
      <c r="W51" s="21">
        <v>1</v>
      </c>
      <c r="X51" s="21">
        <v>0</v>
      </c>
      <c r="Y51" s="50">
        <f t="shared" si="2"/>
        <v>301</v>
      </c>
      <c r="Z51" s="21">
        <v>0</v>
      </c>
      <c r="AA51" s="21">
        <v>0</v>
      </c>
      <c r="AB51" s="21">
        <v>2</v>
      </c>
      <c r="AC51" s="21">
        <v>0</v>
      </c>
      <c r="AD51" s="50">
        <f t="shared" si="10"/>
        <v>2</v>
      </c>
    </row>
    <row r="52" spans="2:30">
      <c r="B52" s="8">
        <v>1212</v>
      </c>
      <c r="C52" s="9" t="s">
        <v>173</v>
      </c>
      <c r="D52" s="10">
        <f t="shared" si="8"/>
        <v>45</v>
      </c>
      <c r="E52" s="8" t="s">
        <v>1539</v>
      </c>
      <c r="F52" s="11">
        <v>40816</v>
      </c>
      <c r="G52" s="13">
        <v>260</v>
      </c>
      <c r="H52" s="13">
        <v>30308</v>
      </c>
      <c r="I52" s="13">
        <v>1722</v>
      </c>
      <c r="J52" s="39">
        <v>0</v>
      </c>
      <c r="K52" s="40">
        <v>0</v>
      </c>
      <c r="L52" s="40">
        <v>0</v>
      </c>
      <c r="M52" s="40">
        <v>0</v>
      </c>
      <c r="N52" s="50">
        <f t="shared" si="9"/>
        <v>0</v>
      </c>
      <c r="O52" s="21">
        <v>34</v>
      </c>
      <c r="P52" s="21">
        <v>0</v>
      </c>
      <c r="Q52" s="21">
        <v>193</v>
      </c>
      <c r="R52" s="21">
        <v>20</v>
      </c>
      <c r="S52" s="50">
        <f t="shared" si="1"/>
        <v>247</v>
      </c>
      <c r="T52" s="21">
        <v>1</v>
      </c>
      <c r="U52" s="21">
        <v>0</v>
      </c>
      <c r="V52" s="21">
        <v>61</v>
      </c>
      <c r="W52" s="21">
        <v>6</v>
      </c>
      <c r="X52" s="21">
        <v>0</v>
      </c>
      <c r="Y52" s="50">
        <f t="shared" si="2"/>
        <v>68</v>
      </c>
      <c r="Z52" s="21">
        <v>0</v>
      </c>
      <c r="AA52" s="21">
        <v>0</v>
      </c>
      <c r="AB52" s="21">
        <v>0</v>
      </c>
      <c r="AC52" s="21">
        <v>0</v>
      </c>
      <c r="AD52" s="50">
        <f t="shared" si="10"/>
        <v>0</v>
      </c>
    </row>
    <row r="53" spans="2:30">
      <c r="B53" s="8">
        <v>1213</v>
      </c>
      <c r="C53" s="9" t="s">
        <v>173</v>
      </c>
      <c r="D53" s="10">
        <f t="shared" si="8"/>
        <v>46</v>
      </c>
      <c r="E53" s="8" t="s">
        <v>1540</v>
      </c>
      <c r="F53" s="11">
        <v>40821</v>
      </c>
      <c r="G53" s="13">
        <v>4430</v>
      </c>
      <c r="H53" s="13">
        <v>86310</v>
      </c>
      <c r="I53" s="13">
        <v>6097</v>
      </c>
      <c r="J53" s="39">
        <v>5</v>
      </c>
      <c r="K53" s="40">
        <v>0</v>
      </c>
      <c r="L53" s="40">
        <v>0</v>
      </c>
      <c r="M53" s="40">
        <v>0</v>
      </c>
      <c r="N53" s="50">
        <f t="shared" ref="N53:N64" si="11">SUM(J53:M53)</f>
        <v>5</v>
      </c>
      <c r="O53" s="21">
        <v>166</v>
      </c>
      <c r="P53" s="21">
        <v>0</v>
      </c>
      <c r="Q53" s="21">
        <v>112</v>
      </c>
      <c r="R53" s="21">
        <v>0</v>
      </c>
      <c r="S53" s="50">
        <f t="shared" si="1"/>
        <v>278</v>
      </c>
      <c r="T53" s="21">
        <v>33</v>
      </c>
      <c r="U53" s="21">
        <v>0</v>
      </c>
      <c r="V53" s="21">
        <v>208</v>
      </c>
      <c r="W53" s="21">
        <v>4</v>
      </c>
      <c r="X53" s="21">
        <v>2</v>
      </c>
      <c r="Y53" s="50">
        <f t="shared" si="2"/>
        <v>247</v>
      </c>
      <c r="Z53" s="21">
        <v>0</v>
      </c>
      <c r="AA53" s="21">
        <v>0</v>
      </c>
      <c r="AB53" s="21">
        <v>0</v>
      </c>
      <c r="AC53" s="21">
        <v>0</v>
      </c>
      <c r="AD53" s="50">
        <f t="shared" si="10"/>
        <v>0</v>
      </c>
    </row>
    <row r="54" spans="2:30">
      <c r="B54" s="8">
        <v>1214</v>
      </c>
      <c r="C54" s="9" t="s">
        <v>173</v>
      </c>
      <c r="D54" s="10">
        <f t="shared" si="8"/>
        <v>47</v>
      </c>
      <c r="E54" s="8" t="s">
        <v>1541</v>
      </c>
      <c r="F54" s="11">
        <v>40831</v>
      </c>
      <c r="G54" s="13">
        <v>3760</v>
      </c>
      <c r="H54" s="13">
        <v>141830</v>
      </c>
      <c r="I54" s="13">
        <v>5418</v>
      </c>
      <c r="J54" s="39">
        <v>0</v>
      </c>
      <c r="K54" s="40">
        <v>0</v>
      </c>
      <c r="L54" s="40">
        <v>0</v>
      </c>
      <c r="M54" s="40">
        <v>0</v>
      </c>
      <c r="N54" s="50">
        <f t="shared" si="11"/>
        <v>0</v>
      </c>
      <c r="O54" s="21">
        <v>72</v>
      </c>
      <c r="P54" s="21">
        <v>0</v>
      </c>
      <c r="Q54" s="21">
        <v>110</v>
      </c>
      <c r="R54" s="21">
        <v>0</v>
      </c>
      <c r="S54" s="50">
        <f t="shared" si="1"/>
        <v>182</v>
      </c>
      <c r="T54" s="21">
        <v>32</v>
      </c>
      <c r="U54" s="21">
        <v>0</v>
      </c>
      <c r="V54" s="21">
        <v>182</v>
      </c>
      <c r="W54" s="21">
        <v>1</v>
      </c>
      <c r="X54" s="21">
        <v>0</v>
      </c>
      <c r="Y54" s="50">
        <f t="shared" si="2"/>
        <v>215</v>
      </c>
      <c r="Z54" s="21">
        <v>0</v>
      </c>
      <c r="AA54" s="21">
        <v>0</v>
      </c>
      <c r="AB54" s="21">
        <v>0</v>
      </c>
      <c r="AC54" s="21">
        <v>0</v>
      </c>
      <c r="AD54" s="50">
        <f t="shared" si="10"/>
        <v>0</v>
      </c>
    </row>
    <row r="55" spans="2:30">
      <c r="B55" s="8">
        <v>1216</v>
      </c>
      <c r="C55" s="9" t="s">
        <v>173</v>
      </c>
      <c r="D55" s="10">
        <f t="shared" si="8"/>
        <v>48</v>
      </c>
      <c r="E55" s="8" t="s">
        <v>1542</v>
      </c>
      <c r="F55" s="11">
        <v>40840</v>
      </c>
      <c r="G55" s="13">
        <v>2882</v>
      </c>
      <c r="H55" s="13">
        <v>35670</v>
      </c>
      <c r="I55" s="13">
        <v>3878</v>
      </c>
      <c r="J55" s="39">
        <v>0</v>
      </c>
      <c r="K55" s="40">
        <v>0</v>
      </c>
      <c r="L55" s="40">
        <v>0</v>
      </c>
      <c r="M55" s="40">
        <v>0</v>
      </c>
      <c r="N55" s="50">
        <f t="shared" si="11"/>
        <v>0</v>
      </c>
      <c r="O55" s="21">
        <v>0</v>
      </c>
      <c r="P55" s="21">
        <v>0</v>
      </c>
      <c r="Q55" s="21">
        <v>185</v>
      </c>
      <c r="R55" s="21">
        <v>0</v>
      </c>
      <c r="S55" s="50">
        <f t="shared" si="1"/>
        <v>185</v>
      </c>
      <c r="T55" s="21">
        <v>10</v>
      </c>
      <c r="U55" s="21">
        <v>0</v>
      </c>
      <c r="V55" s="21">
        <v>144</v>
      </c>
      <c r="W55" s="21">
        <v>0</v>
      </c>
      <c r="X55" s="21">
        <v>0</v>
      </c>
      <c r="Y55" s="50">
        <f t="shared" si="2"/>
        <v>154</v>
      </c>
      <c r="Z55" s="21">
        <v>0</v>
      </c>
      <c r="AA55" s="21">
        <v>0</v>
      </c>
      <c r="AB55" s="21">
        <v>0</v>
      </c>
      <c r="AC55" s="21">
        <v>0</v>
      </c>
      <c r="AD55" s="50">
        <f t="shared" si="10"/>
        <v>0</v>
      </c>
    </row>
    <row r="56" spans="2:30">
      <c r="B56" s="8">
        <v>1215</v>
      </c>
      <c r="C56" s="9" t="s">
        <v>173</v>
      </c>
      <c r="D56" s="10">
        <f t="shared" si="8"/>
        <v>49</v>
      </c>
      <c r="E56" s="8" t="s">
        <v>1543</v>
      </c>
      <c r="F56" s="11">
        <v>40842</v>
      </c>
      <c r="G56" s="13">
        <v>54</v>
      </c>
      <c r="H56" s="13">
        <v>3369</v>
      </c>
      <c r="I56" s="13">
        <v>2895</v>
      </c>
      <c r="J56" s="39">
        <v>0</v>
      </c>
      <c r="K56" s="40">
        <v>0</v>
      </c>
      <c r="L56" s="40">
        <v>0</v>
      </c>
      <c r="M56" s="40">
        <v>0</v>
      </c>
      <c r="N56" s="50">
        <f t="shared" si="11"/>
        <v>0</v>
      </c>
      <c r="O56" s="21">
        <v>26</v>
      </c>
      <c r="P56" s="21">
        <v>0</v>
      </c>
      <c r="Q56" s="21">
        <v>108</v>
      </c>
      <c r="R56" s="21">
        <v>0</v>
      </c>
      <c r="S56" s="50">
        <f t="shared" si="1"/>
        <v>134</v>
      </c>
      <c r="T56" s="21">
        <v>0</v>
      </c>
      <c r="U56" s="21">
        <v>0</v>
      </c>
      <c r="V56" s="21">
        <v>113</v>
      </c>
      <c r="W56" s="21">
        <v>0</v>
      </c>
      <c r="X56" s="21">
        <v>0</v>
      </c>
      <c r="Y56" s="50">
        <f t="shared" si="2"/>
        <v>113</v>
      </c>
      <c r="Z56" s="21">
        <v>10</v>
      </c>
      <c r="AA56" s="21">
        <v>0</v>
      </c>
      <c r="AB56" s="21">
        <v>0</v>
      </c>
      <c r="AC56" s="21">
        <v>0</v>
      </c>
      <c r="AD56" s="50">
        <f t="shared" si="10"/>
        <v>10</v>
      </c>
    </row>
    <row r="57" spans="2:30">
      <c r="B57" s="8">
        <v>1217</v>
      </c>
      <c r="C57" s="9" t="s">
        <v>173</v>
      </c>
      <c r="D57" s="10">
        <f t="shared" si="8"/>
        <v>50</v>
      </c>
      <c r="E57" s="8" t="s">
        <v>1544</v>
      </c>
      <c r="F57" s="11">
        <v>40845</v>
      </c>
      <c r="G57" s="13">
        <v>3781</v>
      </c>
      <c r="H57" s="13">
        <v>122694</v>
      </c>
      <c r="I57" s="13">
        <v>6141</v>
      </c>
      <c r="J57" s="39">
        <v>0</v>
      </c>
      <c r="K57" s="40">
        <v>0</v>
      </c>
      <c r="L57" s="40">
        <v>0</v>
      </c>
      <c r="M57" s="40">
        <v>0</v>
      </c>
      <c r="N57" s="50">
        <f t="shared" si="11"/>
        <v>0</v>
      </c>
      <c r="O57" s="21">
        <v>0</v>
      </c>
      <c r="P57" s="21">
        <v>0</v>
      </c>
      <c r="Q57" s="21">
        <v>283</v>
      </c>
      <c r="R57" s="21">
        <v>0</v>
      </c>
      <c r="S57" s="50">
        <f t="shared" si="1"/>
        <v>283</v>
      </c>
      <c r="T57" s="21">
        <v>62</v>
      </c>
      <c r="U57" s="21">
        <v>0</v>
      </c>
      <c r="V57" s="21">
        <v>190</v>
      </c>
      <c r="W57" s="21">
        <v>2</v>
      </c>
      <c r="X57" s="21">
        <v>0</v>
      </c>
      <c r="Y57" s="50">
        <f t="shared" si="2"/>
        <v>254</v>
      </c>
      <c r="Z57" s="21">
        <v>0</v>
      </c>
      <c r="AA57" s="21">
        <v>0</v>
      </c>
      <c r="AB57" s="21">
        <v>0</v>
      </c>
      <c r="AC57" s="21">
        <v>0</v>
      </c>
      <c r="AD57" s="50">
        <f t="shared" si="10"/>
        <v>0</v>
      </c>
    </row>
    <row r="58" spans="2:30">
      <c r="B58" s="8">
        <v>1219</v>
      </c>
      <c r="C58" s="9" t="s">
        <v>173</v>
      </c>
      <c r="D58" s="10">
        <f t="shared" ref="D58:D64" si="12">+D57+1</f>
        <v>51</v>
      </c>
      <c r="E58" s="8" t="s">
        <v>1545</v>
      </c>
      <c r="F58" s="11">
        <v>40859</v>
      </c>
      <c r="G58" s="13">
        <v>3842</v>
      </c>
      <c r="H58" s="13">
        <v>126730</v>
      </c>
      <c r="I58" s="13">
        <v>7045</v>
      </c>
      <c r="J58" s="39">
        <v>0</v>
      </c>
      <c r="K58" s="40">
        <v>0</v>
      </c>
      <c r="L58" s="40">
        <v>0</v>
      </c>
      <c r="M58" s="40">
        <v>0</v>
      </c>
      <c r="N58" s="50">
        <f t="shared" si="11"/>
        <v>0</v>
      </c>
      <c r="O58" s="21">
        <v>0</v>
      </c>
      <c r="P58" s="21">
        <v>0</v>
      </c>
      <c r="Q58" s="21">
        <v>275</v>
      </c>
      <c r="R58" s="21">
        <v>0</v>
      </c>
      <c r="S58" s="50">
        <f t="shared" si="1"/>
        <v>275</v>
      </c>
      <c r="T58" s="21">
        <v>82</v>
      </c>
      <c r="U58" s="21">
        <v>0</v>
      </c>
      <c r="V58" s="21">
        <v>215</v>
      </c>
      <c r="W58" s="21">
        <v>2</v>
      </c>
      <c r="X58" s="21">
        <v>0</v>
      </c>
      <c r="Y58" s="50">
        <f t="shared" si="2"/>
        <v>299</v>
      </c>
      <c r="Z58" s="21">
        <v>0</v>
      </c>
      <c r="AA58" s="21">
        <v>0</v>
      </c>
      <c r="AB58" s="21">
        <v>0</v>
      </c>
      <c r="AC58" s="21">
        <v>0</v>
      </c>
      <c r="AD58" s="50">
        <f t="shared" si="10"/>
        <v>0</v>
      </c>
    </row>
    <row r="59" spans="2:30">
      <c r="B59" s="8">
        <v>1218</v>
      </c>
      <c r="C59" s="9" t="s">
        <v>173</v>
      </c>
      <c r="D59" s="10">
        <f t="shared" si="12"/>
        <v>52</v>
      </c>
      <c r="E59" s="8" t="s">
        <v>1546</v>
      </c>
      <c r="F59" s="11">
        <v>40866</v>
      </c>
      <c r="G59" s="13">
        <v>1055</v>
      </c>
      <c r="H59" s="13">
        <v>7225</v>
      </c>
      <c r="I59" s="13">
        <v>2448</v>
      </c>
      <c r="J59" s="39">
        <v>0</v>
      </c>
      <c r="K59" s="40">
        <v>0</v>
      </c>
      <c r="L59" s="40">
        <v>0</v>
      </c>
      <c r="M59" s="40">
        <v>0</v>
      </c>
      <c r="N59" s="50">
        <f t="shared" si="11"/>
        <v>0</v>
      </c>
      <c r="O59" s="21">
        <v>30</v>
      </c>
      <c r="P59" s="21">
        <v>0</v>
      </c>
      <c r="Q59" s="21">
        <v>135</v>
      </c>
      <c r="R59" s="21">
        <v>0</v>
      </c>
      <c r="S59" s="50">
        <f t="shared" si="1"/>
        <v>165</v>
      </c>
      <c r="T59" s="21">
        <v>3</v>
      </c>
      <c r="U59" s="21">
        <v>0</v>
      </c>
      <c r="V59" s="21">
        <v>92</v>
      </c>
      <c r="W59" s="21">
        <v>0</v>
      </c>
      <c r="X59" s="21">
        <v>0</v>
      </c>
      <c r="Y59" s="50">
        <f t="shared" si="2"/>
        <v>95</v>
      </c>
      <c r="Z59" s="21">
        <v>0</v>
      </c>
      <c r="AA59" s="21">
        <v>0</v>
      </c>
      <c r="AB59" s="21">
        <v>0</v>
      </c>
      <c r="AC59" s="21">
        <v>0</v>
      </c>
      <c r="AD59" s="50">
        <f t="shared" si="10"/>
        <v>0</v>
      </c>
    </row>
    <row r="60" spans="2:30">
      <c r="B60" s="8">
        <v>1221</v>
      </c>
      <c r="C60" s="9" t="s">
        <v>173</v>
      </c>
      <c r="D60" s="10">
        <f t="shared" si="12"/>
        <v>53</v>
      </c>
      <c r="E60" s="8" t="s">
        <v>1547</v>
      </c>
      <c r="F60" s="11">
        <v>40874</v>
      </c>
      <c r="G60" s="13">
        <v>4998</v>
      </c>
      <c r="H60" s="13">
        <v>174219</v>
      </c>
      <c r="I60" s="13">
        <v>9131</v>
      </c>
      <c r="J60" s="39">
        <v>2</v>
      </c>
      <c r="K60" s="40">
        <v>0</v>
      </c>
      <c r="L60" s="40">
        <v>0</v>
      </c>
      <c r="M60" s="40">
        <v>0</v>
      </c>
      <c r="N60" s="50">
        <f t="shared" si="11"/>
        <v>2</v>
      </c>
      <c r="O60" s="21">
        <v>0</v>
      </c>
      <c r="P60" s="21">
        <v>0</v>
      </c>
      <c r="Q60" s="21">
        <v>230</v>
      </c>
      <c r="R60" s="21">
        <v>0</v>
      </c>
      <c r="S60" s="50">
        <f t="shared" si="1"/>
        <v>230</v>
      </c>
      <c r="T60" s="21">
        <v>105</v>
      </c>
      <c r="U60" s="21">
        <v>0</v>
      </c>
      <c r="V60" s="21">
        <v>277</v>
      </c>
      <c r="W60" s="21">
        <v>1</v>
      </c>
      <c r="X60" s="21">
        <v>0</v>
      </c>
      <c r="Y60" s="50">
        <f t="shared" si="2"/>
        <v>383</v>
      </c>
      <c r="Z60" s="21">
        <v>0</v>
      </c>
      <c r="AA60" s="21">
        <v>0</v>
      </c>
      <c r="AB60" s="21">
        <v>1</v>
      </c>
      <c r="AC60" s="21">
        <v>0</v>
      </c>
      <c r="AD60" s="50">
        <f t="shared" si="10"/>
        <v>1</v>
      </c>
    </row>
    <row r="61" spans="2:30">
      <c r="B61" s="8">
        <v>1222</v>
      </c>
      <c r="C61" s="9" t="s">
        <v>173</v>
      </c>
      <c r="D61" s="10">
        <f t="shared" si="12"/>
        <v>54</v>
      </c>
      <c r="E61" s="8" t="s">
        <v>1548</v>
      </c>
      <c r="F61" s="11">
        <v>40887</v>
      </c>
      <c r="G61" s="13">
        <v>1588</v>
      </c>
      <c r="H61" s="13">
        <v>80326</v>
      </c>
      <c r="I61" s="13">
        <v>3527</v>
      </c>
      <c r="J61" s="39">
        <v>0</v>
      </c>
      <c r="K61" s="40">
        <v>0</v>
      </c>
      <c r="L61" s="40">
        <v>0</v>
      </c>
      <c r="M61" s="40">
        <v>0</v>
      </c>
      <c r="N61" s="50">
        <f t="shared" si="11"/>
        <v>0</v>
      </c>
      <c r="O61" s="21">
        <v>0</v>
      </c>
      <c r="P61" s="21">
        <v>0</v>
      </c>
      <c r="Q61" s="21">
        <v>250</v>
      </c>
      <c r="R61" s="21">
        <v>0</v>
      </c>
      <c r="S61" s="50">
        <f t="shared" si="1"/>
        <v>250</v>
      </c>
      <c r="T61" s="21">
        <v>59</v>
      </c>
      <c r="U61" s="21">
        <v>0</v>
      </c>
      <c r="V61" s="21">
        <v>83</v>
      </c>
      <c r="W61" s="21">
        <v>5</v>
      </c>
      <c r="X61" s="21">
        <v>0</v>
      </c>
      <c r="Y61" s="50">
        <f t="shared" si="2"/>
        <v>147</v>
      </c>
      <c r="Z61" s="21">
        <v>10</v>
      </c>
      <c r="AA61" s="21">
        <v>0</v>
      </c>
      <c r="AB61" s="21">
        <v>0</v>
      </c>
      <c r="AC61" s="21">
        <v>0</v>
      </c>
      <c r="AD61" s="50">
        <f t="shared" si="10"/>
        <v>10</v>
      </c>
    </row>
    <row r="62" spans="2:30">
      <c r="B62" s="8">
        <v>1220</v>
      </c>
      <c r="C62" s="9" t="s">
        <v>173</v>
      </c>
      <c r="D62" s="10">
        <f t="shared" si="12"/>
        <v>55</v>
      </c>
      <c r="E62" s="8" t="s">
        <v>1549</v>
      </c>
      <c r="F62" s="11">
        <v>40891</v>
      </c>
      <c r="G62" s="13">
        <v>2608</v>
      </c>
      <c r="H62" s="13">
        <v>3645</v>
      </c>
      <c r="I62" s="13">
        <v>3729</v>
      </c>
      <c r="J62" s="39">
        <v>0</v>
      </c>
      <c r="K62" s="40">
        <v>0</v>
      </c>
      <c r="L62" s="40">
        <v>0</v>
      </c>
      <c r="M62" s="40">
        <v>0</v>
      </c>
      <c r="N62" s="50">
        <f t="shared" si="11"/>
        <v>0</v>
      </c>
      <c r="O62" s="21">
        <v>19</v>
      </c>
      <c r="P62" s="21">
        <v>0</v>
      </c>
      <c r="Q62" s="21">
        <v>250</v>
      </c>
      <c r="R62" s="21">
        <v>4</v>
      </c>
      <c r="S62" s="50">
        <f t="shared" si="1"/>
        <v>273</v>
      </c>
      <c r="T62" s="21">
        <v>1</v>
      </c>
      <c r="U62" s="21">
        <v>0</v>
      </c>
      <c r="V62" s="21">
        <v>145</v>
      </c>
      <c r="W62" s="21">
        <v>0</v>
      </c>
      <c r="X62" s="21">
        <v>0</v>
      </c>
      <c r="Y62" s="50">
        <f t="shared" si="2"/>
        <v>146</v>
      </c>
      <c r="Z62" s="21">
        <v>0</v>
      </c>
      <c r="AA62" s="21">
        <v>0</v>
      </c>
      <c r="AB62" s="21">
        <v>3</v>
      </c>
      <c r="AC62" s="21">
        <v>0</v>
      </c>
      <c r="AD62" s="50">
        <f t="shared" si="10"/>
        <v>3</v>
      </c>
    </row>
    <row r="63" spans="2:30">
      <c r="B63" s="8">
        <v>1223</v>
      </c>
      <c r="C63" s="9" t="s">
        <v>173</v>
      </c>
      <c r="D63" s="10">
        <f t="shared" si="12"/>
        <v>56</v>
      </c>
      <c r="E63" s="8" t="s">
        <v>1550</v>
      </c>
      <c r="F63" s="11">
        <v>40895</v>
      </c>
      <c r="G63" s="13">
        <v>2092</v>
      </c>
      <c r="H63" s="13">
        <v>48420</v>
      </c>
      <c r="I63" s="13">
        <v>3419</v>
      </c>
      <c r="J63" s="39">
        <v>0</v>
      </c>
      <c r="K63" s="40">
        <v>0</v>
      </c>
      <c r="L63" s="40">
        <v>0</v>
      </c>
      <c r="M63" s="40">
        <v>0</v>
      </c>
      <c r="N63" s="50">
        <f t="shared" si="11"/>
        <v>0</v>
      </c>
      <c r="O63" s="21">
        <v>0</v>
      </c>
      <c r="P63" s="21">
        <v>0</v>
      </c>
      <c r="Q63" s="21">
        <v>0</v>
      </c>
      <c r="R63" s="21">
        <v>0</v>
      </c>
      <c r="S63" s="50">
        <f t="shared" si="1"/>
        <v>0</v>
      </c>
      <c r="T63" s="21">
        <v>25</v>
      </c>
      <c r="U63" s="21">
        <v>0</v>
      </c>
      <c r="V63" s="21">
        <v>116</v>
      </c>
      <c r="W63" s="21">
        <v>0</v>
      </c>
      <c r="X63" s="21">
        <v>0</v>
      </c>
      <c r="Y63" s="50">
        <f t="shared" si="2"/>
        <v>141</v>
      </c>
      <c r="Z63" s="21">
        <v>70</v>
      </c>
      <c r="AA63" s="21">
        <v>0</v>
      </c>
      <c r="AB63" s="21">
        <v>4</v>
      </c>
      <c r="AC63" s="21">
        <v>0</v>
      </c>
      <c r="AD63" s="50">
        <f t="shared" si="10"/>
        <v>74</v>
      </c>
    </row>
    <row r="64" spans="2:30">
      <c r="B64" s="8">
        <v>1224</v>
      </c>
      <c r="C64" s="9" t="s">
        <v>173</v>
      </c>
      <c r="D64" s="10">
        <f t="shared" si="12"/>
        <v>57</v>
      </c>
      <c r="E64" s="8" t="s">
        <v>1551</v>
      </c>
      <c r="F64" s="11">
        <v>40900</v>
      </c>
      <c r="G64" s="13">
        <v>3503</v>
      </c>
      <c r="H64" s="13">
        <v>82863</v>
      </c>
      <c r="I64" s="13">
        <v>5317</v>
      </c>
      <c r="J64" s="39">
        <v>2</v>
      </c>
      <c r="K64" s="40">
        <v>0</v>
      </c>
      <c r="L64" s="40">
        <v>0</v>
      </c>
      <c r="M64" s="40">
        <v>0</v>
      </c>
      <c r="N64" s="50">
        <f t="shared" si="11"/>
        <v>2</v>
      </c>
      <c r="O64" s="21">
        <v>50</v>
      </c>
      <c r="P64" s="21">
        <v>0</v>
      </c>
      <c r="Q64" s="21">
        <v>230</v>
      </c>
      <c r="R64" s="21">
        <v>0</v>
      </c>
      <c r="S64" s="50">
        <f t="shared" si="1"/>
        <v>280</v>
      </c>
      <c r="T64" s="21">
        <v>41</v>
      </c>
      <c r="U64" s="21">
        <v>0</v>
      </c>
      <c r="V64" s="21">
        <v>168</v>
      </c>
      <c r="W64" s="21">
        <v>7</v>
      </c>
      <c r="X64" s="21">
        <v>0</v>
      </c>
      <c r="Y64" s="50">
        <f t="shared" si="2"/>
        <v>216</v>
      </c>
      <c r="Z64" s="21">
        <v>70</v>
      </c>
      <c r="AA64" s="21">
        <v>0</v>
      </c>
      <c r="AB64" s="21">
        <v>0</v>
      </c>
      <c r="AC64" s="21">
        <v>0</v>
      </c>
      <c r="AD64" s="50">
        <f t="shared" si="10"/>
        <v>70</v>
      </c>
    </row>
    <row r="65" spans="1:30">
      <c r="B65" s="8"/>
      <c r="C65" s="9"/>
      <c r="D65" s="8"/>
      <c r="E65" s="8"/>
      <c r="F65" s="11"/>
      <c r="G65" s="13"/>
      <c r="H65" s="13"/>
      <c r="I65" s="13"/>
      <c r="J65" s="13"/>
      <c r="K65" s="42"/>
      <c r="L65" s="42"/>
      <c r="M65" s="42"/>
      <c r="N65" s="44"/>
      <c r="O65" s="12"/>
      <c r="P65" s="12"/>
      <c r="Q65" s="12"/>
      <c r="R65" s="12"/>
      <c r="S65" s="44"/>
      <c r="T65" s="12"/>
      <c r="U65" s="12"/>
      <c r="V65" s="12"/>
      <c r="W65" s="12"/>
      <c r="X65" s="21"/>
      <c r="Y65" s="44"/>
      <c r="Z65" s="12"/>
      <c r="AA65" s="12"/>
      <c r="AB65" s="12"/>
      <c r="AC65" s="12"/>
      <c r="AD65" s="44"/>
    </row>
    <row r="66" spans="1:30">
      <c r="F66" s="3" t="s">
        <v>228</v>
      </c>
      <c r="G66" s="7">
        <f t="shared" ref="G66:AD66" si="13">SUM(G8:G65)</f>
        <v>122054</v>
      </c>
      <c r="H66" s="7">
        <f t="shared" si="13"/>
        <v>4160281</v>
      </c>
      <c r="I66" s="7">
        <f t="shared" si="13"/>
        <v>203884</v>
      </c>
      <c r="J66" s="45">
        <f t="shared" si="13"/>
        <v>22</v>
      </c>
      <c r="K66" s="45">
        <f t="shared" si="13"/>
        <v>0</v>
      </c>
      <c r="L66" s="45">
        <f t="shared" si="13"/>
        <v>1</v>
      </c>
      <c r="M66" s="45">
        <f t="shared" si="13"/>
        <v>0</v>
      </c>
      <c r="N66" s="45">
        <f t="shared" si="13"/>
        <v>23</v>
      </c>
      <c r="O66" s="45">
        <f t="shared" si="13"/>
        <v>2219</v>
      </c>
      <c r="P66" s="45">
        <f t="shared" si="13"/>
        <v>0</v>
      </c>
      <c r="Q66" s="45">
        <f t="shared" si="13"/>
        <v>6349</v>
      </c>
      <c r="R66" s="45">
        <f t="shared" si="13"/>
        <v>603</v>
      </c>
      <c r="S66" s="45">
        <f t="shared" si="13"/>
        <v>9171</v>
      </c>
      <c r="T66" s="45">
        <f t="shared" si="13"/>
        <v>2229</v>
      </c>
      <c r="U66" s="45">
        <f t="shared" si="13"/>
        <v>0</v>
      </c>
      <c r="V66" s="45">
        <f t="shared" si="13"/>
        <v>5539</v>
      </c>
      <c r="W66" s="45">
        <f t="shared" si="13"/>
        <v>647</v>
      </c>
      <c r="X66" s="45">
        <f t="shared" si="13"/>
        <v>4</v>
      </c>
      <c r="Y66" s="45">
        <f t="shared" si="13"/>
        <v>8419</v>
      </c>
      <c r="Z66" s="45">
        <f t="shared" si="13"/>
        <v>165</v>
      </c>
      <c r="AA66" s="45">
        <f t="shared" si="13"/>
        <v>0</v>
      </c>
      <c r="AB66" s="45">
        <f t="shared" si="13"/>
        <v>143</v>
      </c>
      <c r="AC66" s="45">
        <f t="shared" si="13"/>
        <v>17</v>
      </c>
      <c r="AD66" s="45">
        <f t="shared" si="13"/>
        <v>325</v>
      </c>
    </row>
    <row r="69" spans="1:30">
      <c r="F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</row>
    <row r="70" spans="1:30">
      <c r="D70" s="3"/>
      <c r="E70" s="4"/>
      <c r="F70" s="3"/>
      <c r="G70" s="18" t="s">
        <v>163</v>
      </c>
      <c r="H70" s="19"/>
      <c r="I70" s="20"/>
      <c r="J70" s="18" t="s">
        <v>164</v>
      </c>
      <c r="K70" s="48"/>
      <c r="L70" s="19"/>
      <c r="M70" s="19"/>
      <c r="N70" s="20"/>
      <c r="O70" s="15" t="s">
        <v>165</v>
      </c>
      <c r="P70" s="49"/>
      <c r="Q70" s="16"/>
      <c r="R70" s="16"/>
      <c r="S70" s="17"/>
      <c r="T70" s="18" t="s">
        <v>166</v>
      </c>
      <c r="U70" s="48"/>
      <c r="V70" s="19"/>
      <c r="W70" s="19"/>
      <c r="X70" s="19"/>
      <c r="Y70" s="20"/>
      <c r="Z70" s="15" t="s">
        <v>167</v>
      </c>
      <c r="AA70" s="49"/>
      <c r="AB70" s="16"/>
      <c r="AC70" s="16"/>
      <c r="AD70" s="17"/>
    </row>
    <row r="71" spans="1:30">
      <c r="A71" t="s">
        <v>171</v>
      </c>
      <c r="B71" t="s">
        <v>7</v>
      </c>
      <c r="D71" s="3" t="s">
        <v>9</v>
      </c>
      <c r="E71" s="4" t="s">
        <v>10</v>
      </c>
      <c r="F71" s="3" t="s">
        <v>11</v>
      </c>
      <c r="G71" s="36" t="s">
        <v>12</v>
      </c>
      <c r="H71" s="37" t="s">
        <v>13</v>
      </c>
      <c r="I71" s="38" t="s">
        <v>14</v>
      </c>
      <c r="J71" s="24" t="s">
        <v>15</v>
      </c>
      <c r="K71" s="24" t="s">
        <v>16</v>
      </c>
      <c r="L71" s="25" t="s">
        <v>17</v>
      </c>
      <c r="M71" s="24" t="s">
        <v>18</v>
      </c>
      <c r="N71" s="43" t="s">
        <v>19</v>
      </c>
      <c r="O71" s="22" t="s">
        <v>15</v>
      </c>
      <c r="P71" s="23" t="s">
        <v>16</v>
      </c>
      <c r="Q71" s="23" t="s">
        <v>17</v>
      </c>
      <c r="R71" s="23" t="s">
        <v>18</v>
      </c>
      <c r="S71" s="46" t="s">
        <v>19</v>
      </c>
      <c r="T71" s="24" t="s">
        <v>15</v>
      </c>
      <c r="U71" s="24" t="s">
        <v>16</v>
      </c>
      <c r="V71" s="25" t="s">
        <v>17</v>
      </c>
      <c r="W71" s="24" t="s">
        <v>18</v>
      </c>
      <c r="X71" s="24" t="s">
        <v>20</v>
      </c>
      <c r="Y71" s="43" t="s">
        <v>19</v>
      </c>
      <c r="Z71" s="22" t="s">
        <v>15</v>
      </c>
      <c r="AA71" s="23" t="s">
        <v>16</v>
      </c>
      <c r="AB71" s="23" t="s">
        <v>17</v>
      </c>
      <c r="AC71" s="23" t="s">
        <v>18</v>
      </c>
      <c r="AD71" s="46" t="s">
        <v>19</v>
      </c>
    </row>
    <row r="72" spans="1:30">
      <c r="A72" t="s">
        <v>36</v>
      </c>
      <c r="B72" s="10">
        <v>1</v>
      </c>
      <c r="C72" s="9" t="s">
        <v>91</v>
      </c>
      <c r="D72" s="10">
        <v>1</v>
      </c>
      <c r="E72" s="8" t="s">
        <v>1552</v>
      </c>
      <c r="F72" s="11">
        <v>40558</v>
      </c>
      <c r="G72" s="13">
        <v>0</v>
      </c>
      <c r="H72" s="13">
        <v>0</v>
      </c>
      <c r="I72" s="13">
        <v>0</v>
      </c>
      <c r="J72" s="39">
        <v>0</v>
      </c>
      <c r="K72" s="40">
        <v>0</v>
      </c>
      <c r="L72" s="40">
        <v>0</v>
      </c>
      <c r="M72" s="40">
        <v>0</v>
      </c>
      <c r="N72" s="50">
        <f t="shared" ref="N72:N79" si="14">SUM(J72:M72)</f>
        <v>0</v>
      </c>
      <c r="O72" s="21">
        <v>0</v>
      </c>
      <c r="P72" s="21">
        <v>0</v>
      </c>
      <c r="Q72" s="21">
        <v>0</v>
      </c>
      <c r="R72" s="21">
        <v>224</v>
      </c>
      <c r="S72" s="44">
        <f>SUM(O72:R72)</f>
        <v>224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44">
        <f t="shared" ref="Y72:Y103" si="15">SUM(T72:X72)</f>
        <v>0</v>
      </c>
      <c r="Z72" s="21">
        <v>0</v>
      </c>
      <c r="AA72" s="21">
        <v>0</v>
      </c>
      <c r="AB72" s="21">
        <v>0</v>
      </c>
      <c r="AC72" s="21">
        <v>0</v>
      </c>
      <c r="AD72" s="44">
        <f t="shared" ref="AD72:AD79" si="16">SUM(Z72:AC72)</f>
        <v>0</v>
      </c>
    </row>
    <row r="73" spans="1:30">
      <c r="A73" t="s">
        <v>36</v>
      </c>
      <c r="B73" s="10">
        <f>+B72+1</f>
        <v>2</v>
      </c>
      <c r="C73" s="9" t="s">
        <v>91</v>
      </c>
      <c r="D73" s="10">
        <f>+D72+1</f>
        <v>2</v>
      </c>
      <c r="E73" s="8" t="s">
        <v>1553</v>
      </c>
      <c r="F73" s="11">
        <v>40558</v>
      </c>
      <c r="G73" s="13">
        <v>0</v>
      </c>
      <c r="H73" s="13">
        <v>0</v>
      </c>
      <c r="I73" s="13">
        <v>0</v>
      </c>
      <c r="J73" s="39">
        <v>0</v>
      </c>
      <c r="K73" s="40">
        <v>0</v>
      </c>
      <c r="L73" s="40">
        <v>0</v>
      </c>
      <c r="M73" s="40">
        <v>0</v>
      </c>
      <c r="N73" s="50">
        <f t="shared" si="14"/>
        <v>0</v>
      </c>
      <c r="O73" s="21">
        <v>0</v>
      </c>
      <c r="P73" s="21">
        <v>0</v>
      </c>
      <c r="Q73" s="21">
        <v>0</v>
      </c>
      <c r="R73" s="21">
        <v>250</v>
      </c>
      <c r="S73" s="44">
        <f>SUM(O73:R73)</f>
        <v>250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44">
        <f t="shared" si="15"/>
        <v>0</v>
      </c>
      <c r="Z73" s="21">
        <v>0</v>
      </c>
      <c r="AA73" s="21">
        <v>0</v>
      </c>
      <c r="AB73" s="21">
        <v>0</v>
      </c>
      <c r="AC73" s="21">
        <v>0</v>
      </c>
      <c r="AD73" s="44">
        <f t="shared" si="16"/>
        <v>0</v>
      </c>
    </row>
    <row r="74" spans="1:30">
      <c r="B74" s="10">
        <f t="shared" ref="B74:D137" si="17">+B73+1</f>
        <v>3</v>
      </c>
      <c r="C74" s="9" t="s">
        <v>91</v>
      </c>
      <c r="D74" s="10">
        <f t="shared" si="17"/>
        <v>3</v>
      </c>
      <c r="E74" s="8" t="s">
        <v>1554</v>
      </c>
      <c r="F74" s="11">
        <v>40568</v>
      </c>
      <c r="G74" s="13">
        <v>3632</v>
      </c>
      <c r="H74" s="13">
        <v>324770</v>
      </c>
      <c r="I74" s="13">
        <v>3636</v>
      </c>
      <c r="J74" s="39">
        <v>0</v>
      </c>
      <c r="K74" s="40">
        <v>0</v>
      </c>
      <c r="L74" s="40">
        <v>0</v>
      </c>
      <c r="M74" s="40">
        <v>0</v>
      </c>
      <c r="N74" s="50">
        <f t="shared" si="14"/>
        <v>0</v>
      </c>
      <c r="O74" s="39">
        <v>0</v>
      </c>
      <c r="P74" s="40">
        <v>0</v>
      </c>
      <c r="Q74" s="40">
        <v>0</v>
      </c>
      <c r="R74" s="40">
        <v>0</v>
      </c>
      <c r="S74" s="50">
        <f t="shared" ref="S74:S80" si="18">SUM(O74:R74)</f>
        <v>0</v>
      </c>
      <c r="T74" s="39">
        <v>0</v>
      </c>
      <c r="U74" s="40">
        <v>0</v>
      </c>
      <c r="V74" s="40">
        <v>0</v>
      </c>
      <c r="W74" s="40">
        <v>0</v>
      </c>
      <c r="X74" s="21">
        <v>0</v>
      </c>
      <c r="Y74" s="50">
        <f t="shared" si="15"/>
        <v>0</v>
      </c>
      <c r="Z74" s="39">
        <v>0</v>
      </c>
      <c r="AA74" s="40">
        <v>0</v>
      </c>
      <c r="AB74" s="40">
        <v>0</v>
      </c>
      <c r="AC74" s="40">
        <v>0</v>
      </c>
      <c r="AD74" s="50">
        <f t="shared" si="16"/>
        <v>0</v>
      </c>
    </row>
    <row r="75" spans="1:30">
      <c r="B75" s="10">
        <f t="shared" si="17"/>
        <v>4</v>
      </c>
      <c r="C75" s="9" t="s">
        <v>91</v>
      </c>
      <c r="D75" s="10">
        <f t="shared" si="17"/>
        <v>4</v>
      </c>
      <c r="E75" s="8" t="s">
        <v>1555</v>
      </c>
      <c r="F75" s="11">
        <v>40570</v>
      </c>
      <c r="G75" s="13">
        <v>3103</v>
      </c>
      <c r="H75" s="13">
        <v>280770</v>
      </c>
      <c r="I75" s="13">
        <v>2826</v>
      </c>
      <c r="J75" s="39">
        <v>0</v>
      </c>
      <c r="K75" s="40">
        <v>0</v>
      </c>
      <c r="L75" s="40">
        <v>0</v>
      </c>
      <c r="M75" s="40">
        <v>0</v>
      </c>
      <c r="N75" s="50">
        <f t="shared" si="14"/>
        <v>0</v>
      </c>
      <c r="O75" s="39">
        <v>0</v>
      </c>
      <c r="P75" s="40">
        <v>0</v>
      </c>
      <c r="Q75" s="40">
        <v>0</v>
      </c>
      <c r="R75" s="40">
        <v>0</v>
      </c>
      <c r="S75" s="50">
        <f t="shared" si="18"/>
        <v>0</v>
      </c>
      <c r="T75" s="39">
        <v>0</v>
      </c>
      <c r="U75" s="40">
        <v>0</v>
      </c>
      <c r="V75" s="40">
        <v>0</v>
      </c>
      <c r="W75" s="40">
        <v>0</v>
      </c>
      <c r="X75" s="21">
        <v>0</v>
      </c>
      <c r="Y75" s="50">
        <f t="shared" si="15"/>
        <v>0</v>
      </c>
      <c r="Z75" s="39">
        <v>0</v>
      </c>
      <c r="AA75" s="40">
        <v>0</v>
      </c>
      <c r="AB75" s="40">
        <v>0</v>
      </c>
      <c r="AC75" s="40">
        <v>0</v>
      </c>
      <c r="AD75" s="50">
        <f t="shared" si="16"/>
        <v>0</v>
      </c>
    </row>
    <row r="76" spans="1:30">
      <c r="A76" t="s">
        <v>36</v>
      </c>
      <c r="B76" s="10">
        <f t="shared" si="17"/>
        <v>5</v>
      </c>
      <c r="C76" s="9" t="s">
        <v>91</v>
      </c>
      <c r="D76" s="10">
        <f t="shared" si="17"/>
        <v>5</v>
      </c>
      <c r="E76" s="8" t="s">
        <v>1431</v>
      </c>
      <c r="F76" s="11">
        <v>40570</v>
      </c>
      <c r="G76" s="13">
        <v>0</v>
      </c>
      <c r="H76" s="13">
        <v>0</v>
      </c>
      <c r="I76" s="13">
        <v>0</v>
      </c>
      <c r="J76" s="39">
        <v>0</v>
      </c>
      <c r="K76" s="40">
        <v>0</v>
      </c>
      <c r="L76" s="40">
        <v>0</v>
      </c>
      <c r="M76" s="40">
        <v>0</v>
      </c>
      <c r="N76" s="50">
        <f t="shared" si="14"/>
        <v>0</v>
      </c>
      <c r="O76" s="21">
        <v>0</v>
      </c>
      <c r="P76" s="21">
        <v>0</v>
      </c>
      <c r="Q76" s="21">
        <v>0</v>
      </c>
      <c r="R76" s="21">
        <v>189</v>
      </c>
      <c r="S76" s="50">
        <f t="shared" si="18"/>
        <v>189</v>
      </c>
      <c r="T76" s="39">
        <v>0</v>
      </c>
      <c r="U76" s="40">
        <v>0</v>
      </c>
      <c r="V76" s="40">
        <v>0</v>
      </c>
      <c r="W76" s="40">
        <v>0</v>
      </c>
      <c r="X76" s="21">
        <v>0</v>
      </c>
      <c r="Y76" s="50">
        <f t="shared" si="15"/>
        <v>0</v>
      </c>
      <c r="Z76" s="39">
        <v>0</v>
      </c>
      <c r="AA76" s="40">
        <v>0</v>
      </c>
      <c r="AB76" s="40">
        <v>0</v>
      </c>
      <c r="AC76" s="40">
        <v>0</v>
      </c>
      <c r="AD76" s="50">
        <f t="shared" si="16"/>
        <v>0</v>
      </c>
    </row>
    <row r="77" spans="1:30">
      <c r="A77" t="s">
        <v>36</v>
      </c>
      <c r="B77" s="10">
        <f t="shared" si="17"/>
        <v>6</v>
      </c>
      <c r="C77" s="9" t="s">
        <v>91</v>
      </c>
      <c r="D77" s="10">
        <f t="shared" si="17"/>
        <v>6</v>
      </c>
      <c r="E77" s="8" t="s">
        <v>1556</v>
      </c>
      <c r="F77" s="11">
        <v>40570</v>
      </c>
      <c r="G77" s="13">
        <v>0</v>
      </c>
      <c r="H77" s="13">
        <v>0</v>
      </c>
      <c r="I77" s="13">
        <v>0</v>
      </c>
      <c r="J77" s="39">
        <v>0</v>
      </c>
      <c r="K77" s="40">
        <v>0</v>
      </c>
      <c r="L77" s="40">
        <v>0</v>
      </c>
      <c r="M77" s="40">
        <v>0</v>
      </c>
      <c r="N77" s="50">
        <f t="shared" si="14"/>
        <v>0</v>
      </c>
      <c r="O77" s="21">
        <v>0</v>
      </c>
      <c r="P77" s="21">
        <v>0</v>
      </c>
      <c r="Q77" s="21">
        <v>0</v>
      </c>
      <c r="R77" s="21">
        <v>216</v>
      </c>
      <c r="S77" s="50">
        <f t="shared" si="18"/>
        <v>216</v>
      </c>
      <c r="T77" s="39">
        <v>0</v>
      </c>
      <c r="U77" s="40">
        <v>0</v>
      </c>
      <c r="V77" s="40">
        <v>0</v>
      </c>
      <c r="W77" s="40">
        <v>0</v>
      </c>
      <c r="X77" s="21">
        <v>0</v>
      </c>
      <c r="Y77" s="50">
        <f t="shared" si="15"/>
        <v>0</v>
      </c>
      <c r="Z77" s="39">
        <v>0</v>
      </c>
      <c r="AA77" s="40">
        <v>0</v>
      </c>
      <c r="AB77" s="40">
        <v>0</v>
      </c>
      <c r="AC77" s="40">
        <v>0</v>
      </c>
      <c r="AD77" s="50">
        <f t="shared" si="16"/>
        <v>0</v>
      </c>
    </row>
    <row r="78" spans="1:30">
      <c r="B78" s="10">
        <f t="shared" si="17"/>
        <v>7</v>
      </c>
      <c r="C78" s="9" t="s">
        <v>91</v>
      </c>
      <c r="D78" s="10">
        <f t="shared" si="17"/>
        <v>7</v>
      </c>
      <c r="E78" s="8" t="s">
        <v>982</v>
      </c>
      <c r="F78" s="11">
        <v>40574</v>
      </c>
      <c r="G78" s="13">
        <v>5059</v>
      </c>
      <c r="H78" s="13">
        <v>323905</v>
      </c>
      <c r="I78" s="13">
        <v>6360</v>
      </c>
      <c r="J78" s="39">
        <v>0</v>
      </c>
      <c r="K78" s="40">
        <v>0</v>
      </c>
      <c r="L78" s="40">
        <v>0</v>
      </c>
      <c r="M78" s="40">
        <v>0</v>
      </c>
      <c r="N78" s="50">
        <f t="shared" si="14"/>
        <v>0</v>
      </c>
      <c r="O78" s="21">
        <v>0</v>
      </c>
      <c r="P78" s="21">
        <v>0</v>
      </c>
      <c r="Q78" s="21">
        <v>0</v>
      </c>
      <c r="R78" s="21">
        <v>0</v>
      </c>
      <c r="S78" s="50">
        <f t="shared" si="18"/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50">
        <f t="shared" si="15"/>
        <v>0</v>
      </c>
      <c r="Z78" s="21">
        <v>0</v>
      </c>
      <c r="AA78" s="21">
        <v>0</v>
      </c>
      <c r="AB78" s="21">
        <v>0</v>
      </c>
      <c r="AC78" s="21">
        <v>0</v>
      </c>
      <c r="AD78" s="50">
        <f t="shared" si="16"/>
        <v>0</v>
      </c>
    </row>
    <row r="79" spans="1:30">
      <c r="A79" t="s">
        <v>36</v>
      </c>
      <c r="B79" s="10">
        <f t="shared" si="17"/>
        <v>8</v>
      </c>
      <c r="C79" s="9" t="s">
        <v>91</v>
      </c>
      <c r="D79" s="10">
        <f t="shared" si="17"/>
        <v>8</v>
      </c>
      <c r="E79" s="8" t="s">
        <v>1557</v>
      </c>
      <c r="F79" s="11">
        <v>40574</v>
      </c>
      <c r="G79" s="13">
        <v>2434</v>
      </c>
      <c r="H79" s="13">
        <v>201395</v>
      </c>
      <c r="I79" s="13">
        <v>3123</v>
      </c>
      <c r="J79" s="39">
        <v>0</v>
      </c>
      <c r="K79" s="40">
        <v>0</v>
      </c>
      <c r="L79" s="40">
        <v>0</v>
      </c>
      <c r="M79" s="40">
        <v>0</v>
      </c>
      <c r="N79" s="50">
        <f t="shared" si="14"/>
        <v>0</v>
      </c>
      <c r="O79" s="21">
        <v>0</v>
      </c>
      <c r="P79" s="21">
        <v>0</v>
      </c>
      <c r="Q79" s="21">
        <v>0</v>
      </c>
      <c r="R79" s="21">
        <v>250</v>
      </c>
      <c r="S79" s="50">
        <f t="shared" si="18"/>
        <v>250</v>
      </c>
      <c r="T79" s="21">
        <v>0</v>
      </c>
      <c r="U79" s="21">
        <v>0</v>
      </c>
      <c r="V79" s="21">
        <v>0</v>
      </c>
      <c r="W79" s="21">
        <v>121</v>
      </c>
      <c r="X79" s="21">
        <v>0</v>
      </c>
      <c r="Y79" s="50">
        <f t="shared" si="15"/>
        <v>121</v>
      </c>
      <c r="Z79" s="21">
        <v>0</v>
      </c>
      <c r="AA79" s="21">
        <v>0</v>
      </c>
      <c r="AB79" s="21">
        <v>0</v>
      </c>
      <c r="AC79" s="21">
        <v>0</v>
      </c>
      <c r="AD79" s="50">
        <f t="shared" si="16"/>
        <v>0</v>
      </c>
    </row>
    <row r="80" spans="1:30">
      <c r="B80" s="10">
        <f t="shared" si="17"/>
        <v>9</v>
      </c>
      <c r="C80" s="9" t="s">
        <v>91</v>
      </c>
      <c r="D80" s="10">
        <f t="shared" si="17"/>
        <v>9</v>
      </c>
      <c r="E80" s="8" t="s">
        <v>1558</v>
      </c>
      <c r="F80" s="11">
        <v>40576</v>
      </c>
      <c r="G80" s="13">
        <v>4285</v>
      </c>
      <c r="H80" s="13">
        <v>272660</v>
      </c>
      <c r="I80" s="13">
        <v>5218</v>
      </c>
      <c r="J80" s="39">
        <v>0</v>
      </c>
      <c r="K80" s="40">
        <v>0</v>
      </c>
      <c r="L80" s="40">
        <v>0</v>
      </c>
      <c r="M80" s="40">
        <v>0</v>
      </c>
      <c r="N80" s="50">
        <f t="shared" ref="N80:N86" si="19">SUM(J80:M80)</f>
        <v>0</v>
      </c>
      <c r="O80" s="39">
        <v>0</v>
      </c>
      <c r="P80" s="40">
        <v>0</v>
      </c>
      <c r="Q80" s="40">
        <v>0</v>
      </c>
      <c r="R80" s="40">
        <v>0</v>
      </c>
      <c r="S80" s="50">
        <f t="shared" si="18"/>
        <v>0</v>
      </c>
      <c r="T80" s="39">
        <v>0</v>
      </c>
      <c r="U80" s="40">
        <v>0</v>
      </c>
      <c r="V80" s="40">
        <v>0</v>
      </c>
      <c r="W80" s="40">
        <v>0</v>
      </c>
      <c r="X80" s="21">
        <v>0</v>
      </c>
      <c r="Y80" s="50">
        <f t="shared" si="15"/>
        <v>0</v>
      </c>
      <c r="Z80" s="39">
        <v>0</v>
      </c>
      <c r="AA80" s="40">
        <v>0</v>
      </c>
      <c r="AB80" s="40">
        <v>0</v>
      </c>
      <c r="AC80" s="40">
        <v>0</v>
      </c>
      <c r="AD80" s="50">
        <f t="shared" ref="AD80:AD86" si="20">SUM(Z80:AC80)</f>
        <v>0</v>
      </c>
    </row>
    <row r="81" spans="2:30">
      <c r="B81" s="10">
        <f t="shared" si="17"/>
        <v>10</v>
      </c>
      <c r="C81" s="9" t="s">
        <v>91</v>
      </c>
      <c r="D81" s="10">
        <f t="shared" si="17"/>
        <v>10</v>
      </c>
      <c r="E81" s="8" t="s">
        <v>1235</v>
      </c>
      <c r="F81" s="11">
        <v>40577</v>
      </c>
      <c r="G81" s="13">
        <v>4551</v>
      </c>
      <c r="H81" s="13">
        <v>271009</v>
      </c>
      <c r="I81" s="13">
        <v>5387</v>
      </c>
      <c r="J81" s="39">
        <v>0</v>
      </c>
      <c r="K81" s="40">
        <v>0</v>
      </c>
      <c r="L81" s="40">
        <v>0</v>
      </c>
      <c r="M81" s="40">
        <v>0</v>
      </c>
      <c r="N81" s="50">
        <f t="shared" si="19"/>
        <v>0</v>
      </c>
      <c r="O81" s="39">
        <v>0</v>
      </c>
      <c r="P81" s="40">
        <v>0</v>
      </c>
      <c r="Q81" s="40">
        <v>0</v>
      </c>
      <c r="R81" s="40">
        <v>0</v>
      </c>
      <c r="S81" s="50">
        <f t="shared" ref="S81:S86" si="21">SUM(O81:R81)</f>
        <v>0</v>
      </c>
      <c r="T81" s="39">
        <v>0</v>
      </c>
      <c r="U81" s="40">
        <v>0</v>
      </c>
      <c r="V81" s="40">
        <v>0</v>
      </c>
      <c r="W81" s="40">
        <v>0</v>
      </c>
      <c r="X81" s="21">
        <v>0</v>
      </c>
      <c r="Y81" s="50">
        <f t="shared" si="15"/>
        <v>0</v>
      </c>
      <c r="Z81" s="39">
        <v>0</v>
      </c>
      <c r="AA81" s="40">
        <v>0</v>
      </c>
      <c r="AB81" s="40">
        <v>0</v>
      </c>
      <c r="AC81" s="40">
        <v>0</v>
      </c>
      <c r="AD81" s="50">
        <f t="shared" si="20"/>
        <v>0</v>
      </c>
    </row>
    <row r="82" spans="2:30">
      <c r="B82" s="10">
        <f t="shared" si="17"/>
        <v>11</v>
      </c>
      <c r="C82" s="9" t="s">
        <v>91</v>
      </c>
      <c r="D82" s="10">
        <f t="shared" si="17"/>
        <v>11</v>
      </c>
      <c r="E82" s="8" t="s">
        <v>1496</v>
      </c>
      <c r="F82" s="11">
        <v>40579</v>
      </c>
      <c r="G82" s="13">
        <v>1607</v>
      </c>
      <c r="H82" s="13">
        <v>126830</v>
      </c>
      <c r="I82" s="13">
        <v>2129</v>
      </c>
      <c r="J82" s="39">
        <v>0</v>
      </c>
      <c r="K82" s="40">
        <v>0</v>
      </c>
      <c r="L82" s="40">
        <v>0</v>
      </c>
      <c r="M82" s="40">
        <v>0</v>
      </c>
      <c r="N82" s="50">
        <f t="shared" si="19"/>
        <v>0</v>
      </c>
      <c r="O82" s="21">
        <v>0</v>
      </c>
      <c r="P82" s="21">
        <v>0</v>
      </c>
      <c r="Q82" s="21">
        <v>0</v>
      </c>
      <c r="R82" s="21">
        <v>136</v>
      </c>
      <c r="S82" s="50">
        <f t="shared" si="21"/>
        <v>136</v>
      </c>
      <c r="T82" s="21">
        <v>0</v>
      </c>
      <c r="U82" s="103">
        <v>0</v>
      </c>
      <c r="V82" s="103">
        <v>0</v>
      </c>
      <c r="W82" s="103">
        <v>80</v>
      </c>
      <c r="X82" s="21">
        <v>0</v>
      </c>
      <c r="Y82" s="50">
        <f t="shared" si="15"/>
        <v>80</v>
      </c>
      <c r="Z82" s="21">
        <v>0</v>
      </c>
      <c r="AA82" s="103">
        <v>0</v>
      </c>
      <c r="AB82" s="103">
        <v>0</v>
      </c>
      <c r="AC82" s="103">
        <v>0</v>
      </c>
      <c r="AD82" s="50">
        <f t="shared" si="20"/>
        <v>0</v>
      </c>
    </row>
    <row r="83" spans="2:30">
      <c r="B83" s="10">
        <f t="shared" si="17"/>
        <v>12</v>
      </c>
      <c r="C83" s="9" t="s">
        <v>91</v>
      </c>
      <c r="D83" s="10">
        <f t="shared" si="17"/>
        <v>12</v>
      </c>
      <c r="E83" s="8" t="s">
        <v>1559</v>
      </c>
      <c r="F83" s="11">
        <v>40581</v>
      </c>
      <c r="G83" s="13">
        <v>3503</v>
      </c>
      <c r="H83" s="13">
        <v>274475</v>
      </c>
      <c r="I83" s="13">
        <v>3601</v>
      </c>
      <c r="J83" s="39">
        <v>0</v>
      </c>
      <c r="K83" s="40">
        <v>0</v>
      </c>
      <c r="L83" s="40">
        <v>0</v>
      </c>
      <c r="M83" s="40">
        <v>0</v>
      </c>
      <c r="N83" s="50">
        <f t="shared" si="19"/>
        <v>0</v>
      </c>
      <c r="O83" s="39">
        <v>0</v>
      </c>
      <c r="P83" s="40">
        <v>0</v>
      </c>
      <c r="Q83" s="40">
        <v>0</v>
      </c>
      <c r="R83" s="40">
        <v>0</v>
      </c>
      <c r="S83" s="50">
        <f t="shared" si="21"/>
        <v>0</v>
      </c>
      <c r="T83" s="39">
        <v>0</v>
      </c>
      <c r="U83" s="40">
        <v>0</v>
      </c>
      <c r="V83" s="40">
        <v>0</v>
      </c>
      <c r="W83" s="40">
        <v>0</v>
      </c>
      <c r="X83" s="21">
        <v>0</v>
      </c>
      <c r="Y83" s="50">
        <f t="shared" si="15"/>
        <v>0</v>
      </c>
      <c r="Z83" s="39">
        <v>0</v>
      </c>
      <c r="AA83" s="40">
        <v>0</v>
      </c>
      <c r="AB83" s="40">
        <v>0</v>
      </c>
      <c r="AC83" s="40">
        <v>0</v>
      </c>
      <c r="AD83" s="50">
        <f t="shared" si="20"/>
        <v>0</v>
      </c>
    </row>
    <row r="84" spans="2:30">
      <c r="B84" s="10">
        <f t="shared" si="17"/>
        <v>13</v>
      </c>
      <c r="C84" s="9" t="s">
        <v>91</v>
      </c>
      <c r="D84" s="10">
        <f t="shared" si="17"/>
        <v>13</v>
      </c>
      <c r="E84" s="8" t="s">
        <v>1560</v>
      </c>
      <c r="F84" s="11">
        <v>40581</v>
      </c>
      <c r="G84" s="13">
        <v>1440</v>
      </c>
      <c r="H84" s="13">
        <v>109313</v>
      </c>
      <c r="I84" s="13">
        <v>1733</v>
      </c>
      <c r="J84" s="39">
        <v>0</v>
      </c>
      <c r="K84" s="40">
        <v>0</v>
      </c>
      <c r="L84" s="40">
        <v>0</v>
      </c>
      <c r="M84" s="40">
        <v>0</v>
      </c>
      <c r="N84" s="50">
        <f t="shared" si="19"/>
        <v>0</v>
      </c>
      <c r="O84" s="21">
        <v>0</v>
      </c>
      <c r="P84" s="21">
        <v>0</v>
      </c>
      <c r="Q84" s="21">
        <v>0</v>
      </c>
      <c r="R84" s="21">
        <v>100</v>
      </c>
      <c r="S84" s="50">
        <f t="shared" si="21"/>
        <v>100</v>
      </c>
      <c r="T84" s="21">
        <v>0</v>
      </c>
      <c r="U84" s="103">
        <v>0</v>
      </c>
      <c r="V84" s="103">
        <v>0</v>
      </c>
      <c r="W84" s="103">
        <v>71</v>
      </c>
      <c r="X84" s="21">
        <v>0</v>
      </c>
      <c r="Y84" s="50">
        <f t="shared" si="15"/>
        <v>71</v>
      </c>
      <c r="Z84" s="21">
        <v>0</v>
      </c>
      <c r="AA84" s="103">
        <v>0</v>
      </c>
      <c r="AB84" s="103">
        <v>0</v>
      </c>
      <c r="AC84" s="103">
        <v>0</v>
      </c>
      <c r="AD84" s="50">
        <f t="shared" si="20"/>
        <v>0</v>
      </c>
    </row>
    <row r="85" spans="2:30">
      <c r="B85" s="10">
        <f t="shared" si="17"/>
        <v>14</v>
      </c>
      <c r="C85" s="9" t="s">
        <v>91</v>
      </c>
      <c r="D85" s="10">
        <f t="shared" si="17"/>
        <v>14</v>
      </c>
      <c r="E85" s="8" t="s">
        <v>1561</v>
      </c>
      <c r="F85" s="11">
        <v>40581</v>
      </c>
      <c r="G85" s="13">
        <v>2072</v>
      </c>
      <c r="H85" s="13">
        <v>160112</v>
      </c>
      <c r="I85" s="13">
        <v>2491</v>
      </c>
      <c r="J85" s="39">
        <v>0</v>
      </c>
      <c r="K85" s="40">
        <v>0</v>
      </c>
      <c r="L85" s="40">
        <v>0</v>
      </c>
      <c r="M85" s="40">
        <v>0</v>
      </c>
      <c r="N85" s="50">
        <f t="shared" si="19"/>
        <v>0</v>
      </c>
      <c r="O85" s="21">
        <v>0</v>
      </c>
      <c r="P85" s="21">
        <v>0</v>
      </c>
      <c r="Q85" s="21">
        <v>0</v>
      </c>
      <c r="R85" s="21">
        <v>27</v>
      </c>
      <c r="S85" s="50">
        <f t="shared" si="21"/>
        <v>27</v>
      </c>
      <c r="T85" s="21">
        <v>0</v>
      </c>
      <c r="U85" s="103">
        <v>0</v>
      </c>
      <c r="V85" s="103">
        <v>0</v>
      </c>
      <c r="W85" s="103">
        <v>102</v>
      </c>
      <c r="X85" s="21">
        <v>0</v>
      </c>
      <c r="Y85" s="50">
        <f t="shared" si="15"/>
        <v>102</v>
      </c>
      <c r="Z85" s="21">
        <v>0</v>
      </c>
      <c r="AA85" s="103">
        <v>0</v>
      </c>
      <c r="AB85" s="103">
        <v>0</v>
      </c>
      <c r="AC85" s="103">
        <v>0</v>
      </c>
      <c r="AD85" s="50">
        <f t="shared" si="20"/>
        <v>0</v>
      </c>
    </row>
    <row r="86" spans="2:30">
      <c r="B86" s="10">
        <f t="shared" si="17"/>
        <v>15</v>
      </c>
      <c r="C86" s="9" t="s">
        <v>91</v>
      </c>
      <c r="D86" s="10">
        <f t="shared" si="17"/>
        <v>15</v>
      </c>
      <c r="E86" s="8" t="s">
        <v>1562</v>
      </c>
      <c r="F86" s="11">
        <v>40581</v>
      </c>
      <c r="G86" s="13">
        <v>1493</v>
      </c>
      <c r="H86" s="13">
        <v>112383</v>
      </c>
      <c r="I86" s="13">
        <v>1751</v>
      </c>
      <c r="J86" s="39">
        <v>0</v>
      </c>
      <c r="K86" s="40">
        <v>0</v>
      </c>
      <c r="L86" s="40">
        <v>0</v>
      </c>
      <c r="M86" s="40">
        <v>0</v>
      </c>
      <c r="N86" s="50">
        <f t="shared" si="19"/>
        <v>0</v>
      </c>
      <c r="O86" s="21">
        <v>0</v>
      </c>
      <c r="P86" s="21">
        <v>0</v>
      </c>
      <c r="Q86" s="21">
        <v>0</v>
      </c>
      <c r="R86" s="21">
        <v>100</v>
      </c>
      <c r="S86" s="50">
        <f t="shared" si="21"/>
        <v>100</v>
      </c>
      <c r="T86" s="21">
        <v>0</v>
      </c>
      <c r="U86" s="103">
        <v>0</v>
      </c>
      <c r="V86" s="103">
        <v>0</v>
      </c>
      <c r="W86" s="103">
        <v>73</v>
      </c>
      <c r="X86" s="21">
        <v>0</v>
      </c>
      <c r="Y86" s="50">
        <f t="shared" si="15"/>
        <v>73</v>
      </c>
      <c r="Z86" s="21">
        <v>0</v>
      </c>
      <c r="AA86" s="103">
        <v>0</v>
      </c>
      <c r="AB86" s="103">
        <v>0</v>
      </c>
      <c r="AC86" s="103">
        <v>0</v>
      </c>
      <c r="AD86" s="50">
        <f t="shared" si="20"/>
        <v>0</v>
      </c>
    </row>
    <row r="87" spans="2:30">
      <c r="B87" s="10">
        <f t="shared" si="17"/>
        <v>16</v>
      </c>
      <c r="C87" s="9" t="s">
        <v>91</v>
      </c>
      <c r="D87" s="10">
        <f t="shared" si="17"/>
        <v>16</v>
      </c>
      <c r="E87" s="8" t="s">
        <v>1437</v>
      </c>
      <c r="F87" s="11">
        <v>40582</v>
      </c>
      <c r="G87" s="13">
        <v>4484</v>
      </c>
      <c r="H87" s="13">
        <v>274219</v>
      </c>
      <c r="I87" s="13">
        <v>5381</v>
      </c>
      <c r="J87" s="39">
        <v>0</v>
      </c>
      <c r="K87" s="40">
        <v>0</v>
      </c>
      <c r="L87" s="40">
        <v>0</v>
      </c>
      <c r="M87" s="40">
        <v>0</v>
      </c>
      <c r="N87" s="50">
        <f t="shared" ref="N87:N93" si="22">SUM(J87:M87)</f>
        <v>0</v>
      </c>
      <c r="O87" s="39">
        <v>0</v>
      </c>
      <c r="P87" s="40">
        <v>0</v>
      </c>
      <c r="Q87" s="40">
        <v>0</v>
      </c>
      <c r="R87" s="40">
        <v>0</v>
      </c>
      <c r="S87" s="50">
        <f t="shared" ref="S87:S93" si="23">SUM(O87:R87)</f>
        <v>0</v>
      </c>
      <c r="T87" s="39">
        <v>0</v>
      </c>
      <c r="U87" s="40">
        <v>0</v>
      </c>
      <c r="V87" s="40">
        <v>0</v>
      </c>
      <c r="W87" s="40">
        <v>0</v>
      </c>
      <c r="X87" s="21">
        <v>0</v>
      </c>
      <c r="Y87" s="50">
        <f t="shared" si="15"/>
        <v>0</v>
      </c>
      <c r="Z87" s="39">
        <v>0</v>
      </c>
      <c r="AA87" s="40">
        <v>0</v>
      </c>
      <c r="AB87" s="40">
        <v>0</v>
      </c>
      <c r="AC87" s="40">
        <v>0</v>
      </c>
      <c r="AD87" s="50">
        <f t="shared" ref="AD87:AD93" si="24">SUM(Z87:AC87)</f>
        <v>0</v>
      </c>
    </row>
    <row r="88" spans="2:30">
      <c r="B88" s="10">
        <f t="shared" si="17"/>
        <v>17</v>
      </c>
      <c r="C88" s="9" t="s">
        <v>91</v>
      </c>
      <c r="D88" s="10">
        <f t="shared" si="17"/>
        <v>17</v>
      </c>
      <c r="E88" s="8" t="s">
        <v>1563</v>
      </c>
      <c r="F88" s="11">
        <v>40584</v>
      </c>
      <c r="G88" s="13">
        <v>3833</v>
      </c>
      <c r="H88" s="13">
        <v>255576</v>
      </c>
      <c r="I88" s="13">
        <v>4497</v>
      </c>
      <c r="J88" s="39">
        <v>0</v>
      </c>
      <c r="K88" s="40">
        <v>0</v>
      </c>
      <c r="L88" s="40">
        <v>0</v>
      </c>
      <c r="M88" s="40">
        <v>0</v>
      </c>
      <c r="N88" s="50">
        <f t="shared" si="22"/>
        <v>0</v>
      </c>
      <c r="O88" s="39">
        <v>0</v>
      </c>
      <c r="P88" s="40">
        <v>0</v>
      </c>
      <c r="Q88" s="40">
        <v>0</v>
      </c>
      <c r="R88" s="40">
        <v>0</v>
      </c>
      <c r="S88" s="50">
        <f t="shared" si="23"/>
        <v>0</v>
      </c>
      <c r="T88" s="39">
        <v>0</v>
      </c>
      <c r="U88" s="40">
        <v>0</v>
      </c>
      <c r="V88" s="40">
        <v>0</v>
      </c>
      <c r="W88" s="40">
        <v>0</v>
      </c>
      <c r="X88" s="21">
        <v>0</v>
      </c>
      <c r="Y88" s="50">
        <f t="shared" si="15"/>
        <v>0</v>
      </c>
      <c r="Z88" s="39">
        <v>0</v>
      </c>
      <c r="AA88" s="40">
        <v>0</v>
      </c>
      <c r="AB88" s="40">
        <v>0</v>
      </c>
      <c r="AC88" s="40">
        <v>0</v>
      </c>
      <c r="AD88" s="50">
        <f t="shared" si="24"/>
        <v>0</v>
      </c>
    </row>
    <row r="89" spans="2:30">
      <c r="B89" s="10">
        <f t="shared" si="17"/>
        <v>18</v>
      </c>
      <c r="C89" s="9" t="s">
        <v>91</v>
      </c>
      <c r="D89" s="10">
        <f t="shared" si="17"/>
        <v>18</v>
      </c>
      <c r="E89" s="8" t="s">
        <v>1209</v>
      </c>
      <c r="F89" s="11">
        <v>40584</v>
      </c>
      <c r="G89" s="13">
        <v>3817</v>
      </c>
      <c r="H89" s="13">
        <v>242621</v>
      </c>
      <c r="I89" s="13">
        <v>4619</v>
      </c>
      <c r="J89" s="39">
        <v>0</v>
      </c>
      <c r="K89" s="40">
        <v>0</v>
      </c>
      <c r="L89" s="40">
        <v>0</v>
      </c>
      <c r="M89" s="40">
        <v>0</v>
      </c>
      <c r="N89" s="50">
        <f t="shared" si="22"/>
        <v>0</v>
      </c>
      <c r="O89" s="39">
        <v>0</v>
      </c>
      <c r="P89" s="40">
        <v>0</v>
      </c>
      <c r="Q89" s="40">
        <v>0</v>
      </c>
      <c r="R89" s="40">
        <v>0</v>
      </c>
      <c r="S89" s="50">
        <f t="shared" si="23"/>
        <v>0</v>
      </c>
      <c r="T89" s="39">
        <v>0</v>
      </c>
      <c r="U89" s="40">
        <v>0</v>
      </c>
      <c r="V89" s="40">
        <v>0</v>
      </c>
      <c r="W89" s="40">
        <v>0</v>
      </c>
      <c r="X89" s="21">
        <v>0</v>
      </c>
      <c r="Y89" s="50">
        <f t="shared" si="15"/>
        <v>0</v>
      </c>
      <c r="Z89" s="39">
        <v>0</v>
      </c>
      <c r="AA89" s="40">
        <v>0</v>
      </c>
      <c r="AB89" s="40">
        <v>0</v>
      </c>
      <c r="AC89" s="40">
        <v>0</v>
      </c>
      <c r="AD89" s="50">
        <f t="shared" si="24"/>
        <v>0</v>
      </c>
    </row>
    <row r="90" spans="2:30">
      <c r="B90" s="10">
        <f t="shared" si="17"/>
        <v>19</v>
      </c>
      <c r="C90" s="9" t="s">
        <v>91</v>
      </c>
      <c r="D90" s="10">
        <f t="shared" si="17"/>
        <v>19</v>
      </c>
      <c r="E90" s="8" t="s">
        <v>1486</v>
      </c>
      <c r="F90" s="11">
        <v>40586</v>
      </c>
      <c r="G90" s="13">
        <v>4778</v>
      </c>
      <c r="H90" s="13">
        <v>293744</v>
      </c>
      <c r="I90" s="13">
        <v>5699</v>
      </c>
      <c r="J90" s="39">
        <v>0</v>
      </c>
      <c r="K90" s="40">
        <v>0</v>
      </c>
      <c r="L90" s="40">
        <v>0</v>
      </c>
      <c r="M90" s="40">
        <v>0</v>
      </c>
      <c r="N90" s="50">
        <f t="shared" si="22"/>
        <v>0</v>
      </c>
      <c r="O90" s="39">
        <v>0</v>
      </c>
      <c r="P90" s="40">
        <v>0</v>
      </c>
      <c r="Q90" s="40">
        <v>0</v>
      </c>
      <c r="R90" s="40">
        <v>0</v>
      </c>
      <c r="S90" s="50">
        <f t="shared" si="23"/>
        <v>0</v>
      </c>
      <c r="T90" s="39">
        <v>0</v>
      </c>
      <c r="U90" s="40">
        <v>0</v>
      </c>
      <c r="V90" s="40">
        <v>0</v>
      </c>
      <c r="W90" s="40">
        <v>0</v>
      </c>
      <c r="X90" s="21">
        <v>0</v>
      </c>
      <c r="Y90" s="50">
        <f t="shared" si="15"/>
        <v>0</v>
      </c>
      <c r="Z90" s="39">
        <v>0</v>
      </c>
      <c r="AA90" s="40">
        <v>0</v>
      </c>
      <c r="AB90" s="40">
        <v>0</v>
      </c>
      <c r="AC90" s="40">
        <v>0</v>
      </c>
      <c r="AD90" s="50">
        <f t="shared" si="24"/>
        <v>0</v>
      </c>
    </row>
    <row r="91" spans="2:30">
      <c r="B91" s="10">
        <f t="shared" si="17"/>
        <v>20</v>
      </c>
      <c r="C91" s="9" t="s">
        <v>91</v>
      </c>
      <c r="D91" s="10">
        <f t="shared" si="17"/>
        <v>20</v>
      </c>
      <c r="E91" s="8" t="s">
        <v>1564</v>
      </c>
      <c r="F91" s="11">
        <v>40587</v>
      </c>
      <c r="G91" s="13">
        <v>2709</v>
      </c>
      <c r="H91" s="13">
        <v>223858</v>
      </c>
      <c r="I91" s="13">
        <v>3276</v>
      </c>
      <c r="J91" s="39">
        <v>0</v>
      </c>
      <c r="K91" s="40">
        <v>0</v>
      </c>
      <c r="L91" s="40">
        <v>0</v>
      </c>
      <c r="M91" s="40">
        <v>0</v>
      </c>
      <c r="N91" s="50">
        <f t="shared" si="22"/>
        <v>0</v>
      </c>
      <c r="O91" s="21">
        <v>0</v>
      </c>
      <c r="P91" s="21">
        <v>0</v>
      </c>
      <c r="Q91" s="21">
        <v>0</v>
      </c>
      <c r="R91" s="21">
        <v>120</v>
      </c>
      <c r="S91" s="50">
        <f t="shared" si="23"/>
        <v>120</v>
      </c>
      <c r="T91" s="21">
        <v>0</v>
      </c>
      <c r="U91" s="103">
        <v>0</v>
      </c>
      <c r="V91" s="103">
        <v>0</v>
      </c>
      <c r="W91" s="103">
        <v>132</v>
      </c>
      <c r="X91" s="21">
        <v>0</v>
      </c>
      <c r="Y91" s="50">
        <f t="shared" si="15"/>
        <v>132</v>
      </c>
      <c r="Z91" s="21">
        <v>0</v>
      </c>
      <c r="AA91" s="103">
        <v>0</v>
      </c>
      <c r="AB91" s="103">
        <v>0</v>
      </c>
      <c r="AC91" s="103">
        <v>5</v>
      </c>
      <c r="AD91" s="50">
        <f t="shared" si="24"/>
        <v>5</v>
      </c>
    </row>
    <row r="92" spans="2:30">
      <c r="B92" s="10">
        <f t="shared" si="17"/>
        <v>21</v>
      </c>
      <c r="C92" s="9" t="s">
        <v>91</v>
      </c>
      <c r="D92" s="10">
        <f t="shared" si="17"/>
        <v>21</v>
      </c>
      <c r="E92" s="8" t="s">
        <v>1565</v>
      </c>
      <c r="F92" s="11">
        <v>40587</v>
      </c>
      <c r="G92" s="13">
        <v>0</v>
      </c>
      <c r="H92" s="13">
        <v>0</v>
      </c>
      <c r="I92" s="13">
        <v>0</v>
      </c>
      <c r="J92" s="39">
        <v>0</v>
      </c>
      <c r="K92" s="40">
        <v>0</v>
      </c>
      <c r="L92" s="40">
        <v>0</v>
      </c>
      <c r="M92" s="40">
        <v>0</v>
      </c>
      <c r="N92" s="50">
        <f t="shared" si="22"/>
        <v>0</v>
      </c>
      <c r="O92" s="21">
        <v>0</v>
      </c>
      <c r="P92" s="21">
        <v>0</v>
      </c>
      <c r="Q92" s="21">
        <v>0</v>
      </c>
      <c r="R92" s="21">
        <v>120</v>
      </c>
      <c r="S92" s="50">
        <f t="shared" si="23"/>
        <v>120</v>
      </c>
      <c r="T92" s="21">
        <v>0</v>
      </c>
      <c r="U92" s="103">
        <v>0</v>
      </c>
      <c r="V92" s="103">
        <v>0</v>
      </c>
      <c r="W92" s="103">
        <v>0</v>
      </c>
      <c r="X92" s="21">
        <v>0</v>
      </c>
      <c r="Y92" s="50">
        <f t="shared" si="15"/>
        <v>0</v>
      </c>
      <c r="Z92" s="21">
        <v>0</v>
      </c>
      <c r="AA92" s="103">
        <v>0</v>
      </c>
      <c r="AB92" s="103">
        <v>0</v>
      </c>
      <c r="AC92" s="103">
        <v>0</v>
      </c>
      <c r="AD92" s="50">
        <f t="shared" si="24"/>
        <v>0</v>
      </c>
    </row>
    <row r="93" spans="2:30">
      <c r="B93" s="10">
        <f t="shared" si="17"/>
        <v>22</v>
      </c>
      <c r="C93" s="9" t="s">
        <v>91</v>
      </c>
      <c r="D93" s="10">
        <f t="shared" si="17"/>
        <v>22</v>
      </c>
      <c r="E93" s="8" t="s">
        <v>1566</v>
      </c>
      <c r="F93" s="11">
        <v>40587</v>
      </c>
      <c r="G93" s="13">
        <v>2305</v>
      </c>
      <c r="H93" s="13">
        <v>168723</v>
      </c>
      <c r="I93" s="13">
        <v>2710</v>
      </c>
      <c r="J93" s="39">
        <v>0</v>
      </c>
      <c r="K93" s="40">
        <v>0</v>
      </c>
      <c r="L93" s="40">
        <v>0</v>
      </c>
      <c r="M93" s="40">
        <v>0</v>
      </c>
      <c r="N93" s="50">
        <f t="shared" si="22"/>
        <v>0</v>
      </c>
      <c r="O93" s="21">
        <v>0</v>
      </c>
      <c r="P93" s="21">
        <v>0</v>
      </c>
      <c r="Q93" s="21">
        <v>0</v>
      </c>
      <c r="R93" s="21">
        <v>85</v>
      </c>
      <c r="S93" s="50">
        <f t="shared" si="23"/>
        <v>85</v>
      </c>
      <c r="T93" s="21">
        <v>0</v>
      </c>
      <c r="U93" s="103">
        <v>0</v>
      </c>
      <c r="V93" s="103">
        <v>0</v>
      </c>
      <c r="W93" s="103">
        <v>113</v>
      </c>
      <c r="X93" s="21">
        <v>0</v>
      </c>
      <c r="Y93" s="50">
        <f t="shared" si="15"/>
        <v>113</v>
      </c>
      <c r="Z93" s="21">
        <v>0</v>
      </c>
      <c r="AA93" s="103">
        <v>0</v>
      </c>
      <c r="AB93" s="103">
        <v>0</v>
      </c>
      <c r="AC93" s="103">
        <v>0</v>
      </c>
      <c r="AD93" s="50">
        <f t="shared" si="24"/>
        <v>0</v>
      </c>
    </row>
    <row r="94" spans="2:30">
      <c r="B94" s="10">
        <f t="shared" si="17"/>
        <v>23</v>
      </c>
      <c r="C94" s="9" t="s">
        <v>91</v>
      </c>
      <c r="D94" s="10">
        <f t="shared" si="17"/>
        <v>23</v>
      </c>
      <c r="E94" s="8" t="s">
        <v>1567</v>
      </c>
      <c r="F94" s="11">
        <v>40588</v>
      </c>
      <c r="G94" s="13">
        <v>4056</v>
      </c>
      <c r="H94" s="13">
        <v>233993</v>
      </c>
      <c r="I94" s="13">
        <v>3865</v>
      </c>
      <c r="J94" s="39">
        <v>0</v>
      </c>
      <c r="K94" s="40">
        <v>0</v>
      </c>
      <c r="L94" s="40">
        <v>0</v>
      </c>
      <c r="M94" s="40">
        <v>0</v>
      </c>
      <c r="N94" s="50">
        <f t="shared" ref="N94:N102" si="25">SUM(J94:M94)</f>
        <v>0</v>
      </c>
      <c r="O94" s="39">
        <v>0</v>
      </c>
      <c r="P94" s="40">
        <v>0</v>
      </c>
      <c r="Q94" s="40">
        <v>0</v>
      </c>
      <c r="R94" s="40">
        <v>0</v>
      </c>
      <c r="S94" s="50">
        <f t="shared" ref="S94:S102" si="26">SUM(O94:R94)</f>
        <v>0</v>
      </c>
      <c r="T94" s="39">
        <v>0</v>
      </c>
      <c r="U94" s="40">
        <v>0</v>
      </c>
      <c r="V94" s="40">
        <v>0</v>
      </c>
      <c r="W94" s="40">
        <v>0</v>
      </c>
      <c r="X94" s="21">
        <v>0</v>
      </c>
      <c r="Y94" s="50">
        <f t="shared" si="15"/>
        <v>0</v>
      </c>
      <c r="Z94" s="39">
        <v>0</v>
      </c>
      <c r="AA94" s="40">
        <v>0</v>
      </c>
      <c r="AB94" s="40">
        <v>0</v>
      </c>
      <c r="AC94" s="40">
        <v>0</v>
      </c>
      <c r="AD94" s="50">
        <f t="shared" ref="AD94:AD102" si="27">SUM(Z94:AC94)</f>
        <v>0</v>
      </c>
    </row>
    <row r="95" spans="2:30">
      <c r="B95" s="10">
        <f t="shared" si="17"/>
        <v>24</v>
      </c>
      <c r="C95" s="9" t="s">
        <v>91</v>
      </c>
      <c r="D95" s="10">
        <f t="shared" si="17"/>
        <v>24</v>
      </c>
      <c r="E95" s="8" t="s">
        <v>1366</v>
      </c>
      <c r="F95" s="11">
        <v>40589</v>
      </c>
      <c r="G95" s="13">
        <v>4578</v>
      </c>
      <c r="H95" s="13">
        <v>294317</v>
      </c>
      <c r="I95" s="13">
        <v>5392</v>
      </c>
      <c r="J95" s="39">
        <v>0</v>
      </c>
      <c r="K95" s="40">
        <v>0</v>
      </c>
      <c r="L95" s="40">
        <v>0</v>
      </c>
      <c r="M95" s="40">
        <v>0</v>
      </c>
      <c r="N95" s="50">
        <f t="shared" si="25"/>
        <v>0</v>
      </c>
      <c r="O95" s="39">
        <v>0</v>
      </c>
      <c r="P95" s="40">
        <v>0</v>
      </c>
      <c r="Q95" s="40">
        <v>0</v>
      </c>
      <c r="R95" s="40">
        <v>0</v>
      </c>
      <c r="S95" s="50">
        <f t="shared" si="26"/>
        <v>0</v>
      </c>
      <c r="T95" s="39">
        <v>0</v>
      </c>
      <c r="U95" s="40">
        <v>0</v>
      </c>
      <c r="V95" s="40">
        <v>0</v>
      </c>
      <c r="W95" s="40">
        <v>0</v>
      </c>
      <c r="X95" s="21">
        <v>0</v>
      </c>
      <c r="Y95" s="50">
        <f t="shared" si="15"/>
        <v>0</v>
      </c>
      <c r="Z95" s="39">
        <v>0</v>
      </c>
      <c r="AA95" s="40">
        <v>0</v>
      </c>
      <c r="AB95" s="40">
        <v>0</v>
      </c>
      <c r="AC95" s="40">
        <v>0</v>
      </c>
      <c r="AD95" s="50">
        <f t="shared" si="27"/>
        <v>0</v>
      </c>
    </row>
    <row r="96" spans="2:30">
      <c r="B96" s="10">
        <f t="shared" si="17"/>
        <v>25</v>
      </c>
      <c r="C96" s="9" t="s">
        <v>91</v>
      </c>
      <c r="D96" s="10">
        <f t="shared" si="17"/>
        <v>25</v>
      </c>
      <c r="E96" s="8" t="s">
        <v>1568</v>
      </c>
      <c r="F96" s="11">
        <v>40590</v>
      </c>
      <c r="G96" s="13">
        <v>368</v>
      </c>
      <c r="H96" s="13">
        <v>24820</v>
      </c>
      <c r="I96" s="13">
        <v>423</v>
      </c>
      <c r="J96" s="39">
        <v>0</v>
      </c>
      <c r="K96" s="40">
        <v>0</v>
      </c>
      <c r="L96" s="40">
        <v>0</v>
      </c>
      <c r="M96" s="40">
        <v>0</v>
      </c>
      <c r="N96" s="50">
        <f t="shared" si="25"/>
        <v>0</v>
      </c>
      <c r="O96" s="21">
        <v>0</v>
      </c>
      <c r="P96" s="21">
        <v>0</v>
      </c>
      <c r="Q96" s="21">
        <v>0</v>
      </c>
      <c r="R96" s="21">
        <v>0</v>
      </c>
      <c r="S96" s="50">
        <f t="shared" si="26"/>
        <v>0</v>
      </c>
      <c r="T96" s="21">
        <v>0</v>
      </c>
      <c r="U96" s="103">
        <v>0</v>
      </c>
      <c r="V96" s="103">
        <v>0</v>
      </c>
      <c r="W96" s="103">
        <v>18</v>
      </c>
      <c r="X96" s="21">
        <v>0</v>
      </c>
      <c r="Y96" s="50">
        <f t="shared" si="15"/>
        <v>18</v>
      </c>
      <c r="Z96" s="21">
        <v>0</v>
      </c>
      <c r="AA96" s="103">
        <v>0</v>
      </c>
      <c r="AB96" s="103">
        <v>0</v>
      </c>
      <c r="AC96" s="103">
        <v>0</v>
      </c>
      <c r="AD96" s="50">
        <f t="shared" si="27"/>
        <v>0</v>
      </c>
    </row>
    <row r="97" spans="2:30">
      <c r="B97" s="10">
        <f t="shared" si="17"/>
        <v>26</v>
      </c>
      <c r="C97" s="9" t="s">
        <v>91</v>
      </c>
      <c r="D97" s="10">
        <f t="shared" si="17"/>
        <v>26</v>
      </c>
      <c r="E97" s="8" t="s">
        <v>1569</v>
      </c>
      <c r="F97" s="11">
        <v>40590</v>
      </c>
      <c r="G97" s="13">
        <v>2930</v>
      </c>
      <c r="H97" s="13">
        <v>220540</v>
      </c>
      <c r="I97" s="13">
        <v>3373</v>
      </c>
      <c r="J97" s="39">
        <v>0</v>
      </c>
      <c r="K97" s="40">
        <v>0</v>
      </c>
      <c r="L97" s="40">
        <v>0</v>
      </c>
      <c r="M97" s="40">
        <v>0</v>
      </c>
      <c r="N97" s="50">
        <f t="shared" si="25"/>
        <v>0</v>
      </c>
      <c r="O97" s="21">
        <v>0</v>
      </c>
      <c r="P97" s="21">
        <v>0</v>
      </c>
      <c r="Q97" s="21">
        <v>0</v>
      </c>
      <c r="R97" s="21">
        <v>0</v>
      </c>
      <c r="S97" s="50">
        <f t="shared" si="26"/>
        <v>0</v>
      </c>
      <c r="T97" s="21">
        <v>0</v>
      </c>
      <c r="U97" s="103">
        <v>0</v>
      </c>
      <c r="V97" s="103">
        <v>0</v>
      </c>
      <c r="W97" s="103">
        <v>143</v>
      </c>
      <c r="X97" s="21">
        <v>0</v>
      </c>
      <c r="Y97" s="50">
        <f t="shared" si="15"/>
        <v>143</v>
      </c>
      <c r="Z97" s="21">
        <v>0</v>
      </c>
      <c r="AA97" s="103">
        <v>0</v>
      </c>
      <c r="AB97" s="103">
        <v>0</v>
      </c>
      <c r="AC97" s="103">
        <v>0</v>
      </c>
      <c r="AD97" s="50">
        <f t="shared" si="27"/>
        <v>0</v>
      </c>
    </row>
    <row r="98" spans="2:30">
      <c r="B98" s="10">
        <f t="shared" si="17"/>
        <v>27</v>
      </c>
      <c r="C98" s="9" t="s">
        <v>91</v>
      </c>
      <c r="D98" s="10">
        <f t="shared" si="17"/>
        <v>27</v>
      </c>
      <c r="E98" s="8" t="s">
        <v>1092</v>
      </c>
      <c r="F98" s="11">
        <v>40592</v>
      </c>
      <c r="G98" s="13">
        <v>4513</v>
      </c>
      <c r="H98" s="13">
        <v>277466</v>
      </c>
      <c r="I98" s="13">
        <v>5276</v>
      </c>
      <c r="J98" s="39">
        <v>0</v>
      </c>
      <c r="K98" s="40">
        <v>0</v>
      </c>
      <c r="L98" s="40">
        <v>0</v>
      </c>
      <c r="M98" s="40">
        <v>0</v>
      </c>
      <c r="N98" s="50">
        <f t="shared" si="25"/>
        <v>0</v>
      </c>
      <c r="O98" s="39">
        <v>0</v>
      </c>
      <c r="P98" s="40">
        <v>0</v>
      </c>
      <c r="Q98" s="40">
        <v>0</v>
      </c>
      <c r="R98" s="40">
        <v>0</v>
      </c>
      <c r="S98" s="50">
        <f t="shared" si="26"/>
        <v>0</v>
      </c>
      <c r="T98" s="39">
        <v>0</v>
      </c>
      <c r="U98" s="40">
        <v>0</v>
      </c>
      <c r="V98" s="40">
        <v>0</v>
      </c>
      <c r="W98" s="40">
        <v>0</v>
      </c>
      <c r="X98" s="21">
        <v>0</v>
      </c>
      <c r="Y98" s="50">
        <f t="shared" si="15"/>
        <v>0</v>
      </c>
      <c r="Z98" s="39">
        <v>0</v>
      </c>
      <c r="AA98" s="40">
        <v>0</v>
      </c>
      <c r="AB98" s="40">
        <v>0</v>
      </c>
      <c r="AC98" s="40">
        <v>0</v>
      </c>
      <c r="AD98" s="50">
        <f t="shared" si="27"/>
        <v>0</v>
      </c>
    </row>
    <row r="99" spans="2:30">
      <c r="B99" s="10">
        <f t="shared" si="17"/>
        <v>28</v>
      </c>
      <c r="C99" s="9" t="s">
        <v>91</v>
      </c>
      <c r="D99" s="10">
        <f t="shared" si="17"/>
        <v>28</v>
      </c>
      <c r="E99" s="8" t="s">
        <v>1570</v>
      </c>
      <c r="F99" s="11">
        <v>40593</v>
      </c>
      <c r="G99" s="13">
        <v>3984</v>
      </c>
      <c r="H99" s="13">
        <v>254903</v>
      </c>
      <c r="I99" s="13">
        <v>4775</v>
      </c>
      <c r="J99" s="39">
        <v>0</v>
      </c>
      <c r="K99" s="40">
        <v>0</v>
      </c>
      <c r="L99" s="40">
        <v>0</v>
      </c>
      <c r="M99" s="40">
        <v>0</v>
      </c>
      <c r="N99" s="50">
        <f t="shared" si="25"/>
        <v>0</v>
      </c>
      <c r="O99" s="39">
        <v>0</v>
      </c>
      <c r="P99" s="40">
        <v>0</v>
      </c>
      <c r="Q99" s="40">
        <v>0</v>
      </c>
      <c r="R99" s="40">
        <v>0</v>
      </c>
      <c r="S99" s="50">
        <f t="shared" si="26"/>
        <v>0</v>
      </c>
      <c r="T99" s="39">
        <v>0</v>
      </c>
      <c r="U99" s="40">
        <v>0</v>
      </c>
      <c r="V99" s="40">
        <v>0</v>
      </c>
      <c r="W99" s="40">
        <v>0</v>
      </c>
      <c r="X99" s="21">
        <v>0</v>
      </c>
      <c r="Y99" s="50">
        <f t="shared" si="15"/>
        <v>0</v>
      </c>
      <c r="Z99" s="39">
        <v>0</v>
      </c>
      <c r="AA99" s="40">
        <v>0</v>
      </c>
      <c r="AB99" s="40">
        <v>0</v>
      </c>
      <c r="AC99" s="40">
        <v>0</v>
      </c>
      <c r="AD99" s="50">
        <f t="shared" si="27"/>
        <v>0</v>
      </c>
    </row>
    <row r="100" spans="2:30">
      <c r="B100" s="10">
        <f t="shared" si="17"/>
        <v>29</v>
      </c>
      <c r="C100" s="9" t="s">
        <v>91</v>
      </c>
      <c r="D100" s="10">
        <f t="shared" si="17"/>
        <v>29</v>
      </c>
      <c r="E100" s="8" t="s">
        <v>1571</v>
      </c>
      <c r="F100" s="11">
        <v>40594</v>
      </c>
      <c r="G100" s="13">
        <v>4442</v>
      </c>
      <c r="H100" s="13">
        <v>314779</v>
      </c>
      <c r="I100" s="13">
        <v>5094</v>
      </c>
      <c r="J100" s="39">
        <v>0</v>
      </c>
      <c r="K100" s="40">
        <v>0</v>
      </c>
      <c r="L100" s="40">
        <v>0</v>
      </c>
      <c r="M100" s="40">
        <v>0</v>
      </c>
      <c r="N100" s="50">
        <f t="shared" si="25"/>
        <v>0</v>
      </c>
      <c r="O100" s="21">
        <v>0</v>
      </c>
      <c r="P100" s="21">
        <v>0</v>
      </c>
      <c r="Q100" s="21">
        <v>0</v>
      </c>
      <c r="R100" s="21">
        <v>0</v>
      </c>
      <c r="S100" s="50">
        <f t="shared" si="26"/>
        <v>0</v>
      </c>
      <c r="T100" s="21">
        <v>0</v>
      </c>
      <c r="U100" s="103">
        <v>0</v>
      </c>
      <c r="V100" s="103">
        <v>0</v>
      </c>
      <c r="W100" s="103">
        <v>216</v>
      </c>
      <c r="X100" s="21">
        <v>0</v>
      </c>
      <c r="Y100" s="50">
        <f t="shared" si="15"/>
        <v>216</v>
      </c>
      <c r="Z100" s="21">
        <v>0</v>
      </c>
      <c r="AA100" s="103">
        <v>0</v>
      </c>
      <c r="AB100" s="103">
        <v>0</v>
      </c>
      <c r="AC100" s="103">
        <v>0</v>
      </c>
      <c r="AD100" s="50">
        <f t="shared" si="27"/>
        <v>0</v>
      </c>
    </row>
    <row r="101" spans="2:30">
      <c r="B101" s="10">
        <f t="shared" si="17"/>
        <v>30</v>
      </c>
      <c r="C101" s="9" t="s">
        <v>91</v>
      </c>
      <c r="D101" s="10">
        <f t="shared" si="17"/>
        <v>30</v>
      </c>
      <c r="E101" s="8" t="s">
        <v>1572</v>
      </c>
      <c r="F101" s="11">
        <v>40594</v>
      </c>
      <c r="G101" s="13">
        <v>0</v>
      </c>
      <c r="H101" s="13">
        <v>0</v>
      </c>
      <c r="I101" s="13">
        <v>0</v>
      </c>
      <c r="J101" s="39">
        <v>0</v>
      </c>
      <c r="K101" s="40">
        <v>0</v>
      </c>
      <c r="L101" s="40">
        <v>0</v>
      </c>
      <c r="M101" s="40">
        <v>0</v>
      </c>
      <c r="N101" s="50">
        <f t="shared" si="25"/>
        <v>0</v>
      </c>
      <c r="O101" s="21">
        <v>0</v>
      </c>
      <c r="P101" s="21">
        <v>0</v>
      </c>
      <c r="Q101" s="21">
        <v>0</v>
      </c>
      <c r="R101" s="21">
        <v>250</v>
      </c>
      <c r="S101" s="50">
        <f t="shared" si="26"/>
        <v>250</v>
      </c>
      <c r="T101" s="21">
        <v>0</v>
      </c>
      <c r="U101" s="103">
        <v>0</v>
      </c>
      <c r="V101" s="103">
        <v>0</v>
      </c>
      <c r="W101" s="103">
        <v>0</v>
      </c>
      <c r="X101" s="21">
        <v>0</v>
      </c>
      <c r="Y101" s="50">
        <f t="shared" si="15"/>
        <v>0</v>
      </c>
      <c r="Z101" s="21">
        <v>0</v>
      </c>
      <c r="AA101" s="103">
        <v>0</v>
      </c>
      <c r="AB101" s="103">
        <v>0</v>
      </c>
      <c r="AC101" s="103">
        <v>0</v>
      </c>
      <c r="AD101" s="50">
        <f t="shared" si="27"/>
        <v>0</v>
      </c>
    </row>
    <row r="102" spans="2:30">
      <c r="B102" s="10">
        <f t="shared" si="17"/>
        <v>31</v>
      </c>
      <c r="C102" s="9" t="s">
        <v>91</v>
      </c>
      <c r="D102" s="10">
        <f t="shared" si="17"/>
        <v>31</v>
      </c>
      <c r="E102" s="8" t="s">
        <v>1573</v>
      </c>
      <c r="F102" s="11">
        <v>40594</v>
      </c>
      <c r="G102" s="13">
        <v>2351</v>
      </c>
      <c r="H102" s="13">
        <v>175897</v>
      </c>
      <c r="I102" s="13">
        <v>2708</v>
      </c>
      <c r="J102" s="39">
        <v>0</v>
      </c>
      <c r="K102" s="40">
        <v>0</v>
      </c>
      <c r="L102" s="40">
        <v>0</v>
      </c>
      <c r="M102" s="40">
        <v>0</v>
      </c>
      <c r="N102" s="50">
        <f t="shared" si="25"/>
        <v>0</v>
      </c>
      <c r="O102" s="21">
        <v>0</v>
      </c>
      <c r="P102" s="21">
        <v>0</v>
      </c>
      <c r="Q102" s="21">
        <v>0</v>
      </c>
      <c r="R102" s="21">
        <v>105</v>
      </c>
      <c r="S102" s="50">
        <f t="shared" si="26"/>
        <v>105</v>
      </c>
      <c r="T102" s="21">
        <v>0</v>
      </c>
      <c r="U102" s="103">
        <v>0</v>
      </c>
      <c r="V102" s="103">
        <v>0</v>
      </c>
      <c r="W102" s="103">
        <v>114</v>
      </c>
      <c r="X102" s="21">
        <v>0</v>
      </c>
      <c r="Y102" s="50">
        <f t="shared" si="15"/>
        <v>114</v>
      </c>
      <c r="Z102" s="21">
        <v>0</v>
      </c>
      <c r="AA102" s="103">
        <v>0</v>
      </c>
      <c r="AB102" s="103">
        <v>0</v>
      </c>
      <c r="AC102" s="103">
        <v>0</v>
      </c>
      <c r="AD102" s="50">
        <f t="shared" si="27"/>
        <v>0</v>
      </c>
    </row>
    <row r="103" spans="2:30">
      <c r="B103" s="10">
        <f t="shared" si="17"/>
        <v>32</v>
      </c>
      <c r="C103" s="9" t="s">
        <v>91</v>
      </c>
      <c r="D103" s="10">
        <f t="shared" si="17"/>
        <v>32</v>
      </c>
      <c r="E103" s="8" t="s">
        <v>1320</v>
      </c>
      <c r="F103" s="11">
        <v>40595</v>
      </c>
      <c r="G103" s="13">
        <v>4531</v>
      </c>
      <c r="H103" s="13">
        <v>275635</v>
      </c>
      <c r="I103" s="13">
        <v>5411</v>
      </c>
      <c r="J103" s="39">
        <v>0</v>
      </c>
      <c r="K103" s="40">
        <v>0</v>
      </c>
      <c r="L103" s="40">
        <v>0</v>
      </c>
      <c r="M103" s="40">
        <v>0</v>
      </c>
      <c r="N103" s="50">
        <f t="shared" ref="N103:N111" si="28">SUM(J103:M103)</f>
        <v>0</v>
      </c>
      <c r="O103" s="39">
        <v>0</v>
      </c>
      <c r="P103" s="40">
        <v>0</v>
      </c>
      <c r="Q103" s="40">
        <v>0</v>
      </c>
      <c r="R103" s="40">
        <v>0</v>
      </c>
      <c r="S103" s="50">
        <f t="shared" ref="S103:S118" si="29">SUM(O103:R103)</f>
        <v>0</v>
      </c>
      <c r="T103" s="39">
        <v>0</v>
      </c>
      <c r="U103" s="40">
        <v>0</v>
      </c>
      <c r="V103" s="40">
        <v>0</v>
      </c>
      <c r="W103" s="40">
        <v>0</v>
      </c>
      <c r="X103" s="21">
        <v>0</v>
      </c>
      <c r="Y103" s="50">
        <f t="shared" si="15"/>
        <v>0</v>
      </c>
      <c r="Z103" s="39">
        <v>0</v>
      </c>
      <c r="AA103" s="40">
        <v>0</v>
      </c>
      <c r="AB103" s="40">
        <v>0</v>
      </c>
      <c r="AC103" s="40">
        <v>0</v>
      </c>
      <c r="AD103" s="50">
        <f t="shared" ref="AD103:AD118" si="30">SUM(Z103:AC103)</f>
        <v>0</v>
      </c>
    </row>
    <row r="104" spans="2:30">
      <c r="B104" s="10">
        <f t="shared" si="17"/>
        <v>33</v>
      </c>
      <c r="C104" s="9" t="s">
        <v>91</v>
      </c>
      <c r="D104" s="10">
        <f t="shared" si="17"/>
        <v>33</v>
      </c>
      <c r="E104" s="8" t="s">
        <v>1574</v>
      </c>
      <c r="F104" s="11">
        <v>40597</v>
      </c>
      <c r="G104" s="13">
        <v>122</v>
      </c>
      <c r="H104" s="13">
        <v>10592</v>
      </c>
      <c r="I104" s="13">
        <v>142</v>
      </c>
      <c r="J104" s="39">
        <v>0</v>
      </c>
      <c r="K104" s="40">
        <v>0</v>
      </c>
      <c r="L104" s="40">
        <v>0</v>
      </c>
      <c r="M104" s="40">
        <v>0</v>
      </c>
      <c r="N104" s="50">
        <f t="shared" si="28"/>
        <v>0</v>
      </c>
      <c r="O104" s="21">
        <v>0</v>
      </c>
      <c r="P104" s="21">
        <v>0</v>
      </c>
      <c r="Q104" s="21">
        <v>0</v>
      </c>
      <c r="R104" s="21">
        <v>0</v>
      </c>
      <c r="S104" s="50">
        <f t="shared" si="29"/>
        <v>0</v>
      </c>
      <c r="T104" s="21">
        <v>0</v>
      </c>
      <c r="U104" s="103">
        <v>0</v>
      </c>
      <c r="V104" s="103">
        <v>0</v>
      </c>
      <c r="W104" s="103">
        <v>6</v>
      </c>
      <c r="X104" s="21">
        <v>0</v>
      </c>
      <c r="Y104" s="50">
        <f t="shared" ref="Y104:Y135" si="31">SUM(T104:X104)</f>
        <v>6</v>
      </c>
      <c r="Z104" s="21">
        <v>0</v>
      </c>
      <c r="AA104" s="103">
        <v>0</v>
      </c>
      <c r="AB104" s="103">
        <v>0</v>
      </c>
      <c r="AC104" s="103">
        <v>0</v>
      </c>
      <c r="AD104" s="50">
        <f t="shared" si="30"/>
        <v>0</v>
      </c>
    </row>
    <row r="105" spans="2:30">
      <c r="B105" s="10">
        <f t="shared" si="17"/>
        <v>34</v>
      </c>
      <c r="C105" s="9" t="s">
        <v>91</v>
      </c>
      <c r="D105" s="10">
        <f t="shared" si="17"/>
        <v>34</v>
      </c>
      <c r="E105" s="8" t="s">
        <v>1575</v>
      </c>
      <c r="F105" s="11">
        <v>40597</v>
      </c>
      <c r="G105" s="13">
        <v>4991</v>
      </c>
      <c r="H105" s="13">
        <v>348366</v>
      </c>
      <c r="I105" s="13">
        <v>5594</v>
      </c>
      <c r="J105" s="39">
        <v>0</v>
      </c>
      <c r="K105" s="40">
        <v>0</v>
      </c>
      <c r="L105" s="40">
        <v>0</v>
      </c>
      <c r="M105" s="40">
        <v>0</v>
      </c>
      <c r="N105" s="50">
        <f t="shared" si="28"/>
        <v>0</v>
      </c>
      <c r="O105" s="21">
        <v>0</v>
      </c>
      <c r="P105" s="21">
        <v>0</v>
      </c>
      <c r="Q105" s="21">
        <v>0</v>
      </c>
      <c r="R105" s="21">
        <v>0</v>
      </c>
      <c r="S105" s="50">
        <f t="shared" si="29"/>
        <v>0</v>
      </c>
      <c r="T105" s="21">
        <v>0</v>
      </c>
      <c r="U105" s="103">
        <v>0</v>
      </c>
      <c r="V105" s="103">
        <v>0</v>
      </c>
      <c r="W105" s="103">
        <v>242</v>
      </c>
      <c r="X105" s="21">
        <v>0</v>
      </c>
      <c r="Y105" s="50">
        <f t="shared" si="31"/>
        <v>242</v>
      </c>
      <c r="Z105" s="21">
        <v>0</v>
      </c>
      <c r="AA105" s="103">
        <v>0</v>
      </c>
      <c r="AB105" s="103">
        <v>0</v>
      </c>
      <c r="AC105" s="103">
        <v>0</v>
      </c>
      <c r="AD105" s="50">
        <f t="shared" si="30"/>
        <v>0</v>
      </c>
    </row>
    <row r="106" spans="2:30">
      <c r="B106" s="10">
        <f t="shared" si="17"/>
        <v>35</v>
      </c>
      <c r="C106" s="9" t="s">
        <v>91</v>
      </c>
      <c r="D106" s="10">
        <f t="shared" si="17"/>
        <v>35</v>
      </c>
      <c r="E106" s="8" t="s">
        <v>1467</v>
      </c>
      <c r="F106" s="11">
        <v>40600</v>
      </c>
      <c r="G106" s="13">
        <v>5435</v>
      </c>
      <c r="H106" s="13">
        <v>347145</v>
      </c>
      <c r="I106" s="13">
        <v>6354</v>
      </c>
      <c r="J106" s="39">
        <v>0</v>
      </c>
      <c r="K106" s="40">
        <v>0</v>
      </c>
      <c r="L106" s="40">
        <v>0</v>
      </c>
      <c r="M106" s="40">
        <v>0</v>
      </c>
      <c r="N106" s="50">
        <f t="shared" si="28"/>
        <v>0</v>
      </c>
      <c r="O106" s="39">
        <v>0</v>
      </c>
      <c r="P106" s="40">
        <v>0</v>
      </c>
      <c r="Q106" s="40">
        <v>0</v>
      </c>
      <c r="R106" s="40">
        <v>0</v>
      </c>
      <c r="S106" s="50">
        <f t="shared" si="29"/>
        <v>0</v>
      </c>
      <c r="T106" s="39">
        <v>0</v>
      </c>
      <c r="U106" s="40">
        <v>0</v>
      </c>
      <c r="V106" s="40">
        <v>0</v>
      </c>
      <c r="W106" s="40">
        <v>0</v>
      </c>
      <c r="X106" s="21">
        <v>0</v>
      </c>
      <c r="Y106" s="50">
        <f t="shared" si="31"/>
        <v>0</v>
      </c>
      <c r="Z106" s="39">
        <v>0</v>
      </c>
      <c r="AA106" s="40">
        <v>0</v>
      </c>
      <c r="AB106" s="40">
        <v>0</v>
      </c>
      <c r="AC106" s="40">
        <v>0</v>
      </c>
      <c r="AD106" s="50">
        <f t="shared" si="30"/>
        <v>0</v>
      </c>
    </row>
    <row r="107" spans="2:30">
      <c r="B107" s="10">
        <f t="shared" si="17"/>
        <v>36</v>
      </c>
      <c r="C107" s="9" t="s">
        <v>91</v>
      </c>
      <c r="D107" s="10">
        <f t="shared" si="17"/>
        <v>36</v>
      </c>
      <c r="E107" s="8" t="s">
        <v>1576</v>
      </c>
      <c r="F107" s="11">
        <v>40601</v>
      </c>
      <c r="G107" s="13">
        <v>2983</v>
      </c>
      <c r="H107" s="13">
        <v>225128</v>
      </c>
      <c r="I107" s="13">
        <v>3493</v>
      </c>
      <c r="J107" s="39">
        <v>0</v>
      </c>
      <c r="K107" s="40">
        <v>0</v>
      </c>
      <c r="L107" s="40">
        <v>1</v>
      </c>
      <c r="M107" s="40">
        <v>0</v>
      </c>
      <c r="N107" s="50">
        <f t="shared" si="28"/>
        <v>1</v>
      </c>
      <c r="O107" s="21">
        <v>0</v>
      </c>
      <c r="P107" s="21">
        <v>0</v>
      </c>
      <c r="Q107" s="21">
        <v>0</v>
      </c>
      <c r="R107" s="21">
        <v>130</v>
      </c>
      <c r="S107" s="50">
        <f t="shared" si="29"/>
        <v>130</v>
      </c>
      <c r="T107" s="21">
        <v>0</v>
      </c>
      <c r="U107" s="103">
        <v>0</v>
      </c>
      <c r="V107" s="103">
        <v>0</v>
      </c>
      <c r="W107" s="103">
        <v>145</v>
      </c>
      <c r="X107" s="21">
        <v>0</v>
      </c>
      <c r="Y107" s="50">
        <f t="shared" si="31"/>
        <v>145</v>
      </c>
      <c r="Z107" s="21">
        <v>0</v>
      </c>
      <c r="AA107" s="103">
        <v>0</v>
      </c>
      <c r="AB107" s="103">
        <v>0</v>
      </c>
      <c r="AC107" s="103">
        <v>0</v>
      </c>
      <c r="AD107" s="50">
        <f t="shared" si="30"/>
        <v>0</v>
      </c>
    </row>
    <row r="108" spans="2:30">
      <c r="B108" s="10">
        <f t="shared" si="17"/>
        <v>37</v>
      </c>
      <c r="C108" s="9" t="s">
        <v>91</v>
      </c>
      <c r="D108" s="10">
        <f t="shared" si="17"/>
        <v>37</v>
      </c>
      <c r="E108" s="8" t="s">
        <v>1577</v>
      </c>
      <c r="F108" s="11">
        <v>40601</v>
      </c>
      <c r="G108" s="13">
        <v>2381</v>
      </c>
      <c r="H108" s="13">
        <v>185928</v>
      </c>
      <c r="I108" s="13">
        <v>2695</v>
      </c>
      <c r="J108" s="39">
        <v>0</v>
      </c>
      <c r="K108" s="40">
        <v>0</v>
      </c>
      <c r="L108" s="40">
        <v>0</v>
      </c>
      <c r="M108" s="40">
        <v>0</v>
      </c>
      <c r="N108" s="50">
        <f t="shared" si="28"/>
        <v>0</v>
      </c>
      <c r="O108" s="21">
        <v>0</v>
      </c>
      <c r="P108" s="21">
        <v>0</v>
      </c>
      <c r="Q108" s="21">
        <v>0</v>
      </c>
      <c r="R108" s="21">
        <v>115</v>
      </c>
      <c r="S108" s="50">
        <f t="shared" si="29"/>
        <v>115</v>
      </c>
      <c r="T108" s="21">
        <v>0</v>
      </c>
      <c r="U108" s="103">
        <v>0</v>
      </c>
      <c r="V108" s="103">
        <v>0</v>
      </c>
      <c r="W108" s="103">
        <v>115</v>
      </c>
      <c r="X108" s="21">
        <v>0</v>
      </c>
      <c r="Y108" s="50">
        <f t="shared" si="31"/>
        <v>115</v>
      </c>
      <c r="Z108" s="21">
        <v>0</v>
      </c>
      <c r="AA108" s="103">
        <v>0</v>
      </c>
      <c r="AB108" s="103">
        <v>0</v>
      </c>
      <c r="AC108" s="103">
        <v>0</v>
      </c>
      <c r="AD108" s="50">
        <f t="shared" si="30"/>
        <v>0</v>
      </c>
    </row>
    <row r="109" spans="2:30">
      <c r="B109" s="10">
        <f t="shared" si="17"/>
        <v>38</v>
      </c>
      <c r="C109" s="9" t="s">
        <v>91</v>
      </c>
      <c r="D109" s="10">
        <f t="shared" si="17"/>
        <v>38</v>
      </c>
      <c r="E109" s="8" t="s">
        <v>1578</v>
      </c>
      <c r="F109" s="11">
        <v>40602</v>
      </c>
      <c r="G109" s="13">
        <v>3294</v>
      </c>
      <c r="H109" s="13">
        <v>215961</v>
      </c>
      <c r="I109" s="13">
        <v>3783</v>
      </c>
      <c r="J109" s="39">
        <v>0</v>
      </c>
      <c r="K109" s="40">
        <v>0</v>
      </c>
      <c r="L109" s="40">
        <v>0</v>
      </c>
      <c r="M109" s="40">
        <v>0</v>
      </c>
      <c r="N109" s="50">
        <f t="shared" si="28"/>
        <v>0</v>
      </c>
      <c r="O109" s="39">
        <v>0</v>
      </c>
      <c r="P109" s="40">
        <v>0</v>
      </c>
      <c r="Q109" s="40">
        <v>0</v>
      </c>
      <c r="R109" s="40">
        <v>0</v>
      </c>
      <c r="S109" s="50">
        <f t="shared" si="29"/>
        <v>0</v>
      </c>
      <c r="T109" s="39">
        <v>0</v>
      </c>
      <c r="U109" s="40">
        <v>0</v>
      </c>
      <c r="V109" s="40">
        <v>0</v>
      </c>
      <c r="W109" s="40">
        <v>0</v>
      </c>
      <c r="X109" s="21">
        <v>0</v>
      </c>
      <c r="Y109" s="50">
        <f t="shared" si="31"/>
        <v>0</v>
      </c>
      <c r="Z109" s="39">
        <v>0</v>
      </c>
      <c r="AA109" s="40">
        <v>0</v>
      </c>
      <c r="AB109" s="40">
        <v>0</v>
      </c>
      <c r="AC109" s="40">
        <v>0</v>
      </c>
      <c r="AD109" s="50">
        <f t="shared" si="30"/>
        <v>0</v>
      </c>
    </row>
    <row r="110" spans="2:30">
      <c r="B110" s="10">
        <f t="shared" si="17"/>
        <v>39</v>
      </c>
      <c r="C110" s="9" t="s">
        <v>91</v>
      </c>
      <c r="D110" s="10">
        <f t="shared" si="17"/>
        <v>39</v>
      </c>
      <c r="E110" s="8" t="s">
        <v>1579</v>
      </c>
      <c r="F110" s="11">
        <v>40603</v>
      </c>
      <c r="G110" s="13">
        <v>204</v>
      </c>
      <c r="H110" s="13">
        <v>15139</v>
      </c>
      <c r="I110" s="13">
        <v>240</v>
      </c>
      <c r="J110" s="39">
        <v>0</v>
      </c>
      <c r="K110" s="40">
        <v>0</v>
      </c>
      <c r="L110" s="40">
        <v>0</v>
      </c>
      <c r="M110" s="40">
        <v>0</v>
      </c>
      <c r="N110" s="50">
        <f t="shared" si="28"/>
        <v>0</v>
      </c>
      <c r="O110" s="39">
        <v>0</v>
      </c>
      <c r="P110" s="40">
        <v>0</v>
      </c>
      <c r="Q110" s="40">
        <v>0</v>
      </c>
      <c r="R110" s="40">
        <v>60</v>
      </c>
      <c r="S110" s="50">
        <f t="shared" si="29"/>
        <v>60</v>
      </c>
      <c r="T110" s="39">
        <v>0</v>
      </c>
      <c r="U110" s="40">
        <v>0</v>
      </c>
      <c r="V110" s="40">
        <v>0</v>
      </c>
      <c r="W110" s="40">
        <v>10</v>
      </c>
      <c r="X110" s="21">
        <v>0</v>
      </c>
      <c r="Y110" s="50">
        <f t="shared" si="31"/>
        <v>10</v>
      </c>
      <c r="Z110" s="39">
        <v>0</v>
      </c>
      <c r="AA110" s="40">
        <v>0</v>
      </c>
      <c r="AB110" s="40">
        <v>0</v>
      </c>
      <c r="AC110" s="40">
        <v>0</v>
      </c>
      <c r="AD110" s="50">
        <f t="shared" si="30"/>
        <v>0</v>
      </c>
    </row>
    <row r="111" spans="2:30">
      <c r="B111" s="10">
        <f t="shared" si="17"/>
        <v>40</v>
      </c>
      <c r="C111" s="9" t="s">
        <v>91</v>
      </c>
      <c r="D111" s="10">
        <f t="shared" si="17"/>
        <v>40</v>
      </c>
      <c r="E111" s="8" t="s">
        <v>1580</v>
      </c>
      <c r="F111" s="11">
        <v>40603</v>
      </c>
      <c r="G111" s="13">
        <v>4721</v>
      </c>
      <c r="H111" s="13">
        <v>349738</v>
      </c>
      <c r="I111" s="13">
        <v>5394</v>
      </c>
      <c r="J111" s="39">
        <v>0</v>
      </c>
      <c r="K111" s="40">
        <v>0</v>
      </c>
      <c r="L111" s="40">
        <v>0</v>
      </c>
      <c r="M111" s="40">
        <v>0</v>
      </c>
      <c r="N111" s="50">
        <f t="shared" si="28"/>
        <v>0</v>
      </c>
      <c r="O111" s="39">
        <v>0</v>
      </c>
      <c r="P111" s="40">
        <v>0</v>
      </c>
      <c r="Q111" s="40">
        <v>0</v>
      </c>
      <c r="R111" s="40">
        <v>120</v>
      </c>
      <c r="S111" s="50">
        <f t="shared" si="29"/>
        <v>120</v>
      </c>
      <c r="T111" s="39">
        <v>0</v>
      </c>
      <c r="U111" s="40">
        <v>0</v>
      </c>
      <c r="V111" s="40">
        <v>0</v>
      </c>
      <c r="W111" s="40">
        <v>230</v>
      </c>
      <c r="X111" s="21">
        <v>0</v>
      </c>
      <c r="Y111" s="50">
        <f t="shared" si="31"/>
        <v>230</v>
      </c>
      <c r="Z111" s="39">
        <v>0</v>
      </c>
      <c r="AA111" s="40">
        <v>0</v>
      </c>
      <c r="AB111" s="40">
        <v>0</v>
      </c>
      <c r="AC111" s="40">
        <v>0</v>
      </c>
      <c r="AD111" s="50">
        <f t="shared" si="30"/>
        <v>0</v>
      </c>
    </row>
    <row r="112" spans="2:30">
      <c r="B112" s="10">
        <f t="shared" si="17"/>
        <v>41</v>
      </c>
      <c r="C112" s="9" t="s">
        <v>91</v>
      </c>
      <c r="D112" s="10">
        <f t="shared" si="17"/>
        <v>41</v>
      </c>
      <c r="E112" s="8" t="s">
        <v>1581</v>
      </c>
      <c r="F112" s="11">
        <v>40605</v>
      </c>
      <c r="G112" s="13">
        <v>3549</v>
      </c>
      <c r="H112" s="13">
        <v>229889</v>
      </c>
      <c r="I112" s="13">
        <v>4238</v>
      </c>
      <c r="J112" s="39">
        <v>0</v>
      </c>
      <c r="K112" s="40">
        <v>0</v>
      </c>
      <c r="L112" s="40">
        <v>0</v>
      </c>
      <c r="M112" s="40">
        <v>0</v>
      </c>
      <c r="N112" s="50">
        <f t="shared" ref="N112:N117" si="32">SUM(J112:M112)</f>
        <v>0</v>
      </c>
      <c r="O112" s="39">
        <v>0</v>
      </c>
      <c r="P112" s="40">
        <v>0</v>
      </c>
      <c r="Q112" s="40">
        <v>0</v>
      </c>
      <c r="R112" s="40">
        <v>0</v>
      </c>
      <c r="S112" s="50">
        <f t="shared" si="29"/>
        <v>0</v>
      </c>
      <c r="T112" s="39">
        <v>0</v>
      </c>
      <c r="U112" s="40">
        <v>0</v>
      </c>
      <c r="V112" s="40">
        <v>0</v>
      </c>
      <c r="W112" s="40">
        <v>0</v>
      </c>
      <c r="X112" s="21">
        <v>0</v>
      </c>
      <c r="Y112" s="50">
        <f t="shared" si="31"/>
        <v>0</v>
      </c>
      <c r="Z112" s="39">
        <v>0</v>
      </c>
      <c r="AA112" s="40">
        <v>0</v>
      </c>
      <c r="AB112" s="40">
        <v>0</v>
      </c>
      <c r="AC112" s="40">
        <v>0</v>
      </c>
      <c r="AD112" s="50">
        <f t="shared" si="30"/>
        <v>0</v>
      </c>
    </row>
    <row r="113" spans="2:30">
      <c r="B113" s="10">
        <f t="shared" si="17"/>
        <v>42</v>
      </c>
      <c r="C113" s="9" t="s">
        <v>91</v>
      </c>
      <c r="D113" s="10">
        <f t="shared" si="17"/>
        <v>42</v>
      </c>
      <c r="E113" s="8" t="s">
        <v>1582</v>
      </c>
      <c r="F113" s="11">
        <v>40606</v>
      </c>
      <c r="G113" s="13">
        <v>3940</v>
      </c>
      <c r="H113" s="13">
        <v>215233</v>
      </c>
      <c r="I113" s="13">
        <v>3760</v>
      </c>
      <c r="J113" s="39">
        <v>0</v>
      </c>
      <c r="K113" s="40">
        <v>0</v>
      </c>
      <c r="L113" s="40">
        <v>0</v>
      </c>
      <c r="M113" s="40">
        <v>0</v>
      </c>
      <c r="N113" s="50">
        <f t="shared" si="32"/>
        <v>0</v>
      </c>
      <c r="O113" s="39">
        <v>0</v>
      </c>
      <c r="P113" s="40">
        <v>0</v>
      </c>
      <c r="Q113" s="40">
        <v>0</v>
      </c>
      <c r="R113" s="40">
        <v>0</v>
      </c>
      <c r="S113" s="50">
        <f t="shared" si="29"/>
        <v>0</v>
      </c>
      <c r="T113" s="39">
        <v>0</v>
      </c>
      <c r="U113" s="40">
        <v>0</v>
      </c>
      <c r="V113" s="40">
        <v>0</v>
      </c>
      <c r="W113" s="40">
        <v>0</v>
      </c>
      <c r="X113" s="21">
        <v>0</v>
      </c>
      <c r="Y113" s="50">
        <f t="shared" si="31"/>
        <v>0</v>
      </c>
      <c r="Z113" s="39">
        <v>0</v>
      </c>
      <c r="AA113" s="40">
        <v>0</v>
      </c>
      <c r="AB113" s="40">
        <v>0</v>
      </c>
      <c r="AC113" s="40">
        <v>0</v>
      </c>
      <c r="AD113" s="50">
        <f t="shared" si="30"/>
        <v>0</v>
      </c>
    </row>
    <row r="114" spans="2:30">
      <c r="B114" s="10">
        <f t="shared" si="17"/>
        <v>43</v>
      </c>
      <c r="C114" s="9" t="s">
        <v>91</v>
      </c>
      <c r="D114" s="10">
        <f t="shared" si="17"/>
        <v>43</v>
      </c>
      <c r="E114" s="8" t="s">
        <v>1200</v>
      </c>
      <c r="F114" s="11">
        <v>40607</v>
      </c>
      <c r="G114" s="13">
        <v>5354</v>
      </c>
      <c r="H114" s="13">
        <v>332578</v>
      </c>
      <c r="I114" s="13">
        <v>6176</v>
      </c>
      <c r="J114" s="39">
        <v>0</v>
      </c>
      <c r="K114" s="40">
        <v>0</v>
      </c>
      <c r="L114" s="40">
        <v>0</v>
      </c>
      <c r="M114" s="40">
        <v>0</v>
      </c>
      <c r="N114" s="50">
        <f t="shared" si="32"/>
        <v>0</v>
      </c>
      <c r="O114" s="39">
        <v>0</v>
      </c>
      <c r="P114" s="40">
        <v>0</v>
      </c>
      <c r="Q114" s="40">
        <v>0</v>
      </c>
      <c r="R114" s="40">
        <v>0</v>
      </c>
      <c r="S114" s="50">
        <f t="shared" si="29"/>
        <v>0</v>
      </c>
      <c r="T114" s="39">
        <v>0</v>
      </c>
      <c r="U114" s="40">
        <v>0</v>
      </c>
      <c r="V114" s="40">
        <v>0</v>
      </c>
      <c r="W114" s="40">
        <v>0</v>
      </c>
      <c r="X114" s="21">
        <v>0</v>
      </c>
      <c r="Y114" s="50">
        <f t="shared" si="31"/>
        <v>0</v>
      </c>
      <c r="Z114" s="39">
        <v>0</v>
      </c>
      <c r="AA114" s="40">
        <v>0</v>
      </c>
      <c r="AB114" s="40">
        <v>0</v>
      </c>
      <c r="AC114" s="40">
        <v>0</v>
      </c>
      <c r="AD114" s="50">
        <f t="shared" si="30"/>
        <v>0</v>
      </c>
    </row>
    <row r="115" spans="2:30">
      <c r="B115" s="10">
        <f t="shared" si="17"/>
        <v>44</v>
      </c>
      <c r="C115" s="9" t="s">
        <v>91</v>
      </c>
      <c r="D115" s="10">
        <f t="shared" si="17"/>
        <v>44</v>
      </c>
      <c r="E115" s="8" t="s">
        <v>1583</v>
      </c>
      <c r="F115" s="11">
        <v>40609</v>
      </c>
      <c r="G115" s="13">
        <v>4616</v>
      </c>
      <c r="H115" s="13">
        <v>374370</v>
      </c>
      <c r="I115" s="13">
        <v>5435</v>
      </c>
      <c r="J115" s="39">
        <v>0</v>
      </c>
      <c r="K115" s="40">
        <v>0</v>
      </c>
      <c r="L115" s="40">
        <v>0</v>
      </c>
      <c r="M115" s="40">
        <v>0</v>
      </c>
      <c r="N115" s="50">
        <f t="shared" si="32"/>
        <v>0</v>
      </c>
      <c r="O115" s="39">
        <v>0</v>
      </c>
      <c r="P115" s="40">
        <v>0</v>
      </c>
      <c r="Q115" s="40">
        <v>0</v>
      </c>
      <c r="R115" s="40">
        <v>100</v>
      </c>
      <c r="S115" s="50">
        <f t="shared" si="29"/>
        <v>100</v>
      </c>
      <c r="T115" s="39">
        <v>0</v>
      </c>
      <c r="U115" s="40">
        <v>0</v>
      </c>
      <c r="V115" s="40">
        <v>0</v>
      </c>
      <c r="W115" s="40">
        <v>225</v>
      </c>
      <c r="X115" s="21">
        <v>0</v>
      </c>
      <c r="Y115" s="50">
        <f t="shared" si="31"/>
        <v>225</v>
      </c>
      <c r="Z115" s="39">
        <v>0</v>
      </c>
      <c r="AA115" s="40">
        <v>0</v>
      </c>
      <c r="AB115" s="40">
        <v>0</v>
      </c>
      <c r="AC115" s="40">
        <v>0</v>
      </c>
      <c r="AD115" s="50">
        <f t="shared" si="30"/>
        <v>0</v>
      </c>
    </row>
    <row r="116" spans="2:30">
      <c r="B116" s="10">
        <f t="shared" si="17"/>
        <v>45</v>
      </c>
      <c r="C116" s="9" t="s">
        <v>91</v>
      </c>
      <c r="D116" s="10">
        <f t="shared" si="17"/>
        <v>45</v>
      </c>
      <c r="E116" s="8" t="s">
        <v>1584</v>
      </c>
      <c r="F116" s="11">
        <v>40609</v>
      </c>
      <c r="G116" s="13">
        <v>2374</v>
      </c>
      <c r="H116" s="13">
        <v>195443</v>
      </c>
      <c r="I116" s="13">
        <v>2688</v>
      </c>
      <c r="J116" s="39">
        <v>0</v>
      </c>
      <c r="K116" s="40">
        <v>0</v>
      </c>
      <c r="L116" s="40">
        <v>0</v>
      </c>
      <c r="M116" s="40">
        <v>0</v>
      </c>
      <c r="N116" s="50">
        <f t="shared" si="32"/>
        <v>0</v>
      </c>
      <c r="O116" s="39">
        <v>0</v>
      </c>
      <c r="P116" s="40">
        <v>0</v>
      </c>
      <c r="Q116" s="40">
        <v>0</v>
      </c>
      <c r="R116" s="40">
        <v>115</v>
      </c>
      <c r="S116" s="50">
        <f t="shared" si="29"/>
        <v>115</v>
      </c>
      <c r="T116" s="39">
        <v>0</v>
      </c>
      <c r="U116" s="40">
        <v>0</v>
      </c>
      <c r="V116" s="40">
        <v>0</v>
      </c>
      <c r="W116" s="40">
        <v>115</v>
      </c>
      <c r="X116" s="21">
        <v>0</v>
      </c>
      <c r="Y116" s="50">
        <f t="shared" si="31"/>
        <v>115</v>
      </c>
      <c r="Z116" s="39">
        <v>0</v>
      </c>
      <c r="AA116" s="40">
        <v>0</v>
      </c>
      <c r="AB116" s="40">
        <v>0</v>
      </c>
      <c r="AC116" s="40">
        <v>0</v>
      </c>
      <c r="AD116" s="50">
        <f t="shared" si="30"/>
        <v>0</v>
      </c>
    </row>
    <row r="117" spans="2:30">
      <c r="B117" s="10">
        <f t="shared" si="17"/>
        <v>46</v>
      </c>
      <c r="C117" s="9" t="s">
        <v>91</v>
      </c>
      <c r="D117" s="10">
        <f t="shared" si="17"/>
        <v>46</v>
      </c>
      <c r="E117" s="8" t="s">
        <v>1585</v>
      </c>
      <c r="F117" s="11">
        <v>40611</v>
      </c>
      <c r="G117" s="13">
        <v>144</v>
      </c>
      <c r="H117" s="13">
        <v>8979</v>
      </c>
      <c r="I117" s="13">
        <v>141</v>
      </c>
      <c r="J117" s="39">
        <v>0</v>
      </c>
      <c r="K117" s="40">
        <v>0</v>
      </c>
      <c r="L117" s="40">
        <v>0</v>
      </c>
      <c r="M117" s="40">
        <v>0</v>
      </c>
      <c r="N117" s="50">
        <f t="shared" si="32"/>
        <v>0</v>
      </c>
      <c r="O117" s="39">
        <v>0</v>
      </c>
      <c r="P117" s="40">
        <v>0</v>
      </c>
      <c r="Q117" s="40">
        <v>0</v>
      </c>
      <c r="R117" s="40">
        <v>0</v>
      </c>
      <c r="S117" s="50">
        <f t="shared" si="29"/>
        <v>0</v>
      </c>
      <c r="T117" s="39">
        <v>0</v>
      </c>
      <c r="U117" s="40">
        <v>0</v>
      </c>
      <c r="V117" s="40">
        <v>0</v>
      </c>
      <c r="W117" s="40">
        <v>7</v>
      </c>
      <c r="X117" s="21">
        <v>0</v>
      </c>
      <c r="Y117" s="50">
        <f t="shared" si="31"/>
        <v>7</v>
      </c>
      <c r="Z117" s="39">
        <v>0</v>
      </c>
      <c r="AA117" s="40">
        <v>0</v>
      </c>
      <c r="AB117" s="40">
        <v>0</v>
      </c>
      <c r="AC117" s="40">
        <v>0</v>
      </c>
      <c r="AD117" s="50">
        <f t="shared" si="30"/>
        <v>0</v>
      </c>
    </row>
    <row r="118" spans="2:30">
      <c r="B118" s="10">
        <f t="shared" si="17"/>
        <v>47</v>
      </c>
      <c r="C118" s="9" t="s">
        <v>91</v>
      </c>
      <c r="D118" s="10">
        <f t="shared" si="17"/>
        <v>47</v>
      </c>
      <c r="E118" s="8" t="s">
        <v>1586</v>
      </c>
      <c r="F118" s="11">
        <v>40611</v>
      </c>
      <c r="G118" s="13">
        <v>4802</v>
      </c>
      <c r="H118" s="13">
        <v>365598</v>
      </c>
      <c r="I118" s="13">
        <v>5507</v>
      </c>
      <c r="J118" s="39">
        <v>0</v>
      </c>
      <c r="K118" s="40">
        <v>0</v>
      </c>
      <c r="L118" s="40">
        <v>0</v>
      </c>
      <c r="M118" s="40">
        <v>0</v>
      </c>
      <c r="N118" s="50">
        <f>SUM(J118:M118)</f>
        <v>0</v>
      </c>
      <c r="O118" s="39">
        <v>0</v>
      </c>
      <c r="P118" s="40">
        <v>0</v>
      </c>
      <c r="Q118" s="40">
        <v>0</v>
      </c>
      <c r="R118" s="40">
        <v>239</v>
      </c>
      <c r="S118" s="50">
        <f t="shared" si="29"/>
        <v>239</v>
      </c>
      <c r="T118" s="39">
        <v>0</v>
      </c>
      <c r="U118" s="40">
        <v>0</v>
      </c>
      <c r="V118" s="40">
        <v>0</v>
      </c>
      <c r="W118" s="40">
        <v>234</v>
      </c>
      <c r="X118" s="21">
        <v>0</v>
      </c>
      <c r="Y118" s="50">
        <f t="shared" si="31"/>
        <v>234</v>
      </c>
      <c r="Z118" s="39">
        <v>0</v>
      </c>
      <c r="AA118" s="40">
        <v>0</v>
      </c>
      <c r="AB118" s="40">
        <v>0</v>
      </c>
      <c r="AC118" s="40">
        <v>0</v>
      </c>
      <c r="AD118" s="50">
        <f t="shared" si="30"/>
        <v>0</v>
      </c>
    </row>
    <row r="119" spans="2:30">
      <c r="B119" s="10">
        <f t="shared" si="17"/>
        <v>48</v>
      </c>
      <c r="C119" s="9" t="s">
        <v>91</v>
      </c>
      <c r="D119" s="10">
        <f t="shared" si="17"/>
        <v>48</v>
      </c>
      <c r="E119" s="8" t="s">
        <v>1587</v>
      </c>
      <c r="F119" s="11">
        <v>40612</v>
      </c>
      <c r="G119" s="13">
        <v>4652</v>
      </c>
      <c r="H119" s="13">
        <v>348872</v>
      </c>
      <c r="I119" s="13">
        <v>5424</v>
      </c>
      <c r="J119" s="39">
        <v>0</v>
      </c>
      <c r="K119" s="40">
        <v>0</v>
      </c>
      <c r="L119" s="40">
        <v>0</v>
      </c>
      <c r="M119" s="40">
        <v>0</v>
      </c>
      <c r="N119" s="50">
        <f>SUM(J119:M119)</f>
        <v>0</v>
      </c>
      <c r="O119" s="39">
        <v>0</v>
      </c>
      <c r="P119" s="40">
        <v>0</v>
      </c>
      <c r="Q119" s="40">
        <v>0</v>
      </c>
      <c r="R119" s="40">
        <v>0</v>
      </c>
      <c r="S119" s="50">
        <f t="shared" ref="S119:S125" si="33">SUM(O119:R119)</f>
        <v>0</v>
      </c>
      <c r="T119" s="39">
        <v>0</v>
      </c>
      <c r="U119" s="40">
        <v>0</v>
      </c>
      <c r="V119" s="40">
        <v>0</v>
      </c>
      <c r="W119" s="40">
        <v>0</v>
      </c>
      <c r="X119" s="21">
        <v>0</v>
      </c>
      <c r="Y119" s="50">
        <f t="shared" si="31"/>
        <v>0</v>
      </c>
      <c r="Z119" s="39">
        <v>0</v>
      </c>
      <c r="AA119" s="40">
        <v>0</v>
      </c>
      <c r="AB119" s="40">
        <v>0</v>
      </c>
      <c r="AC119" s="40">
        <v>0</v>
      </c>
      <c r="AD119" s="50">
        <f t="shared" ref="AD119:AD125" si="34">SUM(Z119:AC119)</f>
        <v>0</v>
      </c>
    </row>
    <row r="120" spans="2:30">
      <c r="B120" s="10">
        <f t="shared" si="17"/>
        <v>49</v>
      </c>
      <c r="C120" s="9" t="s">
        <v>91</v>
      </c>
      <c r="D120" s="10">
        <f t="shared" si="17"/>
        <v>49</v>
      </c>
      <c r="E120" s="8" t="s">
        <v>1442</v>
      </c>
      <c r="F120" s="11">
        <v>40615</v>
      </c>
      <c r="G120" s="13">
        <v>5392</v>
      </c>
      <c r="H120" s="13">
        <v>308176</v>
      </c>
      <c r="I120" s="13">
        <v>6328</v>
      </c>
      <c r="J120" s="39">
        <v>0</v>
      </c>
      <c r="K120" s="40">
        <v>0</v>
      </c>
      <c r="L120" s="40">
        <v>0</v>
      </c>
      <c r="M120" s="40">
        <v>0</v>
      </c>
      <c r="N120" s="50">
        <f>SUM(J120:M120)</f>
        <v>0</v>
      </c>
      <c r="O120" s="39">
        <v>0</v>
      </c>
      <c r="P120" s="40">
        <v>0</v>
      </c>
      <c r="Q120" s="40">
        <v>0</v>
      </c>
      <c r="R120" s="40">
        <v>0</v>
      </c>
      <c r="S120" s="50">
        <f t="shared" si="33"/>
        <v>0</v>
      </c>
      <c r="T120" s="39">
        <v>0</v>
      </c>
      <c r="U120" s="40">
        <v>0</v>
      </c>
      <c r="V120" s="40">
        <v>0</v>
      </c>
      <c r="W120" s="40">
        <v>0</v>
      </c>
      <c r="X120" s="21">
        <v>0</v>
      </c>
      <c r="Y120" s="50">
        <f t="shared" si="31"/>
        <v>0</v>
      </c>
      <c r="Z120" s="39">
        <v>0</v>
      </c>
      <c r="AA120" s="40">
        <v>0</v>
      </c>
      <c r="AB120" s="40">
        <v>0</v>
      </c>
      <c r="AC120" s="40">
        <v>0</v>
      </c>
      <c r="AD120" s="50">
        <f t="shared" si="34"/>
        <v>0</v>
      </c>
    </row>
    <row r="121" spans="2:30">
      <c r="B121" s="10">
        <f t="shared" si="17"/>
        <v>50</v>
      </c>
      <c r="C121" s="9" t="s">
        <v>91</v>
      </c>
      <c r="D121" s="10">
        <f t="shared" si="17"/>
        <v>50</v>
      </c>
      <c r="E121" s="8" t="s">
        <v>1588</v>
      </c>
      <c r="F121" s="11">
        <v>40615</v>
      </c>
      <c r="G121" s="13">
        <v>3279</v>
      </c>
      <c r="H121" s="13">
        <v>211377</v>
      </c>
      <c r="I121" s="13">
        <v>3882</v>
      </c>
      <c r="J121" s="39">
        <v>0</v>
      </c>
      <c r="K121" s="40">
        <v>0</v>
      </c>
      <c r="L121" s="40">
        <v>0</v>
      </c>
      <c r="M121" s="40">
        <v>0</v>
      </c>
      <c r="N121" s="50">
        <f>SUM(J121:M121)</f>
        <v>0</v>
      </c>
      <c r="O121" s="39">
        <v>0</v>
      </c>
      <c r="P121" s="40">
        <v>0</v>
      </c>
      <c r="Q121" s="40">
        <v>0</v>
      </c>
      <c r="R121" s="40">
        <v>0</v>
      </c>
      <c r="S121" s="50">
        <f t="shared" si="33"/>
        <v>0</v>
      </c>
      <c r="T121" s="39">
        <v>0</v>
      </c>
      <c r="U121" s="40">
        <v>0</v>
      </c>
      <c r="V121" s="40">
        <v>0</v>
      </c>
      <c r="W121" s="40">
        <v>0</v>
      </c>
      <c r="X121" s="21">
        <v>0</v>
      </c>
      <c r="Y121" s="50">
        <f t="shared" si="31"/>
        <v>0</v>
      </c>
      <c r="Z121" s="39">
        <v>0</v>
      </c>
      <c r="AA121" s="40">
        <v>0</v>
      </c>
      <c r="AB121" s="40">
        <v>0</v>
      </c>
      <c r="AC121" s="40">
        <v>0</v>
      </c>
      <c r="AD121" s="50">
        <f t="shared" si="34"/>
        <v>0</v>
      </c>
    </row>
    <row r="122" spans="2:30">
      <c r="B122" s="10">
        <f t="shared" si="17"/>
        <v>51</v>
      </c>
      <c r="C122" s="9" t="s">
        <v>91</v>
      </c>
      <c r="D122" s="10">
        <f t="shared" si="17"/>
        <v>51</v>
      </c>
      <c r="E122" s="8" t="s">
        <v>1589</v>
      </c>
      <c r="F122" s="11">
        <v>40616</v>
      </c>
      <c r="G122" s="13">
        <v>2754</v>
      </c>
      <c r="H122" s="13">
        <v>228418</v>
      </c>
      <c r="I122" s="13">
        <v>3273</v>
      </c>
      <c r="J122" s="39">
        <v>0</v>
      </c>
      <c r="K122" s="40">
        <v>0</v>
      </c>
      <c r="L122" s="40">
        <v>0</v>
      </c>
      <c r="M122" s="40">
        <v>0</v>
      </c>
      <c r="N122" s="50">
        <f>SUM(J122:M122)</f>
        <v>0</v>
      </c>
      <c r="O122" s="39">
        <v>0</v>
      </c>
      <c r="P122" s="40">
        <v>0</v>
      </c>
      <c r="Q122" s="40">
        <v>0</v>
      </c>
      <c r="R122" s="40">
        <v>90</v>
      </c>
      <c r="S122" s="50">
        <f t="shared" si="33"/>
        <v>90</v>
      </c>
      <c r="T122" s="39">
        <v>0</v>
      </c>
      <c r="U122" s="40">
        <v>0</v>
      </c>
      <c r="V122" s="40">
        <v>0</v>
      </c>
      <c r="W122" s="40">
        <v>134</v>
      </c>
      <c r="X122" s="21">
        <v>0</v>
      </c>
      <c r="Y122" s="50">
        <f t="shared" si="31"/>
        <v>134</v>
      </c>
      <c r="Z122" s="39">
        <v>0</v>
      </c>
      <c r="AA122" s="40">
        <v>0</v>
      </c>
      <c r="AB122" s="40">
        <v>0</v>
      </c>
      <c r="AC122" s="40">
        <v>0</v>
      </c>
      <c r="AD122" s="50">
        <f t="shared" si="34"/>
        <v>0</v>
      </c>
    </row>
    <row r="123" spans="2:30">
      <c r="B123" s="10">
        <f t="shared" si="17"/>
        <v>52</v>
      </c>
      <c r="C123" s="9" t="s">
        <v>91</v>
      </c>
      <c r="D123" s="10">
        <f t="shared" si="17"/>
        <v>52</v>
      </c>
      <c r="E123" s="8" t="s">
        <v>1590</v>
      </c>
      <c r="F123" s="11">
        <v>40616</v>
      </c>
      <c r="G123" s="13">
        <v>2277</v>
      </c>
      <c r="H123" s="13">
        <v>158136</v>
      </c>
      <c r="I123" s="13">
        <v>2659</v>
      </c>
      <c r="J123" s="39">
        <v>0</v>
      </c>
      <c r="K123" s="40">
        <v>0</v>
      </c>
      <c r="L123" s="40">
        <v>0</v>
      </c>
      <c r="M123" s="40">
        <v>0</v>
      </c>
      <c r="N123" s="50">
        <f t="shared" ref="N123:N133" si="35">SUM(J123:M123)</f>
        <v>0</v>
      </c>
      <c r="O123" s="39">
        <v>0</v>
      </c>
      <c r="P123" s="40">
        <v>0</v>
      </c>
      <c r="Q123" s="40">
        <v>0</v>
      </c>
      <c r="R123" s="40">
        <v>74</v>
      </c>
      <c r="S123" s="50">
        <f t="shared" si="33"/>
        <v>74</v>
      </c>
      <c r="T123" s="39">
        <v>0</v>
      </c>
      <c r="U123" s="40">
        <v>0</v>
      </c>
      <c r="V123" s="40">
        <v>0</v>
      </c>
      <c r="W123" s="40">
        <v>111</v>
      </c>
      <c r="X123" s="21">
        <v>0</v>
      </c>
      <c r="Y123" s="50">
        <f t="shared" si="31"/>
        <v>111</v>
      </c>
      <c r="Z123" s="39">
        <v>0</v>
      </c>
      <c r="AA123" s="40">
        <v>0</v>
      </c>
      <c r="AB123" s="40">
        <v>0</v>
      </c>
      <c r="AC123" s="40">
        <v>0</v>
      </c>
      <c r="AD123" s="50">
        <f t="shared" si="34"/>
        <v>0</v>
      </c>
    </row>
    <row r="124" spans="2:30">
      <c r="B124" s="10">
        <f t="shared" si="17"/>
        <v>53</v>
      </c>
      <c r="C124" s="9" t="s">
        <v>91</v>
      </c>
      <c r="D124" s="10">
        <f t="shared" si="17"/>
        <v>53</v>
      </c>
      <c r="E124" s="8" t="s">
        <v>1591</v>
      </c>
      <c r="F124" s="11">
        <v>40618</v>
      </c>
      <c r="G124" s="13">
        <v>207</v>
      </c>
      <c r="H124" s="13">
        <v>15970</v>
      </c>
      <c r="I124" s="13">
        <v>234</v>
      </c>
      <c r="J124" s="39">
        <v>0</v>
      </c>
      <c r="K124" s="40">
        <v>0</v>
      </c>
      <c r="L124" s="40">
        <v>0</v>
      </c>
      <c r="M124" s="40">
        <v>0</v>
      </c>
      <c r="N124" s="50">
        <f t="shared" si="35"/>
        <v>0</v>
      </c>
      <c r="O124" s="39">
        <v>0</v>
      </c>
      <c r="P124" s="40">
        <v>0</v>
      </c>
      <c r="Q124" s="40">
        <v>0</v>
      </c>
      <c r="R124" s="40">
        <v>103</v>
      </c>
      <c r="S124" s="50">
        <f t="shared" si="33"/>
        <v>103</v>
      </c>
      <c r="T124" s="39">
        <v>0</v>
      </c>
      <c r="U124" s="40">
        <v>0</v>
      </c>
      <c r="V124" s="40">
        <v>0</v>
      </c>
      <c r="W124" s="40">
        <v>10</v>
      </c>
      <c r="X124" s="21">
        <v>0</v>
      </c>
      <c r="Y124" s="50">
        <f t="shared" si="31"/>
        <v>10</v>
      </c>
      <c r="Z124" s="39">
        <v>0</v>
      </c>
      <c r="AA124" s="40">
        <v>0</v>
      </c>
      <c r="AB124" s="40">
        <v>1</v>
      </c>
      <c r="AC124" s="40">
        <v>7</v>
      </c>
      <c r="AD124" s="50">
        <f t="shared" si="34"/>
        <v>8</v>
      </c>
    </row>
    <row r="125" spans="2:30">
      <c r="B125" s="10">
        <f t="shared" si="17"/>
        <v>54</v>
      </c>
      <c r="C125" s="9" t="s">
        <v>91</v>
      </c>
      <c r="D125" s="10">
        <f t="shared" si="17"/>
        <v>54</v>
      </c>
      <c r="E125" s="8" t="s">
        <v>1592</v>
      </c>
      <c r="F125" s="11">
        <v>40618</v>
      </c>
      <c r="G125" s="13">
        <v>4660</v>
      </c>
      <c r="H125" s="13">
        <v>349338</v>
      </c>
      <c r="I125" s="13">
        <v>5443</v>
      </c>
      <c r="J125" s="39">
        <v>0</v>
      </c>
      <c r="K125" s="40">
        <v>0</v>
      </c>
      <c r="L125" s="40">
        <v>0</v>
      </c>
      <c r="M125" s="40">
        <v>0</v>
      </c>
      <c r="N125" s="50">
        <f t="shared" si="35"/>
        <v>0</v>
      </c>
      <c r="O125" s="39">
        <v>0</v>
      </c>
      <c r="P125" s="40">
        <v>0</v>
      </c>
      <c r="Q125" s="40">
        <v>0</v>
      </c>
      <c r="R125" s="40">
        <v>240</v>
      </c>
      <c r="S125" s="50">
        <f t="shared" si="33"/>
        <v>240</v>
      </c>
      <c r="T125" s="39">
        <v>0</v>
      </c>
      <c r="U125" s="40">
        <v>0</v>
      </c>
      <c r="V125" s="40">
        <v>0</v>
      </c>
      <c r="W125" s="40">
        <v>227</v>
      </c>
      <c r="X125" s="21">
        <v>0</v>
      </c>
      <c r="Y125" s="50">
        <f t="shared" si="31"/>
        <v>227</v>
      </c>
      <c r="Z125" s="39">
        <v>0</v>
      </c>
      <c r="AA125" s="40">
        <v>0</v>
      </c>
      <c r="AB125" s="40">
        <v>0</v>
      </c>
      <c r="AC125" s="40">
        <v>0</v>
      </c>
      <c r="AD125" s="50">
        <f t="shared" si="34"/>
        <v>0</v>
      </c>
    </row>
    <row r="126" spans="2:30">
      <c r="B126" s="10">
        <f t="shared" si="17"/>
        <v>55</v>
      </c>
      <c r="C126" s="9" t="s">
        <v>91</v>
      </c>
      <c r="D126" s="10">
        <f t="shared" si="17"/>
        <v>55</v>
      </c>
      <c r="E126" s="8" t="s">
        <v>1593</v>
      </c>
      <c r="F126" s="11">
        <v>40619</v>
      </c>
      <c r="G126" s="13">
        <v>505</v>
      </c>
      <c r="H126" s="13">
        <v>33921</v>
      </c>
      <c r="I126" s="13">
        <v>605</v>
      </c>
      <c r="J126" s="39">
        <v>0</v>
      </c>
      <c r="K126" s="40">
        <v>0</v>
      </c>
      <c r="L126" s="40">
        <v>0</v>
      </c>
      <c r="M126" s="40">
        <v>0</v>
      </c>
      <c r="N126" s="50">
        <f t="shared" si="35"/>
        <v>0</v>
      </c>
      <c r="O126" s="39">
        <v>0</v>
      </c>
      <c r="P126" s="40">
        <v>0</v>
      </c>
      <c r="Q126" s="40">
        <v>0</v>
      </c>
      <c r="R126" s="40">
        <v>0</v>
      </c>
      <c r="S126" s="50">
        <f t="shared" ref="S126:S133" si="36">SUM(O126:R126)</f>
        <v>0</v>
      </c>
      <c r="T126" s="39">
        <v>0</v>
      </c>
      <c r="U126" s="40">
        <v>0</v>
      </c>
      <c r="V126" s="40">
        <v>0</v>
      </c>
      <c r="W126" s="40">
        <v>0</v>
      </c>
      <c r="X126" s="21">
        <v>0</v>
      </c>
      <c r="Y126" s="50">
        <f t="shared" si="31"/>
        <v>0</v>
      </c>
      <c r="Z126" s="39">
        <v>0</v>
      </c>
      <c r="AA126" s="40">
        <v>0</v>
      </c>
      <c r="AB126" s="40">
        <v>0</v>
      </c>
      <c r="AC126" s="40">
        <v>0</v>
      </c>
      <c r="AD126" s="50">
        <f t="shared" ref="AD126:AD133" si="37">SUM(Z126:AC126)</f>
        <v>0</v>
      </c>
    </row>
    <row r="127" spans="2:30">
      <c r="B127" s="10">
        <f t="shared" si="17"/>
        <v>56</v>
      </c>
      <c r="C127" s="9" t="s">
        <v>91</v>
      </c>
      <c r="D127" s="10">
        <f t="shared" si="17"/>
        <v>56</v>
      </c>
      <c r="E127" s="8" t="s">
        <v>1594</v>
      </c>
      <c r="F127" s="11">
        <v>40620</v>
      </c>
      <c r="G127" s="13">
        <v>4972</v>
      </c>
      <c r="H127" s="13">
        <v>328077</v>
      </c>
      <c r="I127" s="13">
        <v>5815</v>
      </c>
      <c r="J127" s="39">
        <v>0</v>
      </c>
      <c r="K127" s="40">
        <v>0</v>
      </c>
      <c r="L127" s="40">
        <v>0</v>
      </c>
      <c r="M127" s="40">
        <v>0</v>
      </c>
      <c r="N127" s="50">
        <f t="shared" si="35"/>
        <v>0</v>
      </c>
      <c r="O127" s="39">
        <v>0</v>
      </c>
      <c r="P127" s="40">
        <v>0</v>
      </c>
      <c r="Q127" s="40">
        <v>0</v>
      </c>
      <c r="R127" s="40">
        <v>0</v>
      </c>
      <c r="S127" s="50">
        <f t="shared" si="36"/>
        <v>0</v>
      </c>
      <c r="T127" s="39">
        <v>0</v>
      </c>
      <c r="U127" s="40">
        <v>0</v>
      </c>
      <c r="V127" s="40">
        <v>0</v>
      </c>
      <c r="W127" s="40">
        <v>0</v>
      </c>
      <c r="X127" s="21">
        <v>0</v>
      </c>
      <c r="Y127" s="50">
        <f t="shared" si="31"/>
        <v>0</v>
      </c>
      <c r="Z127" s="39">
        <v>0</v>
      </c>
      <c r="AA127" s="40">
        <v>0</v>
      </c>
      <c r="AB127" s="40">
        <v>0</v>
      </c>
      <c r="AC127" s="40">
        <v>0</v>
      </c>
      <c r="AD127" s="50">
        <f t="shared" si="37"/>
        <v>0</v>
      </c>
    </row>
    <row r="128" spans="2:30">
      <c r="B128" s="10">
        <f t="shared" si="17"/>
        <v>57</v>
      </c>
      <c r="C128" s="9" t="s">
        <v>91</v>
      </c>
      <c r="D128" s="10">
        <f t="shared" si="17"/>
        <v>57</v>
      </c>
      <c r="E128" s="8" t="s">
        <v>1330</v>
      </c>
      <c r="F128" s="11">
        <v>40622</v>
      </c>
      <c r="G128" s="13">
        <v>4957</v>
      </c>
      <c r="H128" s="13">
        <v>273715</v>
      </c>
      <c r="I128" s="13">
        <v>5796</v>
      </c>
      <c r="J128" s="39">
        <v>0</v>
      </c>
      <c r="K128" s="40">
        <v>0</v>
      </c>
      <c r="L128" s="40">
        <v>0</v>
      </c>
      <c r="M128" s="40">
        <v>0</v>
      </c>
      <c r="N128" s="50">
        <f t="shared" si="35"/>
        <v>0</v>
      </c>
      <c r="O128" s="39">
        <v>0</v>
      </c>
      <c r="P128" s="40">
        <v>0</v>
      </c>
      <c r="Q128" s="40">
        <v>0</v>
      </c>
      <c r="R128" s="40">
        <v>0</v>
      </c>
      <c r="S128" s="50">
        <f t="shared" si="36"/>
        <v>0</v>
      </c>
      <c r="T128" s="39">
        <v>0</v>
      </c>
      <c r="U128" s="40">
        <v>0</v>
      </c>
      <c r="V128" s="40">
        <v>0</v>
      </c>
      <c r="W128" s="40">
        <v>0</v>
      </c>
      <c r="X128" s="21">
        <v>0</v>
      </c>
      <c r="Y128" s="50">
        <f t="shared" si="31"/>
        <v>0</v>
      </c>
      <c r="Z128" s="39">
        <v>0</v>
      </c>
      <c r="AA128" s="40">
        <v>0</v>
      </c>
      <c r="AB128" s="40">
        <v>0</v>
      </c>
      <c r="AC128" s="40">
        <v>0</v>
      </c>
      <c r="AD128" s="50">
        <f t="shared" si="37"/>
        <v>0</v>
      </c>
    </row>
    <row r="129" spans="2:30">
      <c r="B129" s="10">
        <f t="shared" si="17"/>
        <v>58</v>
      </c>
      <c r="C129" s="9" t="s">
        <v>91</v>
      </c>
      <c r="D129" s="10">
        <f t="shared" si="17"/>
        <v>58</v>
      </c>
      <c r="E129" s="8" t="s">
        <v>1595</v>
      </c>
      <c r="F129" s="11">
        <v>40623</v>
      </c>
      <c r="G129" s="13">
        <v>4838</v>
      </c>
      <c r="H129" s="13">
        <v>395535</v>
      </c>
      <c r="I129" s="13">
        <v>5632</v>
      </c>
      <c r="J129" s="39">
        <v>0</v>
      </c>
      <c r="K129" s="40">
        <v>0</v>
      </c>
      <c r="L129" s="40">
        <v>0</v>
      </c>
      <c r="M129" s="40">
        <v>0</v>
      </c>
      <c r="N129" s="50">
        <f t="shared" si="35"/>
        <v>0</v>
      </c>
      <c r="O129" s="39">
        <v>0</v>
      </c>
      <c r="P129" s="40">
        <v>0</v>
      </c>
      <c r="Q129" s="40">
        <v>0</v>
      </c>
      <c r="R129" s="40">
        <v>0</v>
      </c>
      <c r="S129" s="50">
        <f t="shared" si="36"/>
        <v>0</v>
      </c>
      <c r="T129" s="39">
        <v>0</v>
      </c>
      <c r="U129" s="40">
        <v>0</v>
      </c>
      <c r="V129" s="40">
        <v>0</v>
      </c>
      <c r="W129" s="40">
        <v>235</v>
      </c>
      <c r="X129" s="21">
        <v>0</v>
      </c>
      <c r="Y129" s="50">
        <f t="shared" si="31"/>
        <v>235</v>
      </c>
      <c r="Z129" s="39">
        <v>0</v>
      </c>
      <c r="AA129" s="40">
        <v>0</v>
      </c>
      <c r="AB129" s="40">
        <v>0</v>
      </c>
      <c r="AC129" s="40">
        <v>0</v>
      </c>
      <c r="AD129" s="50">
        <f t="shared" si="37"/>
        <v>0</v>
      </c>
    </row>
    <row r="130" spans="2:30">
      <c r="B130" s="10">
        <f t="shared" si="17"/>
        <v>59</v>
      </c>
      <c r="C130" s="9" t="s">
        <v>91</v>
      </c>
      <c r="D130" s="10">
        <f t="shared" si="17"/>
        <v>59</v>
      </c>
      <c r="E130" s="8" t="s">
        <v>1596</v>
      </c>
      <c r="F130" s="11">
        <v>40623</v>
      </c>
      <c r="G130" s="13">
        <v>2372</v>
      </c>
      <c r="H130" s="13">
        <v>191577</v>
      </c>
      <c r="I130" s="13">
        <v>2700</v>
      </c>
      <c r="J130" s="39">
        <v>0</v>
      </c>
      <c r="K130" s="40">
        <v>0</v>
      </c>
      <c r="L130" s="40">
        <v>0</v>
      </c>
      <c r="M130" s="40">
        <v>0</v>
      </c>
      <c r="N130" s="50">
        <f t="shared" si="35"/>
        <v>0</v>
      </c>
      <c r="O130" s="39">
        <v>0</v>
      </c>
      <c r="P130" s="40">
        <v>0</v>
      </c>
      <c r="Q130" s="40">
        <v>0</v>
      </c>
      <c r="R130" s="40">
        <v>0</v>
      </c>
      <c r="S130" s="50">
        <f t="shared" si="36"/>
        <v>0</v>
      </c>
      <c r="T130" s="39">
        <v>0</v>
      </c>
      <c r="U130" s="40">
        <v>0</v>
      </c>
      <c r="V130" s="40">
        <v>0</v>
      </c>
      <c r="W130" s="40">
        <v>115</v>
      </c>
      <c r="X130" s="21">
        <v>0</v>
      </c>
      <c r="Y130" s="50">
        <f t="shared" si="31"/>
        <v>115</v>
      </c>
      <c r="Z130" s="39">
        <v>0</v>
      </c>
      <c r="AA130" s="40">
        <v>0</v>
      </c>
      <c r="AB130" s="40">
        <v>0</v>
      </c>
      <c r="AC130" s="40">
        <v>0</v>
      </c>
      <c r="AD130" s="50">
        <f t="shared" si="37"/>
        <v>0</v>
      </c>
    </row>
    <row r="131" spans="2:30">
      <c r="B131" s="10">
        <f t="shared" si="17"/>
        <v>60</v>
      </c>
      <c r="C131" s="9" t="s">
        <v>91</v>
      </c>
      <c r="D131" s="10">
        <f t="shared" si="17"/>
        <v>60</v>
      </c>
      <c r="E131" s="8" t="s">
        <v>1597</v>
      </c>
      <c r="F131" s="11">
        <v>40625</v>
      </c>
      <c r="G131" s="13">
        <v>0</v>
      </c>
      <c r="H131" s="13">
        <v>0</v>
      </c>
      <c r="I131" s="13">
        <v>0</v>
      </c>
      <c r="J131" s="39">
        <v>0</v>
      </c>
      <c r="K131" s="40">
        <v>0</v>
      </c>
      <c r="L131" s="40">
        <v>0</v>
      </c>
      <c r="M131" s="40">
        <v>0</v>
      </c>
      <c r="N131" s="50">
        <f t="shared" si="35"/>
        <v>0</v>
      </c>
      <c r="O131" s="39">
        <v>0</v>
      </c>
      <c r="P131" s="40">
        <v>0</v>
      </c>
      <c r="Q131" s="40">
        <v>0</v>
      </c>
      <c r="R131" s="40">
        <v>94</v>
      </c>
      <c r="S131" s="50">
        <f t="shared" si="36"/>
        <v>94</v>
      </c>
      <c r="T131" s="39">
        <v>0</v>
      </c>
      <c r="U131" s="40">
        <v>0</v>
      </c>
      <c r="V131" s="40">
        <v>0</v>
      </c>
      <c r="W131" s="40">
        <v>0</v>
      </c>
      <c r="X131" s="21">
        <v>0</v>
      </c>
      <c r="Y131" s="50">
        <f t="shared" si="31"/>
        <v>0</v>
      </c>
      <c r="Z131" s="39">
        <v>0</v>
      </c>
      <c r="AA131" s="40">
        <v>0</v>
      </c>
      <c r="AB131" s="40">
        <v>0</v>
      </c>
      <c r="AC131" s="40">
        <v>0</v>
      </c>
      <c r="AD131" s="50">
        <f t="shared" si="37"/>
        <v>0</v>
      </c>
    </row>
    <row r="132" spans="2:30">
      <c r="B132" s="10">
        <f t="shared" si="17"/>
        <v>61</v>
      </c>
      <c r="C132" s="9" t="s">
        <v>91</v>
      </c>
      <c r="D132" s="10">
        <f t="shared" si="17"/>
        <v>61</v>
      </c>
      <c r="E132" s="8" t="s">
        <v>1598</v>
      </c>
      <c r="F132" s="11">
        <v>40625</v>
      </c>
      <c r="G132" s="13">
        <v>4819</v>
      </c>
      <c r="H132" s="13">
        <v>329773</v>
      </c>
      <c r="I132" s="13">
        <v>5707</v>
      </c>
      <c r="J132" s="39">
        <v>0</v>
      </c>
      <c r="K132" s="40">
        <v>0</v>
      </c>
      <c r="L132" s="40">
        <v>0</v>
      </c>
      <c r="M132" s="40">
        <v>0</v>
      </c>
      <c r="N132" s="50">
        <f t="shared" si="35"/>
        <v>0</v>
      </c>
      <c r="O132" s="39">
        <v>0</v>
      </c>
      <c r="P132" s="40">
        <v>0</v>
      </c>
      <c r="Q132" s="40">
        <v>0</v>
      </c>
      <c r="R132" s="40">
        <v>240</v>
      </c>
      <c r="S132" s="50">
        <f t="shared" si="36"/>
        <v>240</v>
      </c>
      <c r="T132" s="39">
        <v>0</v>
      </c>
      <c r="U132" s="40">
        <v>0</v>
      </c>
      <c r="V132" s="40">
        <v>0</v>
      </c>
      <c r="W132" s="40">
        <v>235</v>
      </c>
      <c r="X132" s="21">
        <v>0</v>
      </c>
      <c r="Y132" s="50">
        <f t="shared" si="31"/>
        <v>235</v>
      </c>
      <c r="Z132" s="39">
        <v>0</v>
      </c>
      <c r="AA132" s="40">
        <v>0</v>
      </c>
      <c r="AB132" s="40">
        <v>0</v>
      </c>
      <c r="AC132" s="40">
        <v>0</v>
      </c>
      <c r="AD132" s="50">
        <f t="shared" si="37"/>
        <v>0</v>
      </c>
    </row>
    <row r="133" spans="2:30">
      <c r="B133" s="10">
        <f t="shared" si="17"/>
        <v>62</v>
      </c>
      <c r="C133" s="9" t="s">
        <v>91</v>
      </c>
      <c r="D133" s="10">
        <f t="shared" si="17"/>
        <v>62</v>
      </c>
      <c r="E133" s="8" t="s">
        <v>1599</v>
      </c>
      <c r="F133" s="11">
        <v>40625</v>
      </c>
      <c r="G133" s="13">
        <v>0</v>
      </c>
      <c r="H133" s="13">
        <v>0</v>
      </c>
      <c r="I133" s="13">
        <v>0</v>
      </c>
      <c r="J133" s="39">
        <v>0</v>
      </c>
      <c r="K133" s="40">
        <v>0</v>
      </c>
      <c r="L133" s="40">
        <v>0</v>
      </c>
      <c r="M133" s="40">
        <v>0</v>
      </c>
      <c r="N133" s="50">
        <f t="shared" si="35"/>
        <v>0</v>
      </c>
      <c r="O133" s="39">
        <v>0</v>
      </c>
      <c r="P133" s="40">
        <v>0</v>
      </c>
      <c r="Q133" s="40">
        <v>0</v>
      </c>
      <c r="R133" s="40">
        <v>115</v>
      </c>
      <c r="S133" s="50">
        <f t="shared" si="36"/>
        <v>115</v>
      </c>
      <c r="T133" s="39">
        <v>0</v>
      </c>
      <c r="U133" s="40">
        <v>0</v>
      </c>
      <c r="V133" s="40">
        <v>0</v>
      </c>
      <c r="W133" s="40">
        <v>0</v>
      </c>
      <c r="X133" s="21">
        <v>0</v>
      </c>
      <c r="Y133" s="50">
        <f t="shared" si="31"/>
        <v>0</v>
      </c>
      <c r="Z133" s="39">
        <v>0</v>
      </c>
      <c r="AA133" s="40">
        <v>0</v>
      </c>
      <c r="AB133" s="40">
        <v>0</v>
      </c>
      <c r="AC133" s="40">
        <v>0</v>
      </c>
      <c r="AD133" s="50">
        <f t="shared" si="37"/>
        <v>0</v>
      </c>
    </row>
    <row r="134" spans="2:30">
      <c r="B134" s="10">
        <f t="shared" si="17"/>
        <v>63</v>
      </c>
      <c r="C134" s="9" t="s">
        <v>91</v>
      </c>
      <c r="D134" s="10">
        <f t="shared" si="17"/>
        <v>63</v>
      </c>
      <c r="E134" s="8" t="s">
        <v>1362</v>
      </c>
      <c r="F134" s="11">
        <v>40627</v>
      </c>
      <c r="G134" s="13">
        <v>3479</v>
      </c>
      <c r="H134" s="13">
        <v>218371</v>
      </c>
      <c r="I134" s="13">
        <v>4005</v>
      </c>
      <c r="J134" s="39">
        <v>0</v>
      </c>
      <c r="K134" s="40">
        <v>0</v>
      </c>
      <c r="L134" s="40">
        <v>0</v>
      </c>
      <c r="M134" s="40">
        <v>0</v>
      </c>
      <c r="N134" s="50">
        <f t="shared" ref="N134:N139" si="38">SUM(J134:M134)</f>
        <v>0</v>
      </c>
      <c r="O134" s="39">
        <v>0</v>
      </c>
      <c r="P134" s="40">
        <v>0</v>
      </c>
      <c r="Q134" s="40">
        <v>0</v>
      </c>
      <c r="R134" s="40">
        <v>0</v>
      </c>
      <c r="S134" s="50">
        <f t="shared" ref="S134:S139" si="39">SUM(O134:R134)</f>
        <v>0</v>
      </c>
      <c r="T134" s="39">
        <v>0</v>
      </c>
      <c r="U134" s="40">
        <v>0</v>
      </c>
      <c r="V134" s="40">
        <v>0</v>
      </c>
      <c r="W134" s="40">
        <v>0</v>
      </c>
      <c r="X134" s="21">
        <v>0</v>
      </c>
      <c r="Y134" s="50">
        <f t="shared" si="31"/>
        <v>0</v>
      </c>
      <c r="Z134" s="39">
        <v>0</v>
      </c>
      <c r="AA134" s="40">
        <v>0</v>
      </c>
      <c r="AB134" s="40">
        <v>0</v>
      </c>
      <c r="AC134" s="40">
        <v>0</v>
      </c>
      <c r="AD134" s="50">
        <f t="shared" ref="AD134:AD139" si="40">SUM(Z134:AC134)</f>
        <v>0</v>
      </c>
    </row>
    <row r="135" spans="2:30">
      <c r="B135" s="10">
        <f t="shared" si="17"/>
        <v>64</v>
      </c>
      <c r="C135" s="9" t="s">
        <v>91</v>
      </c>
      <c r="D135" s="10">
        <f t="shared" si="17"/>
        <v>64</v>
      </c>
      <c r="E135" s="8" t="s">
        <v>1600</v>
      </c>
      <c r="F135" s="11">
        <v>40629</v>
      </c>
      <c r="G135" s="13">
        <v>3523</v>
      </c>
      <c r="H135" s="13">
        <v>291672</v>
      </c>
      <c r="I135" s="13">
        <v>4049</v>
      </c>
      <c r="J135" s="39">
        <v>0</v>
      </c>
      <c r="K135" s="40">
        <v>0</v>
      </c>
      <c r="L135" s="40">
        <v>0</v>
      </c>
      <c r="M135" s="40">
        <v>0</v>
      </c>
      <c r="N135" s="50">
        <f t="shared" si="38"/>
        <v>0</v>
      </c>
      <c r="O135" s="39">
        <v>0</v>
      </c>
      <c r="P135" s="40">
        <v>0</v>
      </c>
      <c r="Q135" s="40">
        <v>0</v>
      </c>
      <c r="R135" s="40">
        <v>130</v>
      </c>
      <c r="S135" s="50">
        <f t="shared" si="39"/>
        <v>130</v>
      </c>
      <c r="T135" s="39">
        <v>0</v>
      </c>
      <c r="U135" s="40">
        <v>0</v>
      </c>
      <c r="V135" s="40">
        <v>0</v>
      </c>
      <c r="W135" s="40">
        <v>170</v>
      </c>
      <c r="X135" s="21">
        <v>0</v>
      </c>
      <c r="Y135" s="50">
        <f t="shared" si="31"/>
        <v>170</v>
      </c>
      <c r="Z135" s="39">
        <v>0</v>
      </c>
      <c r="AA135" s="40">
        <v>0</v>
      </c>
      <c r="AB135" s="40">
        <v>0</v>
      </c>
      <c r="AC135" s="40">
        <v>0</v>
      </c>
      <c r="AD135" s="50">
        <f t="shared" si="40"/>
        <v>0</v>
      </c>
    </row>
    <row r="136" spans="2:30">
      <c r="B136" s="10">
        <f t="shared" si="17"/>
        <v>65</v>
      </c>
      <c r="C136" s="9" t="s">
        <v>91</v>
      </c>
      <c r="D136" s="10">
        <f t="shared" si="17"/>
        <v>65</v>
      </c>
      <c r="E136" s="8" t="s">
        <v>1601</v>
      </c>
      <c r="F136" s="11">
        <v>40629</v>
      </c>
      <c r="G136" s="13">
        <v>2375</v>
      </c>
      <c r="H136" s="13">
        <v>149174</v>
      </c>
      <c r="I136" s="13">
        <v>2854</v>
      </c>
      <c r="J136" s="39">
        <v>0</v>
      </c>
      <c r="K136" s="40">
        <v>0</v>
      </c>
      <c r="L136" s="40">
        <v>0</v>
      </c>
      <c r="M136" s="40">
        <v>0</v>
      </c>
      <c r="N136" s="50">
        <f t="shared" si="38"/>
        <v>0</v>
      </c>
      <c r="O136" s="39">
        <v>0</v>
      </c>
      <c r="P136" s="40">
        <v>0</v>
      </c>
      <c r="Q136" s="40">
        <v>0</v>
      </c>
      <c r="R136" s="40">
        <v>115</v>
      </c>
      <c r="S136" s="50">
        <f t="shared" si="39"/>
        <v>115</v>
      </c>
      <c r="T136" s="39">
        <v>0</v>
      </c>
      <c r="U136" s="40">
        <v>0</v>
      </c>
      <c r="V136" s="40">
        <v>0</v>
      </c>
      <c r="W136" s="40">
        <v>115</v>
      </c>
      <c r="X136" s="21">
        <v>0</v>
      </c>
      <c r="Y136" s="50">
        <f t="shared" ref="Y136:Y168" si="41">SUM(T136:X136)</f>
        <v>115</v>
      </c>
      <c r="Z136" s="39">
        <v>0</v>
      </c>
      <c r="AA136" s="40">
        <v>0</v>
      </c>
      <c r="AB136" s="40">
        <v>0</v>
      </c>
      <c r="AC136" s="40">
        <v>0</v>
      </c>
      <c r="AD136" s="50">
        <f t="shared" si="40"/>
        <v>0</v>
      </c>
    </row>
    <row r="137" spans="2:30">
      <c r="B137" s="10">
        <f t="shared" si="17"/>
        <v>66</v>
      </c>
      <c r="C137" s="9" t="s">
        <v>91</v>
      </c>
      <c r="D137" s="10">
        <f t="shared" si="17"/>
        <v>66</v>
      </c>
      <c r="E137" s="8" t="s">
        <v>1438</v>
      </c>
      <c r="F137" s="11">
        <v>40631</v>
      </c>
      <c r="G137" s="13">
        <v>3516</v>
      </c>
      <c r="H137" s="13">
        <v>226256</v>
      </c>
      <c r="I137" s="13">
        <v>4147</v>
      </c>
      <c r="J137" s="39">
        <v>0</v>
      </c>
      <c r="K137" s="40">
        <v>0</v>
      </c>
      <c r="L137" s="40">
        <v>0</v>
      </c>
      <c r="M137" s="40">
        <v>0</v>
      </c>
      <c r="N137" s="50">
        <f t="shared" si="38"/>
        <v>0</v>
      </c>
      <c r="O137" s="39">
        <v>0</v>
      </c>
      <c r="P137" s="40">
        <v>0</v>
      </c>
      <c r="Q137" s="40">
        <v>0</v>
      </c>
      <c r="R137" s="40">
        <v>0</v>
      </c>
      <c r="S137" s="50">
        <f t="shared" si="39"/>
        <v>0</v>
      </c>
      <c r="T137" s="39">
        <v>0</v>
      </c>
      <c r="U137" s="40">
        <v>0</v>
      </c>
      <c r="V137" s="40">
        <v>0</v>
      </c>
      <c r="W137" s="40">
        <v>0</v>
      </c>
      <c r="X137" s="21">
        <v>0</v>
      </c>
      <c r="Y137" s="50">
        <f t="shared" si="41"/>
        <v>0</v>
      </c>
      <c r="Z137" s="39">
        <v>0</v>
      </c>
      <c r="AA137" s="40">
        <v>0</v>
      </c>
      <c r="AB137" s="40">
        <v>0</v>
      </c>
      <c r="AC137" s="40">
        <v>0</v>
      </c>
      <c r="AD137" s="50">
        <f t="shared" si="40"/>
        <v>0</v>
      </c>
    </row>
    <row r="138" spans="2:30">
      <c r="B138" s="10">
        <f t="shared" ref="B138:D192" si="42">+B137+1</f>
        <v>67</v>
      </c>
      <c r="C138" s="9" t="s">
        <v>91</v>
      </c>
      <c r="D138" s="10">
        <f t="shared" si="42"/>
        <v>67</v>
      </c>
      <c r="E138" s="8" t="s">
        <v>1602</v>
      </c>
      <c r="F138" s="11">
        <v>40632</v>
      </c>
      <c r="G138" s="13">
        <v>122</v>
      </c>
      <c r="H138" s="13">
        <v>9842</v>
      </c>
      <c r="I138" s="13">
        <v>145</v>
      </c>
      <c r="J138" s="39">
        <v>0</v>
      </c>
      <c r="K138" s="40">
        <v>0</v>
      </c>
      <c r="L138" s="40">
        <v>0</v>
      </c>
      <c r="M138" s="40">
        <v>0</v>
      </c>
      <c r="N138" s="50">
        <f t="shared" si="38"/>
        <v>0</v>
      </c>
      <c r="O138" s="39">
        <v>0</v>
      </c>
      <c r="P138" s="40">
        <v>0</v>
      </c>
      <c r="Q138" s="40">
        <v>0</v>
      </c>
      <c r="R138" s="40">
        <v>200</v>
      </c>
      <c r="S138" s="50">
        <f t="shared" si="39"/>
        <v>200</v>
      </c>
      <c r="T138" s="39">
        <v>0</v>
      </c>
      <c r="U138" s="40">
        <v>0</v>
      </c>
      <c r="V138" s="40">
        <v>0</v>
      </c>
      <c r="W138" s="40">
        <v>5</v>
      </c>
      <c r="X138" s="21">
        <v>0</v>
      </c>
      <c r="Y138" s="50">
        <f t="shared" si="41"/>
        <v>5</v>
      </c>
      <c r="Z138" s="39">
        <v>0</v>
      </c>
      <c r="AA138" s="40">
        <v>0</v>
      </c>
      <c r="AB138" s="40">
        <v>0</v>
      </c>
      <c r="AC138" s="40">
        <v>0</v>
      </c>
      <c r="AD138" s="50">
        <f t="shared" si="40"/>
        <v>0</v>
      </c>
    </row>
    <row r="139" spans="2:30">
      <c r="B139" s="10">
        <f t="shared" si="42"/>
        <v>68</v>
      </c>
      <c r="C139" s="9" t="s">
        <v>91</v>
      </c>
      <c r="D139" s="10">
        <f t="shared" si="42"/>
        <v>68</v>
      </c>
      <c r="E139" s="8" t="s">
        <v>1603</v>
      </c>
      <c r="F139" s="11">
        <v>40632</v>
      </c>
      <c r="G139" s="13">
        <v>4845</v>
      </c>
      <c r="H139" s="13">
        <v>343634</v>
      </c>
      <c r="I139" s="13">
        <v>5718</v>
      </c>
      <c r="J139" s="39">
        <v>0</v>
      </c>
      <c r="K139" s="40">
        <v>0</v>
      </c>
      <c r="L139" s="40">
        <v>0</v>
      </c>
      <c r="M139" s="40">
        <v>0</v>
      </c>
      <c r="N139" s="50">
        <f t="shared" si="38"/>
        <v>0</v>
      </c>
      <c r="O139" s="39">
        <v>0</v>
      </c>
      <c r="P139" s="40">
        <v>0</v>
      </c>
      <c r="Q139" s="40">
        <v>0</v>
      </c>
      <c r="R139" s="40">
        <v>200</v>
      </c>
      <c r="S139" s="50">
        <f t="shared" si="39"/>
        <v>200</v>
      </c>
      <c r="T139" s="39">
        <v>0</v>
      </c>
      <c r="U139" s="40">
        <v>0</v>
      </c>
      <c r="V139" s="40">
        <v>0</v>
      </c>
      <c r="W139" s="40">
        <v>236</v>
      </c>
      <c r="X139" s="21">
        <v>0</v>
      </c>
      <c r="Y139" s="50">
        <f t="shared" si="41"/>
        <v>236</v>
      </c>
      <c r="Z139" s="39">
        <v>0</v>
      </c>
      <c r="AA139" s="40">
        <v>0</v>
      </c>
      <c r="AB139" s="40">
        <v>0</v>
      </c>
      <c r="AC139" s="40">
        <v>0</v>
      </c>
      <c r="AD139" s="50">
        <f t="shared" si="40"/>
        <v>0</v>
      </c>
    </row>
    <row r="140" spans="2:30">
      <c r="B140" s="10">
        <f t="shared" si="42"/>
        <v>69</v>
      </c>
      <c r="C140" s="9" t="s">
        <v>91</v>
      </c>
      <c r="D140" s="10">
        <f t="shared" si="42"/>
        <v>69</v>
      </c>
      <c r="E140" s="8" t="s">
        <v>1604</v>
      </c>
      <c r="F140" s="11">
        <v>40633</v>
      </c>
      <c r="G140" s="13">
        <v>3601</v>
      </c>
      <c r="H140" s="13">
        <v>200382</v>
      </c>
      <c r="I140" s="13">
        <v>3399</v>
      </c>
      <c r="J140" s="39">
        <v>0</v>
      </c>
      <c r="K140" s="40">
        <v>0</v>
      </c>
      <c r="L140" s="40">
        <v>0</v>
      </c>
      <c r="M140" s="40">
        <v>0</v>
      </c>
      <c r="N140" s="50">
        <f>SUM(J140:M140)</f>
        <v>0</v>
      </c>
      <c r="O140" s="39">
        <v>0</v>
      </c>
      <c r="P140" s="40">
        <v>0</v>
      </c>
      <c r="Q140" s="40">
        <v>0</v>
      </c>
      <c r="R140" s="40">
        <v>0</v>
      </c>
      <c r="S140" s="50">
        <f t="shared" ref="S140:S163" si="43">SUM(O140:R140)</f>
        <v>0</v>
      </c>
      <c r="T140" s="39">
        <v>0</v>
      </c>
      <c r="U140" s="40">
        <v>0</v>
      </c>
      <c r="V140" s="40">
        <v>0</v>
      </c>
      <c r="W140" s="40">
        <v>0</v>
      </c>
      <c r="X140" s="21">
        <v>0</v>
      </c>
      <c r="Y140" s="50">
        <f t="shared" si="41"/>
        <v>0</v>
      </c>
      <c r="Z140" s="39">
        <v>0</v>
      </c>
      <c r="AA140" s="40">
        <v>0</v>
      </c>
      <c r="AB140" s="40">
        <v>0</v>
      </c>
      <c r="AC140" s="40">
        <v>0</v>
      </c>
      <c r="AD140" s="50">
        <f t="shared" ref="AD140:AD163" si="44">SUM(Z140:AC140)</f>
        <v>0</v>
      </c>
    </row>
    <row r="141" spans="2:30">
      <c r="B141" s="10">
        <f t="shared" si="42"/>
        <v>70</v>
      </c>
      <c r="C141" s="9" t="s">
        <v>91</v>
      </c>
      <c r="D141" s="10">
        <f t="shared" si="42"/>
        <v>70</v>
      </c>
      <c r="E141" s="8" t="s">
        <v>1605</v>
      </c>
      <c r="F141" s="11">
        <v>40635</v>
      </c>
      <c r="G141" s="13">
        <v>3848</v>
      </c>
      <c r="H141" s="13">
        <v>206550</v>
      </c>
      <c r="I141" s="13">
        <v>4552</v>
      </c>
      <c r="J141" s="39">
        <v>0</v>
      </c>
      <c r="K141" s="40">
        <v>0</v>
      </c>
      <c r="L141" s="40">
        <v>0</v>
      </c>
      <c r="M141" s="40">
        <v>0</v>
      </c>
      <c r="N141" s="50">
        <f>SUM(J141:M141)</f>
        <v>0</v>
      </c>
      <c r="O141" s="39">
        <v>0</v>
      </c>
      <c r="P141" s="40">
        <v>0</v>
      </c>
      <c r="Q141" s="40">
        <v>0</v>
      </c>
      <c r="R141" s="40">
        <v>0</v>
      </c>
      <c r="S141" s="50">
        <f t="shared" si="43"/>
        <v>0</v>
      </c>
      <c r="T141" s="39">
        <v>0</v>
      </c>
      <c r="U141" s="40">
        <v>0</v>
      </c>
      <c r="V141" s="40">
        <v>0</v>
      </c>
      <c r="W141" s="40">
        <v>0</v>
      </c>
      <c r="X141" s="21">
        <v>0</v>
      </c>
      <c r="Y141" s="50">
        <f t="shared" si="41"/>
        <v>0</v>
      </c>
      <c r="Z141" s="39">
        <v>0</v>
      </c>
      <c r="AA141" s="40">
        <v>0</v>
      </c>
      <c r="AB141" s="40">
        <v>0</v>
      </c>
      <c r="AC141" s="40">
        <v>0</v>
      </c>
      <c r="AD141" s="50">
        <f t="shared" si="44"/>
        <v>0</v>
      </c>
    </row>
    <row r="142" spans="2:30">
      <c r="B142" s="10">
        <f t="shared" si="42"/>
        <v>71</v>
      </c>
      <c r="C142" s="9" t="s">
        <v>91</v>
      </c>
      <c r="D142" s="10">
        <f t="shared" si="42"/>
        <v>71</v>
      </c>
      <c r="E142" s="8" t="s">
        <v>1606</v>
      </c>
      <c r="F142" s="11">
        <v>40636</v>
      </c>
      <c r="G142" s="13">
        <v>4204</v>
      </c>
      <c r="H142" s="13">
        <v>327683</v>
      </c>
      <c r="I142" s="13">
        <v>4789</v>
      </c>
      <c r="J142" s="39">
        <v>0</v>
      </c>
      <c r="K142" s="40">
        <v>0</v>
      </c>
      <c r="L142" s="40">
        <v>0</v>
      </c>
      <c r="M142" s="40">
        <v>0</v>
      </c>
      <c r="N142" s="50">
        <f t="shared" ref="N142:N163" si="45">SUM(J142:M142)</f>
        <v>0</v>
      </c>
      <c r="O142" s="39">
        <v>0</v>
      </c>
      <c r="P142" s="40">
        <v>0</v>
      </c>
      <c r="Q142" s="40">
        <v>0</v>
      </c>
      <c r="R142" s="40">
        <v>0</v>
      </c>
      <c r="S142" s="50">
        <f t="shared" si="43"/>
        <v>0</v>
      </c>
      <c r="T142" s="39">
        <v>0</v>
      </c>
      <c r="U142" s="40">
        <v>0</v>
      </c>
      <c r="V142" s="40">
        <v>0</v>
      </c>
      <c r="W142" s="40">
        <v>204</v>
      </c>
      <c r="X142" s="21">
        <v>0</v>
      </c>
      <c r="Y142" s="50">
        <f t="shared" si="41"/>
        <v>204</v>
      </c>
      <c r="Z142" s="39">
        <v>0</v>
      </c>
      <c r="AA142" s="40">
        <v>0</v>
      </c>
      <c r="AB142" s="40">
        <v>0</v>
      </c>
      <c r="AC142" s="40">
        <v>0</v>
      </c>
      <c r="AD142" s="50">
        <f t="shared" si="44"/>
        <v>0</v>
      </c>
    </row>
    <row r="143" spans="2:30">
      <c r="B143" s="10">
        <f t="shared" si="42"/>
        <v>72</v>
      </c>
      <c r="C143" s="9" t="s">
        <v>91</v>
      </c>
      <c r="D143" s="10">
        <f t="shared" si="42"/>
        <v>72</v>
      </c>
      <c r="E143" s="8" t="s">
        <v>1607</v>
      </c>
      <c r="F143" s="11">
        <v>40636</v>
      </c>
      <c r="G143" s="13">
        <v>2188</v>
      </c>
      <c r="H143" s="13">
        <v>181107</v>
      </c>
      <c r="I143" s="13">
        <v>2609</v>
      </c>
      <c r="J143" s="39">
        <v>0</v>
      </c>
      <c r="K143" s="40">
        <v>0</v>
      </c>
      <c r="L143" s="40">
        <v>0</v>
      </c>
      <c r="M143" s="40">
        <v>0</v>
      </c>
      <c r="N143" s="50">
        <f t="shared" si="45"/>
        <v>0</v>
      </c>
      <c r="O143" s="39">
        <v>0</v>
      </c>
      <c r="P143" s="40">
        <v>0</v>
      </c>
      <c r="Q143" s="40">
        <v>0</v>
      </c>
      <c r="R143" s="40">
        <v>115</v>
      </c>
      <c r="S143" s="50">
        <f t="shared" si="43"/>
        <v>115</v>
      </c>
      <c r="T143" s="39">
        <v>0</v>
      </c>
      <c r="U143" s="40">
        <v>0</v>
      </c>
      <c r="V143" s="40">
        <v>0</v>
      </c>
      <c r="W143" s="40">
        <v>107</v>
      </c>
      <c r="X143" s="21">
        <v>0</v>
      </c>
      <c r="Y143" s="50">
        <f t="shared" si="41"/>
        <v>107</v>
      </c>
      <c r="Z143" s="39">
        <v>0</v>
      </c>
      <c r="AA143" s="40">
        <v>0</v>
      </c>
      <c r="AB143" s="40">
        <v>0</v>
      </c>
      <c r="AC143" s="40">
        <v>0</v>
      </c>
      <c r="AD143" s="50">
        <f t="shared" si="44"/>
        <v>0</v>
      </c>
    </row>
    <row r="144" spans="2:30">
      <c r="B144" s="10">
        <f t="shared" si="42"/>
        <v>73</v>
      </c>
      <c r="C144" s="9" t="s">
        <v>91</v>
      </c>
      <c r="D144" s="10">
        <f t="shared" si="42"/>
        <v>73</v>
      </c>
      <c r="E144" s="8" t="s">
        <v>1608</v>
      </c>
      <c r="F144" s="11">
        <v>40639</v>
      </c>
      <c r="G144" s="13">
        <v>203</v>
      </c>
      <c r="H144" s="13">
        <v>13032</v>
      </c>
      <c r="I144" s="13">
        <v>226</v>
      </c>
      <c r="J144" s="39">
        <v>0</v>
      </c>
      <c r="K144" s="40">
        <v>0</v>
      </c>
      <c r="L144" s="40">
        <v>0</v>
      </c>
      <c r="M144" s="40">
        <v>0</v>
      </c>
      <c r="N144" s="50">
        <f t="shared" si="45"/>
        <v>0</v>
      </c>
      <c r="O144" s="39">
        <v>0</v>
      </c>
      <c r="P144" s="40">
        <v>0</v>
      </c>
      <c r="Q144" s="40">
        <v>0</v>
      </c>
      <c r="R144" s="40">
        <v>180</v>
      </c>
      <c r="S144" s="50">
        <f t="shared" si="43"/>
        <v>180</v>
      </c>
      <c r="T144" s="39">
        <v>0</v>
      </c>
      <c r="U144" s="40">
        <v>0</v>
      </c>
      <c r="V144" s="40">
        <v>0</v>
      </c>
      <c r="W144" s="40">
        <v>10</v>
      </c>
      <c r="X144" s="21">
        <v>0</v>
      </c>
      <c r="Y144" s="50">
        <f t="shared" si="41"/>
        <v>10</v>
      </c>
      <c r="Z144" s="39">
        <v>0</v>
      </c>
      <c r="AA144" s="40">
        <v>0</v>
      </c>
      <c r="AB144" s="40">
        <v>0</v>
      </c>
      <c r="AC144" s="40">
        <v>0</v>
      </c>
      <c r="AD144" s="50">
        <f t="shared" si="44"/>
        <v>0</v>
      </c>
    </row>
    <row r="145" spans="2:30">
      <c r="B145" s="10">
        <f t="shared" si="42"/>
        <v>74</v>
      </c>
      <c r="C145" s="9" t="s">
        <v>91</v>
      </c>
      <c r="D145" s="10">
        <f t="shared" si="42"/>
        <v>74</v>
      </c>
      <c r="E145" s="8" t="s">
        <v>1609</v>
      </c>
      <c r="F145" s="11">
        <v>40639</v>
      </c>
      <c r="G145" s="13">
        <v>4715</v>
      </c>
      <c r="H145" s="13">
        <v>353788</v>
      </c>
      <c r="I145" s="13">
        <v>5703</v>
      </c>
      <c r="J145" s="39">
        <v>0</v>
      </c>
      <c r="K145" s="40">
        <v>0</v>
      </c>
      <c r="L145" s="40">
        <v>0</v>
      </c>
      <c r="M145" s="40">
        <v>0</v>
      </c>
      <c r="N145" s="50">
        <f t="shared" si="45"/>
        <v>0</v>
      </c>
      <c r="O145" s="39">
        <v>0</v>
      </c>
      <c r="P145" s="40">
        <v>0</v>
      </c>
      <c r="Q145" s="40">
        <v>0</v>
      </c>
      <c r="R145" s="40">
        <v>200</v>
      </c>
      <c r="S145" s="50">
        <f t="shared" si="43"/>
        <v>200</v>
      </c>
      <c r="T145" s="39">
        <v>0</v>
      </c>
      <c r="U145" s="40">
        <v>0</v>
      </c>
      <c r="V145" s="40">
        <v>0</v>
      </c>
      <c r="W145" s="40">
        <v>230</v>
      </c>
      <c r="X145" s="21">
        <v>0</v>
      </c>
      <c r="Y145" s="50">
        <f t="shared" si="41"/>
        <v>230</v>
      </c>
      <c r="Z145" s="39">
        <v>0</v>
      </c>
      <c r="AA145" s="40">
        <v>0</v>
      </c>
      <c r="AB145" s="40">
        <v>0</v>
      </c>
      <c r="AC145" s="40">
        <v>0</v>
      </c>
      <c r="AD145" s="50">
        <f t="shared" si="44"/>
        <v>0</v>
      </c>
    </row>
    <row r="146" spans="2:30">
      <c r="B146" s="10">
        <f t="shared" si="42"/>
        <v>75</v>
      </c>
      <c r="C146" s="9" t="s">
        <v>91</v>
      </c>
      <c r="D146" s="10">
        <f t="shared" si="42"/>
        <v>75</v>
      </c>
      <c r="E146" s="8" t="s">
        <v>1610</v>
      </c>
      <c r="F146" s="11">
        <v>40640</v>
      </c>
      <c r="G146" s="13">
        <v>4762</v>
      </c>
      <c r="H146" s="13">
        <v>297351</v>
      </c>
      <c r="I146" s="13">
        <v>5313</v>
      </c>
      <c r="J146" s="39">
        <v>0</v>
      </c>
      <c r="K146" s="40">
        <v>0</v>
      </c>
      <c r="L146" s="40">
        <v>0</v>
      </c>
      <c r="M146" s="40">
        <v>0</v>
      </c>
      <c r="N146" s="50">
        <f t="shared" si="45"/>
        <v>0</v>
      </c>
      <c r="O146" s="39">
        <v>0</v>
      </c>
      <c r="P146" s="40">
        <v>0</v>
      </c>
      <c r="Q146" s="40">
        <v>0</v>
      </c>
      <c r="R146" s="40">
        <v>0</v>
      </c>
      <c r="S146" s="50">
        <f t="shared" si="43"/>
        <v>0</v>
      </c>
      <c r="T146" s="39">
        <v>0</v>
      </c>
      <c r="U146" s="40">
        <v>0</v>
      </c>
      <c r="V146" s="40">
        <v>0</v>
      </c>
      <c r="W146" s="40">
        <v>0</v>
      </c>
      <c r="X146" s="21">
        <v>0</v>
      </c>
      <c r="Y146" s="50">
        <f t="shared" si="41"/>
        <v>0</v>
      </c>
      <c r="Z146" s="39">
        <v>0</v>
      </c>
      <c r="AA146" s="40">
        <v>0</v>
      </c>
      <c r="AB146" s="40">
        <v>0</v>
      </c>
      <c r="AC146" s="40">
        <v>0</v>
      </c>
      <c r="AD146" s="50">
        <f t="shared" si="44"/>
        <v>0</v>
      </c>
    </row>
    <row r="147" spans="2:30">
      <c r="B147" s="10">
        <f t="shared" si="42"/>
        <v>76</v>
      </c>
      <c r="C147" s="9" t="s">
        <v>91</v>
      </c>
      <c r="D147" s="10">
        <f t="shared" si="42"/>
        <v>76</v>
      </c>
      <c r="E147" s="8" t="s">
        <v>1611</v>
      </c>
      <c r="F147" s="11">
        <v>40643</v>
      </c>
      <c r="G147" s="13">
        <v>4705</v>
      </c>
      <c r="H147" s="13">
        <v>267118</v>
      </c>
      <c r="I147" s="13">
        <v>4443</v>
      </c>
      <c r="J147" s="39">
        <v>0</v>
      </c>
      <c r="K147" s="40">
        <v>0</v>
      </c>
      <c r="L147" s="40">
        <v>0</v>
      </c>
      <c r="M147" s="40">
        <v>0</v>
      </c>
      <c r="N147" s="50">
        <f t="shared" si="45"/>
        <v>0</v>
      </c>
      <c r="O147" s="39">
        <v>0</v>
      </c>
      <c r="P147" s="40">
        <v>0</v>
      </c>
      <c r="Q147" s="40">
        <v>0</v>
      </c>
      <c r="R147" s="40">
        <v>0</v>
      </c>
      <c r="S147" s="50">
        <f t="shared" si="43"/>
        <v>0</v>
      </c>
      <c r="T147" s="39">
        <v>0</v>
      </c>
      <c r="U147" s="40">
        <v>0</v>
      </c>
      <c r="V147" s="40">
        <v>0</v>
      </c>
      <c r="W147" s="40">
        <v>0</v>
      </c>
      <c r="X147" s="21">
        <v>0</v>
      </c>
      <c r="Y147" s="50">
        <f t="shared" si="41"/>
        <v>0</v>
      </c>
      <c r="Z147" s="39">
        <v>0</v>
      </c>
      <c r="AA147" s="40">
        <v>0</v>
      </c>
      <c r="AB147" s="40">
        <v>0</v>
      </c>
      <c r="AC147" s="40">
        <v>0</v>
      </c>
      <c r="AD147" s="50">
        <f t="shared" si="44"/>
        <v>0</v>
      </c>
    </row>
    <row r="148" spans="2:30">
      <c r="B148" s="10">
        <f t="shared" si="42"/>
        <v>77</v>
      </c>
      <c r="C148" s="9" t="s">
        <v>91</v>
      </c>
      <c r="D148" s="10">
        <f t="shared" si="42"/>
        <v>77</v>
      </c>
      <c r="E148" s="8" t="s">
        <v>1612</v>
      </c>
      <c r="F148" s="11">
        <v>40644</v>
      </c>
      <c r="G148" s="13">
        <v>3848</v>
      </c>
      <c r="H148" s="13">
        <v>304263</v>
      </c>
      <c r="I148" s="13">
        <v>4297</v>
      </c>
      <c r="J148" s="39">
        <v>0</v>
      </c>
      <c r="K148" s="40">
        <v>0</v>
      </c>
      <c r="L148" s="40">
        <v>0</v>
      </c>
      <c r="M148" s="40">
        <v>0</v>
      </c>
      <c r="N148" s="50">
        <f t="shared" si="45"/>
        <v>0</v>
      </c>
      <c r="O148" s="39">
        <v>0</v>
      </c>
      <c r="P148" s="40">
        <v>0</v>
      </c>
      <c r="Q148" s="40">
        <v>0</v>
      </c>
      <c r="R148" s="40">
        <v>29</v>
      </c>
      <c r="S148" s="50">
        <f t="shared" si="43"/>
        <v>29</v>
      </c>
      <c r="T148" s="39">
        <v>0</v>
      </c>
      <c r="U148" s="40">
        <v>0</v>
      </c>
      <c r="V148" s="40">
        <v>0</v>
      </c>
      <c r="W148" s="40">
        <v>186</v>
      </c>
      <c r="X148" s="21">
        <v>0</v>
      </c>
      <c r="Y148" s="50">
        <f t="shared" si="41"/>
        <v>186</v>
      </c>
      <c r="Z148" s="39">
        <v>0</v>
      </c>
      <c r="AA148" s="40">
        <v>0</v>
      </c>
      <c r="AB148" s="40">
        <v>0</v>
      </c>
      <c r="AC148" s="40">
        <v>2</v>
      </c>
      <c r="AD148" s="50">
        <f t="shared" si="44"/>
        <v>2</v>
      </c>
    </row>
    <row r="149" spans="2:30">
      <c r="B149" s="10">
        <f t="shared" si="42"/>
        <v>78</v>
      </c>
      <c r="C149" s="9" t="s">
        <v>91</v>
      </c>
      <c r="D149" s="10">
        <f t="shared" si="42"/>
        <v>78</v>
      </c>
      <c r="E149" s="8" t="s">
        <v>1613</v>
      </c>
      <c r="F149" s="11">
        <v>40644</v>
      </c>
      <c r="G149" s="13">
        <v>1836</v>
      </c>
      <c r="H149" s="13">
        <v>129333</v>
      </c>
      <c r="I149" s="13">
        <v>2201</v>
      </c>
      <c r="J149" s="39">
        <v>0</v>
      </c>
      <c r="K149" s="40">
        <v>0</v>
      </c>
      <c r="L149" s="40">
        <v>0</v>
      </c>
      <c r="M149" s="40">
        <v>0</v>
      </c>
      <c r="N149" s="50">
        <f t="shared" si="45"/>
        <v>0</v>
      </c>
      <c r="O149" s="39">
        <v>0</v>
      </c>
      <c r="P149" s="40">
        <v>0</v>
      </c>
      <c r="Q149" s="40">
        <v>0</v>
      </c>
      <c r="R149" s="40">
        <v>115</v>
      </c>
      <c r="S149" s="50">
        <f t="shared" si="43"/>
        <v>115</v>
      </c>
      <c r="T149" s="39">
        <v>0</v>
      </c>
      <c r="U149" s="40">
        <v>0</v>
      </c>
      <c r="V149" s="40">
        <v>0</v>
      </c>
      <c r="W149" s="40">
        <v>90</v>
      </c>
      <c r="X149" s="21">
        <v>0</v>
      </c>
      <c r="Y149" s="50">
        <f t="shared" si="41"/>
        <v>90</v>
      </c>
      <c r="Z149" s="39">
        <v>0</v>
      </c>
      <c r="AA149" s="40">
        <v>0</v>
      </c>
      <c r="AB149" s="40">
        <v>0</v>
      </c>
      <c r="AC149" s="40">
        <v>0</v>
      </c>
      <c r="AD149" s="50">
        <f t="shared" si="44"/>
        <v>0</v>
      </c>
    </row>
    <row r="150" spans="2:30">
      <c r="B150" s="10">
        <f t="shared" si="42"/>
        <v>79</v>
      </c>
      <c r="C150" s="9" t="s">
        <v>91</v>
      </c>
      <c r="D150" s="10">
        <f t="shared" si="42"/>
        <v>79</v>
      </c>
      <c r="E150" s="8" t="s">
        <v>1614</v>
      </c>
      <c r="F150" s="11">
        <v>40646</v>
      </c>
      <c r="G150" s="13">
        <v>3511</v>
      </c>
      <c r="H150" s="13">
        <v>219732</v>
      </c>
      <c r="I150" s="13">
        <v>4140</v>
      </c>
      <c r="J150" s="39">
        <v>0</v>
      </c>
      <c r="K150" s="40">
        <v>0</v>
      </c>
      <c r="L150" s="40">
        <v>0</v>
      </c>
      <c r="M150" s="40">
        <v>0</v>
      </c>
      <c r="N150" s="50">
        <f t="shared" si="45"/>
        <v>0</v>
      </c>
      <c r="O150" s="39">
        <v>0</v>
      </c>
      <c r="P150" s="40">
        <v>0</v>
      </c>
      <c r="Q150" s="40">
        <v>0</v>
      </c>
      <c r="R150" s="40">
        <v>0</v>
      </c>
      <c r="S150" s="50">
        <f t="shared" si="43"/>
        <v>0</v>
      </c>
      <c r="T150" s="39">
        <v>0</v>
      </c>
      <c r="U150" s="40">
        <v>0</v>
      </c>
      <c r="V150" s="40">
        <v>0</v>
      </c>
      <c r="W150" s="40">
        <v>0</v>
      </c>
      <c r="X150" s="21">
        <v>0</v>
      </c>
      <c r="Y150" s="50">
        <f t="shared" si="41"/>
        <v>0</v>
      </c>
      <c r="Z150" s="39">
        <v>0</v>
      </c>
      <c r="AA150" s="40">
        <v>0</v>
      </c>
      <c r="AB150" s="40">
        <v>0</v>
      </c>
      <c r="AC150" s="40">
        <v>0</v>
      </c>
      <c r="AD150" s="50">
        <f t="shared" si="44"/>
        <v>0</v>
      </c>
    </row>
    <row r="151" spans="2:30">
      <c r="B151" s="10">
        <f t="shared" si="42"/>
        <v>80</v>
      </c>
      <c r="C151" s="9" t="s">
        <v>91</v>
      </c>
      <c r="D151" s="10">
        <f t="shared" si="42"/>
        <v>80</v>
      </c>
      <c r="E151" s="8" t="s">
        <v>1615</v>
      </c>
      <c r="F151" s="11">
        <v>40646</v>
      </c>
      <c r="G151" s="13">
        <v>83</v>
      </c>
      <c r="H151" s="13">
        <v>4928</v>
      </c>
      <c r="I151" s="13">
        <v>86</v>
      </c>
      <c r="J151" s="39">
        <v>0</v>
      </c>
      <c r="K151" s="40">
        <v>0</v>
      </c>
      <c r="L151" s="40">
        <v>0</v>
      </c>
      <c r="M151" s="40">
        <v>0</v>
      </c>
      <c r="N151" s="50">
        <f t="shared" si="45"/>
        <v>0</v>
      </c>
      <c r="O151" s="39">
        <v>0</v>
      </c>
      <c r="P151" s="40">
        <v>0</v>
      </c>
      <c r="Q151" s="40">
        <v>0</v>
      </c>
      <c r="R151" s="40">
        <v>120</v>
      </c>
      <c r="S151" s="50">
        <f t="shared" si="43"/>
        <v>120</v>
      </c>
      <c r="T151" s="39">
        <v>0</v>
      </c>
      <c r="U151" s="40">
        <v>0</v>
      </c>
      <c r="V151" s="40">
        <v>0</v>
      </c>
      <c r="W151" s="40">
        <v>4</v>
      </c>
      <c r="X151" s="21">
        <v>0</v>
      </c>
      <c r="Y151" s="50">
        <f t="shared" si="41"/>
        <v>4</v>
      </c>
      <c r="Z151" s="39">
        <v>0</v>
      </c>
      <c r="AA151" s="40">
        <v>0</v>
      </c>
      <c r="AB151" s="40">
        <v>0</v>
      </c>
      <c r="AC151" s="40">
        <v>0</v>
      </c>
      <c r="AD151" s="50">
        <f t="shared" si="44"/>
        <v>0</v>
      </c>
    </row>
    <row r="152" spans="2:30">
      <c r="B152" s="10">
        <f t="shared" si="42"/>
        <v>81</v>
      </c>
      <c r="C152" s="9" t="s">
        <v>91</v>
      </c>
      <c r="D152" s="10">
        <f t="shared" si="42"/>
        <v>81</v>
      </c>
      <c r="E152" s="8" t="s">
        <v>1616</v>
      </c>
      <c r="F152" s="11">
        <v>40646</v>
      </c>
      <c r="G152" s="13">
        <v>4480</v>
      </c>
      <c r="H152" s="13">
        <v>308913</v>
      </c>
      <c r="I152" s="13">
        <v>5170</v>
      </c>
      <c r="J152" s="39">
        <v>0</v>
      </c>
      <c r="K152" s="40">
        <v>0</v>
      </c>
      <c r="L152" s="40">
        <v>0</v>
      </c>
      <c r="M152" s="40">
        <v>0</v>
      </c>
      <c r="N152" s="50">
        <f t="shared" si="45"/>
        <v>0</v>
      </c>
      <c r="O152" s="39">
        <v>0</v>
      </c>
      <c r="P152" s="40">
        <v>0</v>
      </c>
      <c r="Q152" s="40">
        <v>0</v>
      </c>
      <c r="R152" s="40">
        <v>240</v>
      </c>
      <c r="S152" s="50">
        <f t="shared" si="43"/>
        <v>240</v>
      </c>
      <c r="T152" s="39">
        <v>0</v>
      </c>
      <c r="U152" s="40">
        <v>0</v>
      </c>
      <c r="V152" s="40">
        <v>0</v>
      </c>
      <c r="W152" s="40">
        <v>218</v>
      </c>
      <c r="X152" s="21">
        <v>0</v>
      </c>
      <c r="Y152" s="50">
        <f t="shared" si="41"/>
        <v>218</v>
      </c>
      <c r="Z152" s="39">
        <v>0</v>
      </c>
      <c r="AA152" s="40">
        <v>0</v>
      </c>
      <c r="AB152" s="40">
        <v>0</v>
      </c>
      <c r="AC152" s="40">
        <v>0</v>
      </c>
      <c r="AD152" s="50">
        <f t="shared" si="44"/>
        <v>0</v>
      </c>
    </row>
    <row r="153" spans="2:30">
      <c r="B153" s="10">
        <f t="shared" si="42"/>
        <v>82</v>
      </c>
      <c r="C153" s="9" t="s">
        <v>91</v>
      </c>
      <c r="D153" s="10">
        <f t="shared" si="42"/>
        <v>82</v>
      </c>
      <c r="E153" s="8" t="s">
        <v>1617</v>
      </c>
      <c r="F153" s="11">
        <v>40648</v>
      </c>
      <c r="G153" s="13">
        <v>3417</v>
      </c>
      <c r="H153" s="13">
        <v>168355</v>
      </c>
      <c r="I153" s="13">
        <v>4102</v>
      </c>
      <c r="J153" s="39">
        <v>0</v>
      </c>
      <c r="K153" s="40">
        <v>0</v>
      </c>
      <c r="L153" s="40">
        <v>0</v>
      </c>
      <c r="M153" s="40">
        <v>0</v>
      </c>
      <c r="N153" s="50">
        <f t="shared" si="45"/>
        <v>0</v>
      </c>
      <c r="O153" s="39">
        <v>0</v>
      </c>
      <c r="P153" s="40">
        <v>0</v>
      </c>
      <c r="Q153" s="40">
        <v>0</v>
      </c>
      <c r="R153" s="40">
        <v>0</v>
      </c>
      <c r="S153" s="50">
        <f t="shared" si="43"/>
        <v>0</v>
      </c>
      <c r="T153" s="39">
        <v>0</v>
      </c>
      <c r="U153" s="40">
        <v>0</v>
      </c>
      <c r="V153" s="40">
        <v>0</v>
      </c>
      <c r="W153" s="40">
        <v>0</v>
      </c>
      <c r="X153" s="21">
        <v>0</v>
      </c>
      <c r="Y153" s="50">
        <f t="shared" si="41"/>
        <v>0</v>
      </c>
      <c r="Z153" s="39">
        <v>0</v>
      </c>
      <c r="AA153" s="40">
        <v>0</v>
      </c>
      <c r="AB153" s="40">
        <v>0</v>
      </c>
      <c r="AC153" s="40">
        <v>0</v>
      </c>
      <c r="AD153" s="50">
        <f t="shared" si="44"/>
        <v>0</v>
      </c>
    </row>
    <row r="154" spans="2:30">
      <c r="B154" s="10">
        <f t="shared" si="42"/>
        <v>83</v>
      </c>
      <c r="C154" s="9" t="s">
        <v>91</v>
      </c>
      <c r="D154" s="10">
        <f t="shared" si="42"/>
        <v>83</v>
      </c>
      <c r="E154" s="8" t="s">
        <v>274</v>
      </c>
      <c r="F154" s="11">
        <v>40650</v>
      </c>
      <c r="G154" s="13">
        <v>638</v>
      </c>
      <c r="H154" s="13">
        <v>39449</v>
      </c>
      <c r="I154" s="13">
        <v>756</v>
      </c>
      <c r="J154" s="39">
        <v>0</v>
      </c>
      <c r="K154" s="40">
        <v>0</v>
      </c>
      <c r="L154" s="40">
        <v>0</v>
      </c>
      <c r="M154" s="40">
        <v>0</v>
      </c>
      <c r="N154" s="50">
        <f t="shared" si="45"/>
        <v>0</v>
      </c>
      <c r="O154" s="39">
        <v>0</v>
      </c>
      <c r="P154" s="40">
        <v>0</v>
      </c>
      <c r="Q154" s="40">
        <v>0</v>
      </c>
      <c r="R154" s="40">
        <v>0</v>
      </c>
      <c r="S154" s="50">
        <f t="shared" si="43"/>
        <v>0</v>
      </c>
      <c r="T154" s="39">
        <v>0</v>
      </c>
      <c r="U154" s="40">
        <v>0</v>
      </c>
      <c r="V154" s="40">
        <v>0</v>
      </c>
      <c r="W154" s="40">
        <v>0</v>
      </c>
      <c r="X154" s="21">
        <v>0</v>
      </c>
      <c r="Y154" s="50">
        <f t="shared" si="41"/>
        <v>0</v>
      </c>
      <c r="Z154" s="39">
        <v>0</v>
      </c>
      <c r="AA154" s="40">
        <v>0</v>
      </c>
      <c r="AB154" s="40">
        <v>0</v>
      </c>
      <c r="AC154" s="40">
        <v>0</v>
      </c>
      <c r="AD154" s="50">
        <f t="shared" si="44"/>
        <v>0</v>
      </c>
    </row>
    <row r="155" spans="2:30">
      <c r="B155" s="10">
        <f t="shared" si="42"/>
        <v>84</v>
      </c>
      <c r="C155" s="9" t="s">
        <v>91</v>
      </c>
      <c r="D155" s="10">
        <f t="shared" si="42"/>
        <v>84</v>
      </c>
      <c r="E155" s="8" t="s">
        <v>1618</v>
      </c>
      <c r="F155" s="11">
        <v>40651</v>
      </c>
      <c r="G155" s="13">
        <v>2364</v>
      </c>
      <c r="H155" s="13">
        <v>167944</v>
      </c>
      <c r="I155" s="13">
        <v>2688</v>
      </c>
      <c r="J155" s="39">
        <v>0</v>
      </c>
      <c r="K155" s="40">
        <v>0</v>
      </c>
      <c r="L155" s="40">
        <v>0</v>
      </c>
      <c r="M155" s="40">
        <v>0</v>
      </c>
      <c r="N155" s="50">
        <f t="shared" si="45"/>
        <v>0</v>
      </c>
      <c r="O155" s="39">
        <v>0</v>
      </c>
      <c r="P155" s="40">
        <v>0</v>
      </c>
      <c r="Q155" s="40">
        <v>0</v>
      </c>
      <c r="R155" s="40">
        <v>50</v>
      </c>
      <c r="S155" s="50">
        <f t="shared" si="43"/>
        <v>50</v>
      </c>
      <c r="T155" s="39">
        <v>0</v>
      </c>
      <c r="U155" s="40">
        <v>0</v>
      </c>
      <c r="V155" s="40">
        <v>0</v>
      </c>
      <c r="W155" s="40">
        <v>115</v>
      </c>
      <c r="X155" s="21">
        <v>0</v>
      </c>
      <c r="Y155" s="50">
        <f t="shared" si="41"/>
        <v>115</v>
      </c>
      <c r="Z155" s="39">
        <v>0</v>
      </c>
      <c r="AA155" s="40">
        <v>0</v>
      </c>
      <c r="AB155" s="40">
        <v>0</v>
      </c>
      <c r="AC155" s="40">
        <v>1</v>
      </c>
      <c r="AD155" s="50">
        <f t="shared" si="44"/>
        <v>1</v>
      </c>
    </row>
    <row r="156" spans="2:30">
      <c r="B156" s="10">
        <f t="shared" si="42"/>
        <v>85</v>
      </c>
      <c r="C156" s="9" t="s">
        <v>91</v>
      </c>
      <c r="D156" s="10">
        <f t="shared" si="42"/>
        <v>85</v>
      </c>
      <c r="E156" s="8" t="s">
        <v>1619</v>
      </c>
      <c r="F156" s="11">
        <v>40651</v>
      </c>
      <c r="G156" s="13">
        <v>2322</v>
      </c>
      <c r="H156" s="13">
        <v>174058</v>
      </c>
      <c r="I156" s="13">
        <v>2708</v>
      </c>
      <c r="J156" s="39">
        <v>0</v>
      </c>
      <c r="K156" s="40">
        <v>0</v>
      </c>
      <c r="L156" s="40">
        <v>0</v>
      </c>
      <c r="M156" s="40">
        <v>0</v>
      </c>
      <c r="N156" s="50">
        <f t="shared" si="45"/>
        <v>0</v>
      </c>
      <c r="O156" s="39">
        <v>0</v>
      </c>
      <c r="P156" s="40">
        <v>0</v>
      </c>
      <c r="Q156" s="40">
        <v>0</v>
      </c>
      <c r="R156" s="40">
        <v>100</v>
      </c>
      <c r="S156" s="50">
        <f t="shared" si="43"/>
        <v>100</v>
      </c>
      <c r="T156" s="39">
        <v>0</v>
      </c>
      <c r="U156" s="40">
        <v>0</v>
      </c>
      <c r="V156" s="40">
        <v>0</v>
      </c>
      <c r="W156" s="40">
        <v>109</v>
      </c>
      <c r="X156" s="21">
        <v>0</v>
      </c>
      <c r="Y156" s="50">
        <f t="shared" si="41"/>
        <v>109</v>
      </c>
      <c r="Z156" s="39">
        <v>0</v>
      </c>
      <c r="AA156" s="40">
        <v>0</v>
      </c>
      <c r="AB156" s="40">
        <v>0</v>
      </c>
      <c r="AC156" s="40">
        <v>0</v>
      </c>
      <c r="AD156" s="50">
        <f t="shared" si="44"/>
        <v>0</v>
      </c>
    </row>
    <row r="157" spans="2:30">
      <c r="B157" s="10">
        <f t="shared" si="42"/>
        <v>86</v>
      </c>
      <c r="C157" s="9" t="s">
        <v>91</v>
      </c>
      <c r="D157" s="10">
        <f t="shared" si="42"/>
        <v>86</v>
      </c>
      <c r="E157" s="8" t="s">
        <v>1620</v>
      </c>
      <c r="F157" s="11">
        <v>40651</v>
      </c>
      <c r="G157" s="13">
        <v>2238</v>
      </c>
      <c r="H157" s="13">
        <v>171540</v>
      </c>
      <c r="I157" s="13">
        <v>2591</v>
      </c>
      <c r="J157" s="39">
        <v>0</v>
      </c>
      <c r="K157" s="40">
        <v>0</v>
      </c>
      <c r="L157" s="40">
        <v>0</v>
      </c>
      <c r="M157" s="40">
        <v>0</v>
      </c>
      <c r="N157" s="50">
        <f t="shared" si="45"/>
        <v>0</v>
      </c>
      <c r="O157" s="39">
        <v>0</v>
      </c>
      <c r="P157" s="40">
        <v>0</v>
      </c>
      <c r="Q157" s="40">
        <v>0</v>
      </c>
      <c r="R157" s="40">
        <v>80</v>
      </c>
      <c r="S157" s="50">
        <f t="shared" si="43"/>
        <v>80</v>
      </c>
      <c r="T157" s="39">
        <v>0</v>
      </c>
      <c r="U157" s="40">
        <v>0</v>
      </c>
      <c r="V157" s="40">
        <v>0</v>
      </c>
      <c r="W157" s="40">
        <v>113</v>
      </c>
      <c r="X157" s="21">
        <v>0</v>
      </c>
      <c r="Y157" s="50">
        <f t="shared" si="41"/>
        <v>113</v>
      </c>
      <c r="Z157" s="39">
        <v>0</v>
      </c>
      <c r="AA157" s="40">
        <v>0</v>
      </c>
      <c r="AB157" s="40">
        <v>0</v>
      </c>
      <c r="AC157" s="40">
        <v>0</v>
      </c>
      <c r="AD157" s="50">
        <f t="shared" si="44"/>
        <v>0</v>
      </c>
    </row>
    <row r="158" spans="2:30">
      <c r="B158" s="10">
        <f t="shared" si="42"/>
        <v>87</v>
      </c>
      <c r="C158" s="9" t="s">
        <v>91</v>
      </c>
      <c r="D158" s="10">
        <f t="shared" si="42"/>
        <v>87</v>
      </c>
      <c r="E158" s="8" t="s">
        <v>1621</v>
      </c>
      <c r="F158" s="11">
        <v>40653</v>
      </c>
      <c r="G158" s="13">
        <v>4095</v>
      </c>
      <c r="H158" s="13">
        <v>240003</v>
      </c>
      <c r="I158" s="13">
        <v>3956</v>
      </c>
      <c r="J158" s="39">
        <v>0</v>
      </c>
      <c r="K158" s="40">
        <v>0</v>
      </c>
      <c r="L158" s="40">
        <v>0</v>
      </c>
      <c r="M158" s="40">
        <v>0</v>
      </c>
      <c r="N158" s="50">
        <f t="shared" si="45"/>
        <v>0</v>
      </c>
      <c r="O158" s="39">
        <v>0</v>
      </c>
      <c r="P158" s="40">
        <v>0</v>
      </c>
      <c r="Q158" s="40">
        <v>0</v>
      </c>
      <c r="R158" s="40">
        <v>0</v>
      </c>
      <c r="S158" s="50">
        <f t="shared" si="43"/>
        <v>0</v>
      </c>
      <c r="T158" s="39">
        <v>0</v>
      </c>
      <c r="U158" s="40">
        <v>0</v>
      </c>
      <c r="V158" s="40">
        <v>0</v>
      </c>
      <c r="W158" s="40">
        <v>0</v>
      </c>
      <c r="X158" s="21">
        <v>0</v>
      </c>
      <c r="Y158" s="50">
        <f t="shared" si="41"/>
        <v>0</v>
      </c>
      <c r="Z158" s="39">
        <v>0</v>
      </c>
      <c r="AA158" s="40">
        <v>0</v>
      </c>
      <c r="AB158" s="40">
        <v>0</v>
      </c>
      <c r="AC158" s="40">
        <v>0</v>
      </c>
      <c r="AD158" s="50">
        <f t="shared" si="44"/>
        <v>0</v>
      </c>
    </row>
    <row r="159" spans="2:30">
      <c r="B159" s="10">
        <f t="shared" si="42"/>
        <v>88</v>
      </c>
      <c r="C159" s="9" t="s">
        <v>91</v>
      </c>
      <c r="D159" s="10">
        <f t="shared" si="42"/>
        <v>88</v>
      </c>
      <c r="E159" s="8" t="s">
        <v>1622</v>
      </c>
      <c r="F159" s="11">
        <v>40654</v>
      </c>
      <c r="G159" s="13">
        <v>4515</v>
      </c>
      <c r="H159" s="13">
        <v>281737</v>
      </c>
      <c r="I159" s="13">
        <v>5205</v>
      </c>
      <c r="J159" s="39">
        <v>0</v>
      </c>
      <c r="K159" s="40">
        <v>0</v>
      </c>
      <c r="L159" s="40">
        <v>0</v>
      </c>
      <c r="M159" s="40">
        <v>0</v>
      </c>
      <c r="N159" s="50">
        <f t="shared" si="45"/>
        <v>0</v>
      </c>
      <c r="O159" s="39">
        <v>0</v>
      </c>
      <c r="P159" s="40">
        <v>0</v>
      </c>
      <c r="Q159" s="40">
        <v>0</v>
      </c>
      <c r="R159" s="40">
        <v>0</v>
      </c>
      <c r="S159" s="50">
        <f t="shared" si="43"/>
        <v>0</v>
      </c>
      <c r="T159" s="39">
        <v>0</v>
      </c>
      <c r="U159" s="40">
        <v>0</v>
      </c>
      <c r="V159" s="40">
        <v>0</v>
      </c>
      <c r="W159" s="40">
        <v>0</v>
      </c>
      <c r="X159" s="21">
        <v>0</v>
      </c>
      <c r="Y159" s="50">
        <f t="shared" si="41"/>
        <v>0</v>
      </c>
      <c r="Z159" s="39">
        <v>0</v>
      </c>
      <c r="AA159" s="40">
        <v>0</v>
      </c>
      <c r="AB159" s="40">
        <v>0</v>
      </c>
      <c r="AC159" s="40">
        <v>0</v>
      </c>
      <c r="AD159" s="50">
        <f t="shared" si="44"/>
        <v>0</v>
      </c>
    </row>
    <row r="160" spans="2:30">
      <c r="B160" s="10">
        <f t="shared" si="42"/>
        <v>89</v>
      </c>
      <c r="C160" s="9" t="s">
        <v>91</v>
      </c>
      <c r="D160" s="10">
        <f t="shared" si="42"/>
        <v>89</v>
      </c>
      <c r="E160" s="8" t="s">
        <v>1623</v>
      </c>
      <c r="F160" s="11">
        <v>40657</v>
      </c>
      <c r="G160" s="13">
        <v>2005</v>
      </c>
      <c r="H160" s="13">
        <v>144784</v>
      </c>
      <c r="I160" s="13">
        <v>2208</v>
      </c>
      <c r="J160" s="39">
        <v>0</v>
      </c>
      <c r="K160" s="40">
        <v>0</v>
      </c>
      <c r="L160" s="40">
        <v>0</v>
      </c>
      <c r="M160" s="40">
        <v>0</v>
      </c>
      <c r="N160" s="50">
        <f t="shared" si="45"/>
        <v>0</v>
      </c>
      <c r="O160" s="39">
        <v>0</v>
      </c>
      <c r="P160" s="40">
        <v>0</v>
      </c>
      <c r="Q160" s="40">
        <v>0</v>
      </c>
      <c r="R160" s="40">
        <v>85</v>
      </c>
      <c r="S160" s="50">
        <f t="shared" si="43"/>
        <v>85</v>
      </c>
      <c r="T160" s="39">
        <v>0</v>
      </c>
      <c r="U160" s="40">
        <v>0</v>
      </c>
      <c r="V160" s="40">
        <v>0</v>
      </c>
      <c r="W160" s="40">
        <v>97</v>
      </c>
      <c r="X160" s="21">
        <v>0</v>
      </c>
      <c r="Y160" s="50">
        <f t="shared" si="41"/>
        <v>97</v>
      </c>
      <c r="Z160" s="39">
        <v>0</v>
      </c>
      <c r="AA160" s="40">
        <v>0</v>
      </c>
      <c r="AB160" s="40">
        <v>0</v>
      </c>
      <c r="AC160" s="40">
        <v>0</v>
      </c>
      <c r="AD160" s="50">
        <f t="shared" si="44"/>
        <v>0</v>
      </c>
    </row>
    <row r="161" spans="2:30">
      <c r="B161" s="10">
        <f t="shared" si="42"/>
        <v>90</v>
      </c>
      <c r="C161" s="9" t="s">
        <v>91</v>
      </c>
      <c r="D161" s="10">
        <f t="shared" si="42"/>
        <v>90</v>
      </c>
      <c r="E161" s="8" t="s">
        <v>1624</v>
      </c>
      <c r="F161" s="11">
        <v>40658</v>
      </c>
      <c r="G161" s="13">
        <v>2125</v>
      </c>
      <c r="H161" s="13">
        <v>166782</v>
      </c>
      <c r="I161" s="13">
        <v>2379</v>
      </c>
      <c r="J161" s="39">
        <v>0</v>
      </c>
      <c r="K161" s="40">
        <v>0</v>
      </c>
      <c r="L161" s="40">
        <v>0</v>
      </c>
      <c r="M161" s="40">
        <v>0</v>
      </c>
      <c r="N161" s="50">
        <f t="shared" si="45"/>
        <v>0</v>
      </c>
      <c r="O161" s="39">
        <v>0</v>
      </c>
      <c r="P161" s="40">
        <v>0</v>
      </c>
      <c r="Q161" s="40">
        <v>0</v>
      </c>
      <c r="R161" s="40">
        <v>115</v>
      </c>
      <c r="S161" s="50">
        <f t="shared" si="43"/>
        <v>115</v>
      </c>
      <c r="T161" s="39">
        <v>0</v>
      </c>
      <c r="U161" s="40">
        <v>0</v>
      </c>
      <c r="V161" s="40">
        <v>0</v>
      </c>
      <c r="W161" s="40">
        <v>103</v>
      </c>
      <c r="X161" s="21">
        <v>0</v>
      </c>
      <c r="Y161" s="50">
        <f t="shared" si="41"/>
        <v>103</v>
      </c>
      <c r="Z161" s="39">
        <v>0</v>
      </c>
      <c r="AA161" s="40">
        <v>0</v>
      </c>
      <c r="AB161" s="40">
        <v>0</v>
      </c>
      <c r="AC161" s="40">
        <v>0</v>
      </c>
      <c r="AD161" s="50">
        <f t="shared" si="44"/>
        <v>0</v>
      </c>
    </row>
    <row r="162" spans="2:30">
      <c r="B162" s="10">
        <f t="shared" si="42"/>
        <v>91</v>
      </c>
      <c r="C162" s="9" t="s">
        <v>91</v>
      </c>
      <c r="D162" s="10">
        <f t="shared" si="42"/>
        <v>91</v>
      </c>
      <c r="E162" s="8" t="s">
        <v>1625</v>
      </c>
      <c r="F162" s="11">
        <v>40658</v>
      </c>
      <c r="G162" s="13">
        <v>2079</v>
      </c>
      <c r="H162" s="13">
        <v>151145</v>
      </c>
      <c r="I162" s="13">
        <v>2355</v>
      </c>
      <c r="J162" s="39">
        <v>0</v>
      </c>
      <c r="K162" s="40">
        <v>0</v>
      </c>
      <c r="L162" s="40">
        <v>0</v>
      </c>
      <c r="M162" s="40">
        <v>0</v>
      </c>
      <c r="N162" s="50">
        <f t="shared" si="45"/>
        <v>0</v>
      </c>
      <c r="O162" s="39">
        <v>0</v>
      </c>
      <c r="P162" s="40">
        <v>0</v>
      </c>
      <c r="Q162" s="40">
        <v>0</v>
      </c>
      <c r="R162" s="40">
        <v>125</v>
      </c>
      <c r="S162" s="50">
        <f t="shared" si="43"/>
        <v>125</v>
      </c>
      <c r="T162" s="39">
        <v>0</v>
      </c>
      <c r="U162" s="40">
        <v>0</v>
      </c>
      <c r="V162" s="40">
        <v>0</v>
      </c>
      <c r="W162" s="40">
        <v>101</v>
      </c>
      <c r="X162" s="21">
        <v>0</v>
      </c>
      <c r="Y162" s="50">
        <f t="shared" si="41"/>
        <v>101</v>
      </c>
      <c r="Z162" s="39">
        <v>0</v>
      </c>
      <c r="AA162" s="40">
        <v>0</v>
      </c>
      <c r="AB162" s="40">
        <v>0</v>
      </c>
      <c r="AC162" s="40">
        <v>0</v>
      </c>
      <c r="AD162" s="50">
        <f t="shared" si="44"/>
        <v>0</v>
      </c>
    </row>
    <row r="163" spans="2:30">
      <c r="B163" s="10">
        <f t="shared" si="42"/>
        <v>92</v>
      </c>
      <c r="C163" s="9" t="s">
        <v>91</v>
      </c>
      <c r="D163" s="10">
        <f t="shared" si="42"/>
        <v>92</v>
      </c>
      <c r="E163" s="8" t="s">
        <v>559</v>
      </c>
      <c r="F163" s="11">
        <v>40658</v>
      </c>
      <c r="G163" s="13">
        <v>1793</v>
      </c>
      <c r="H163" s="13">
        <v>112929</v>
      </c>
      <c r="I163" s="13">
        <v>2037</v>
      </c>
      <c r="J163" s="39">
        <v>0</v>
      </c>
      <c r="K163" s="40">
        <v>0</v>
      </c>
      <c r="L163" s="40">
        <v>0</v>
      </c>
      <c r="M163" s="40">
        <v>0</v>
      </c>
      <c r="N163" s="50">
        <f t="shared" si="45"/>
        <v>0</v>
      </c>
      <c r="O163" s="39">
        <v>0</v>
      </c>
      <c r="P163" s="40">
        <v>0</v>
      </c>
      <c r="Q163" s="40">
        <v>0</v>
      </c>
      <c r="R163" s="40">
        <v>0</v>
      </c>
      <c r="S163" s="50">
        <f t="shared" si="43"/>
        <v>0</v>
      </c>
      <c r="T163" s="39">
        <v>0</v>
      </c>
      <c r="U163" s="40">
        <v>0</v>
      </c>
      <c r="V163" s="40">
        <v>0</v>
      </c>
      <c r="W163" s="40">
        <v>0</v>
      </c>
      <c r="X163" s="21">
        <v>0</v>
      </c>
      <c r="Y163" s="50">
        <f t="shared" si="41"/>
        <v>0</v>
      </c>
      <c r="Z163" s="39">
        <v>0</v>
      </c>
      <c r="AA163" s="40">
        <v>0</v>
      </c>
      <c r="AB163" s="40">
        <v>0</v>
      </c>
      <c r="AC163" s="40">
        <v>0</v>
      </c>
      <c r="AD163" s="50">
        <f t="shared" si="44"/>
        <v>0</v>
      </c>
    </row>
    <row r="164" spans="2:30">
      <c r="B164" s="10">
        <f t="shared" si="42"/>
        <v>93</v>
      </c>
      <c r="C164" s="9" t="s">
        <v>91</v>
      </c>
      <c r="D164" s="10">
        <f t="shared" si="42"/>
        <v>93</v>
      </c>
      <c r="E164" s="8" t="s">
        <v>1370</v>
      </c>
      <c r="F164" s="11">
        <v>40660</v>
      </c>
      <c r="G164" s="13">
        <v>3894</v>
      </c>
      <c r="H164" s="13">
        <v>241442</v>
      </c>
      <c r="I164" s="13">
        <v>4569</v>
      </c>
      <c r="J164" s="39">
        <v>0</v>
      </c>
      <c r="K164" s="40">
        <v>0</v>
      </c>
      <c r="L164" s="40">
        <v>0</v>
      </c>
      <c r="M164" s="40">
        <v>0</v>
      </c>
      <c r="N164" s="50">
        <f t="shared" ref="N164:N177" si="46">SUM(J164:M164)</f>
        <v>0</v>
      </c>
      <c r="O164" s="39">
        <v>0</v>
      </c>
      <c r="P164" s="40">
        <v>0</v>
      </c>
      <c r="Q164" s="40">
        <v>0</v>
      </c>
      <c r="R164" s="40">
        <v>0</v>
      </c>
      <c r="S164" s="50">
        <f t="shared" ref="S164:S177" si="47">SUM(O164:R164)</f>
        <v>0</v>
      </c>
      <c r="T164" s="39">
        <v>0</v>
      </c>
      <c r="U164" s="40">
        <v>0</v>
      </c>
      <c r="V164" s="40">
        <v>0</v>
      </c>
      <c r="W164" s="40">
        <v>0</v>
      </c>
      <c r="X164" s="21">
        <v>0</v>
      </c>
      <c r="Y164" s="50">
        <f t="shared" si="41"/>
        <v>0</v>
      </c>
      <c r="Z164" s="39">
        <v>0</v>
      </c>
      <c r="AA164" s="40">
        <v>0</v>
      </c>
      <c r="AB164" s="40">
        <v>0</v>
      </c>
      <c r="AC164" s="40">
        <v>0</v>
      </c>
      <c r="AD164" s="50">
        <f t="shared" ref="AD164:AD177" si="48">SUM(Z164:AC164)</f>
        <v>0</v>
      </c>
    </row>
    <row r="165" spans="2:30">
      <c r="B165" s="10">
        <f t="shared" si="42"/>
        <v>94</v>
      </c>
      <c r="C165" s="9" t="s">
        <v>91</v>
      </c>
      <c r="D165" s="10">
        <f t="shared" si="42"/>
        <v>94</v>
      </c>
      <c r="E165" s="8" t="s">
        <v>1103</v>
      </c>
      <c r="F165" s="11">
        <v>40661</v>
      </c>
      <c r="G165" s="13">
        <v>5408</v>
      </c>
      <c r="H165" s="13">
        <v>323559</v>
      </c>
      <c r="I165" s="13">
        <v>5901</v>
      </c>
      <c r="J165" s="39">
        <v>0</v>
      </c>
      <c r="K165" s="40">
        <v>0</v>
      </c>
      <c r="L165" s="40">
        <v>0</v>
      </c>
      <c r="M165" s="40">
        <v>0</v>
      </c>
      <c r="N165" s="50">
        <f t="shared" si="46"/>
        <v>0</v>
      </c>
      <c r="O165" s="39">
        <v>0</v>
      </c>
      <c r="P165" s="40">
        <v>0</v>
      </c>
      <c r="Q165" s="40">
        <v>0</v>
      </c>
      <c r="R165" s="40">
        <v>0</v>
      </c>
      <c r="S165" s="50">
        <f t="shared" si="47"/>
        <v>0</v>
      </c>
      <c r="T165" s="39">
        <v>0</v>
      </c>
      <c r="U165" s="40">
        <v>0</v>
      </c>
      <c r="V165" s="40">
        <v>0</v>
      </c>
      <c r="W165" s="40">
        <v>0</v>
      </c>
      <c r="X165" s="21">
        <v>0</v>
      </c>
      <c r="Y165" s="50">
        <f t="shared" si="41"/>
        <v>0</v>
      </c>
      <c r="Z165" s="39">
        <v>0</v>
      </c>
      <c r="AA165" s="40">
        <v>0</v>
      </c>
      <c r="AB165" s="40">
        <v>0</v>
      </c>
      <c r="AC165" s="40">
        <v>0</v>
      </c>
      <c r="AD165" s="50">
        <f t="shared" si="48"/>
        <v>0</v>
      </c>
    </row>
    <row r="166" spans="2:30">
      <c r="B166" s="10">
        <f t="shared" si="42"/>
        <v>95</v>
      </c>
      <c r="C166" s="9" t="s">
        <v>91</v>
      </c>
      <c r="D166" s="10">
        <f t="shared" si="42"/>
        <v>95</v>
      </c>
      <c r="E166" s="8" t="s">
        <v>1626</v>
      </c>
      <c r="F166" s="11">
        <v>40665</v>
      </c>
      <c r="G166" s="13">
        <v>2202</v>
      </c>
      <c r="H166" s="13">
        <v>170697</v>
      </c>
      <c r="I166" s="13">
        <v>2495</v>
      </c>
      <c r="J166" s="39">
        <v>0</v>
      </c>
      <c r="K166" s="40">
        <v>0</v>
      </c>
      <c r="L166" s="40">
        <v>0</v>
      </c>
      <c r="M166" s="40">
        <v>0</v>
      </c>
      <c r="N166" s="50">
        <f t="shared" si="46"/>
        <v>0</v>
      </c>
      <c r="O166" s="39">
        <v>0</v>
      </c>
      <c r="P166" s="40">
        <v>0</v>
      </c>
      <c r="Q166" s="40">
        <v>0</v>
      </c>
      <c r="R166" s="40">
        <v>0</v>
      </c>
      <c r="S166" s="50">
        <f t="shared" si="47"/>
        <v>0</v>
      </c>
      <c r="T166" s="39">
        <v>0</v>
      </c>
      <c r="U166" s="40">
        <v>0</v>
      </c>
      <c r="V166" s="40">
        <v>0</v>
      </c>
      <c r="W166" s="40">
        <v>107</v>
      </c>
      <c r="X166" s="21">
        <v>0</v>
      </c>
      <c r="Y166" s="50">
        <f t="shared" si="41"/>
        <v>107</v>
      </c>
      <c r="Z166" s="39">
        <v>0</v>
      </c>
      <c r="AA166" s="40">
        <v>0</v>
      </c>
      <c r="AB166" s="40">
        <v>0</v>
      </c>
      <c r="AC166" s="40">
        <v>1</v>
      </c>
      <c r="AD166" s="50">
        <f>SUM(Z166:AC166)</f>
        <v>1</v>
      </c>
    </row>
    <row r="167" spans="2:30">
      <c r="B167" s="10">
        <f t="shared" si="42"/>
        <v>96</v>
      </c>
      <c r="C167" s="9" t="s">
        <v>91</v>
      </c>
      <c r="D167" s="10">
        <f t="shared" si="42"/>
        <v>96</v>
      </c>
      <c r="E167" s="8" t="s">
        <v>1627</v>
      </c>
      <c r="F167" s="11">
        <v>40665</v>
      </c>
      <c r="G167" s="13">
        <v>2391</v>
      </c>
      <c r="H167" s="13">
        <v>172958</v>
      </c>
      <c r="I167" s="13">
        <v>2678</v>
      </c>
      <c r="J167" s="39">
        <v>0</v>
      </c>
      <c r="K167" s="40">
        <v>0</v>
      </c>
      <c r="L167" s="40">
        <v>0</v>
      </c>
      <c r="M167" s="40">
        <v>0</v>
      </c>
      <c r="N167" s="50">
        <f t="shared" si="46"/>
        <v>0</v>
      </c>
      <c r="O167" s="39">
        <v>0</v>
      </c>
      <c r="P167" s="40">
        <v>0</v>
      </c>
      <c r="Q167" s="40">
        <v>0</v>
      </c>
      <c r="R167" s="40">
        <v>0</v>
      </c>
      <c r="S167" s="50">
        <f t="shared" si="47"/>
        <v>0</v>
      </c>
      <c r="T167" s="39">
        <v>0</v>
      </c>
      <c r="U167" s="40">
        <v>0</v>
      </c>
      <c r="V167" s="40">
        <v>0</v>
      </c>
      <c r="W167" s="40">
        <v>116</v>
      </c>
      <c r="X167" s="21">
        <v>0</v>
      </c>
      <c r="Y167" s="50">
        <f t="shared" si="41"/>
        <v>116</v>
      </c>
      <c r="Z167" s="39">
        <v>0</v>
      </c>
      <c r="AA167" s="40">
        <v>0</v>
      </c>
      <c r="AB167" s="40">
        <v>0</v>
      </c>
      <c r="AC167" s="40">
        <v>0</v>
      </c>
      <c r="AD167" s="50">
        <f t="shared" si="48"/>
        <v>0</v>
      </c>
    </row>
    <row r="168" spans="2:30">
      <c r="B168" s="10">
        <f t="shared" si="42"/>
        <v>97</v>
      </c>
      <c r="C168" s="9" t="s">
        <v>91</v>
      </c>
      <c r="D168" s="10">
        <f t="shared" si="42"/>
        <v>97</v>
      </c>
      <c r="E168" s="8" t="s">
        <v>1628</v>
      </c>
      <c r="F168" s="11">
        <v>40665</v>
      </c>
      <c r="G168" s="13">
        <v>2421</v>
      </c>
      <c r="H168" s="13">
        <v>176116</v>
      </c>
      <c r="I168" s="13">
        <v>2654</v>
      </c>
      <c r="J168" s="39">
        <v>0</v>
      </c>
      <c r="K168" s="40">
        <v>0</v>
      </c>
      <c r="L168" s="40">
        <v>0</v>
      </c>
      <c r="M168" s="40">
        <v>0</v>
      </c>
      <c r="N168" s="50">
        <f t="shared" si="46"/>
        <v>0</v>
      </c>
      <c r="O168" s="39">
        <v>0</v>
      </c>
      <c r="P168" s="40">
        <v>0</v>
      </c>
      <c r="Q168" s="40">
        <v>0</v>
      </c>
      <c r="R168" s="40">
        <v>0</v>
      </c>
      <c r="S168" s="50">
        <f t="shared" si="47"/>
        <v>0</v>
      </c>
      <c r="T168" s="39">
        <v>0</v>
      </c>
      <c r="U168" s="40">
        <v>0</v>
      </c>
      <c r="V168" s="40">
        <v>0</v>
      </c>
      <c r="W168" s="40">
        <v>117</v>
      </c>
      <c r="X168" s="21">
        <v>0</v>
      </c>
      <c r="Y168" s="50">
        <f t="shared" si="41"/>
        <v>117</v>
      </c>
      <c r="Z168" s="39">
        <v>0</v>
      </c>
      <c r="AA168" s="40">
        <v>0</v>
      </c>
      <c r="AB168" s="40">
        <v>0</v>
      </c>
      <c r="AC168" s="40">
        <v>0</v>
      </c>
      <c r="AD168" s="50">
        <f t="shared" si="48"/>
        <v>0</v>
      </c>
    </row>
    <row r="169" spans="2:30">
      <c r="B169" s="10">
        <f t="shared" si="42"/>
        <v>98</v>
      </c>
      <c r="C169" s="9" t="s">
        <v>91</v>
      </c>
      <c r="D169" s="10">
        <f t="shared" si="42"/>
        <v>98</v>
      </c>
      <c r="E169" s="8" t="s">
        <v>1334</v>
      </c>
      <c r="F169" s="11">
        <v>40667</v>
      </c>
      <c r="G169" s="13">
        <v>3345</v>
      </c>
      <c r="H169" s="13">
        <v>132915</v>
      </c>
      <c r="I169" s="13">
        <v>3910</v>
      </c>
      <c r="J169" s="39">
        <v>0</v>
      </c>
      <c r="K169" s="40">
        <v>0</v>
      </c>
      <c r="L169" s="40">
        <v>0</v>
      </c>
      <c r="M169" s="40">
        <v>0</v>
      </c>
      <c r="N169" s="50">
        <f t="shared" si="46"/>
        <v>0</v>
      </c>
      <c r="O169" s="39">
        <v>0</v>
      </c>
      <c r="P169" s="40">
        <v>0</v>
      </c>
      <c r="Q169" s="40">
        <v>0</v>
      </c>
      <c r="R169" s="40">
        <v>0</v>
      </c>
      <c r="S169" s="50">
        <f t="shared" si="47"/>
        <v>0</v>
      </c>
      <c r="T169" s="39">
        <v>0</v>
      </c>
      <c r="U169" s="40">
        <v>0</v>
      </c>
      <c r="V169" s="40">
        <v>0</v>
      </c>
      <c r="W169" s="40">
        <v>0</v>
      </c>
      <c r="X169" s="21">
        <v>0</v>
      </c>
      <c r="Y169" s="50">
        <f t="shared" ref="Y169:Y192" si="49">SUM(T169:X169)</f>
        <v>0</v>
      </c>
      <c r="Z169" s="39">
        <v>0</v>
      </c>
      <c r="AA169" s="40">
        <v>0</v>
      </c>
      <c r="AB169" s="40">
        <v>0</v>
      </c>
      <c r="AC169" s="40">
        <v>0</v>
      </c>
      <c r="AD169" s="50">
        <f t="shared" si="48"/>
        <v>0</v>
      </c>
    </row>
    <row r="170" spans="2:30">
      <c r="B170" s="10">
        <f t="shared" si="42"/>
        <v>99</v>
      </c>
      <c r="C170" s="9" t="s">
        <v>91</v>
      </c>
      <c r="D170" s="10">
        <f t="shared" si="42"/>
        <v>99</v>
      </c>
      <c r="E170" s="8" t="s">
        <v>1629</v>
      </c>
      <c r="F170" s="11">
        <v>40668</v>
      </c>
      <c r="G170" s="13">
        <v>0</v>
      </c>
      <c r="H170" s="13">
        <v>0</v>
      </c>
      <c r="I170" s="13">
        <v>0</v>
      </c>
      <c r="J170" s="39">
        <v>0</v>
      </c>
      <c r="K170" s="40">
        <v>0</v>
      </c>
      <c r="L170" s="40">
        <v>0</v>
      </c>
      <c r="M170" s="40">
        <v>0</v>
      </c>
      <c r="N170" s="50">
        <f t="shared" si="46"/>
        <v>0</v>
      </c>
      <c r="O170" s="39">
        <v>0</v>
      </c>
      <c r="P170" s="40">
        <v>0</v>
      </c>
      <c r="Q170" s="40">
        <v>0</v>
      </c>
      <c r="R170" s="40">
        <v>70</v>
      </c>
      <c r="S170" s="50">
        <f t="shared" si="47"/>
        <v>70</v>
      </c>
      <c r="T170" s="39">
        <v>0</v>
      </c>
      <c r="U170" s="40">
        <v>0</v>
      </c>
      <c r="V170" s="40">
        <v>0</v>
      </c>
      <c r="W170" s="40">
        <v>0</v>
      </c>
      <c r="X170" s="21">
        <v>0</v>
      </c>
      <c r="Y170" s="50">
        <f t="shared" si="49"/>
        <v>0</v>
      </c>
      <c r="Z170" s="39">
        <v>0</v>
      </c>
      <c r="AA170" s="40">
        <v>0</v>
      </c>
      <c r="AB170" s="40">
        <v>0</v>
      </c>
      <c r="AC170" s="40">
        <v>0</v>
      </c>
      <c r="AD170" s="50">
        <f>SUM(Z170:AC170)</f>
        <v>0</v>
      </c>
    </row>
    <row r="171" spans="2:30">
      <c r="B171" s="10">
        <f t="shared" si="42"/>
        <v>100</v>
      </c>
      <c r="C171" s="9" t="s">
        <v>91</v>
      </c>
      <c r="D171" s="10">
        <f t="shared" si="42"/>
        <v>100</v>
      </c>
      <c r="E171" s="8" t="s">
        <v>1630</v>
      </c>
      <c r="F171" s="11">
        <v>40668</v>
      </c>
      <c r="G171" s="13">
        <v>0</v>
      </c>
      <c r="H171" s="13">
        <v>0</v>
      </c>
      <c r="I171" s="13">
        <v>0</v>
      </c>
      <c r="J171" s="39">
        <v>0</v>
      </c>
      <c r="K171" s="40">
        <v>0</v>
      </c>
      <c r="L171" s="40">
        <v>0</v>
      </c>
      <c r="M171" s="40">
        <v>0</v>
      </c>
      <c r="N171" s="50">
        <f>SUM(J171:M171)</f>
        <v>0</v>
      </c>
      <c r="O171" s="39">
        <v>0</v>
      </c>
      <c r="P171" s="40">
        <v>0</v>
      </c>
      <c r="Q171" s="40">
        <v>0</v>
      </c>
      <c r="R171" s="40">
        <v>113</v>
      </c>
      <c r="S171" s="50">
        <f t="shared" si="47"/>
        <v>113</v>
      </c>
      <c r="T171" s="39">
        <v>0</v>
      </c>
      <c r="U171" s="40">
        <v>0</v>
      </c>
      <c r="V171" s="40">
        <v>0</v>
      </c>
      <c r="W171" s="40">
        <v>0</v>
      </c>
      <c r="X171" s="21">
        <v>0</v>
      </c>
      <c r="Y171" s="50">
        <f t="shared" si="49"/>
        <v>0</v>
      </c>
      <c r="Z171" s="39">
        <v>0</v>
      </c>
      <c r="AA171" s="40">
        <v>0</v>
      </c>
      <c r="AB171" s="40">
        <v>0</v>
      </c>
      <c r="AC171" s="40">
        <v>0</v>
      </c>
      <c r="AD171" s="50">
        <f>SUM(Z171:AC171)</f>
        <v>0</v>
      </c>
    </row>
    <row r="172" spans="2:30">
      <c r="B172" s="10">
        <f t="shared" si="42"/>
        <v>101</v>
      </c>
      <c r="C172" s="9" t="s">
        <v>91</v>
      </c>
      <c r="D172" s="10">
        <f t="shared" si="42"/>
        <v>101</v>
      </c>
      <c r="E172" s="8" t="s">
        <v>1631</v>
      </c>
      <c r="F172" s="11">
        <v>40668</v>
      </c>
      <c r="G172" s="13">
        <v>0</v>
      </c>
      <c r="H172" s="13">
        <v>0</v>
      </c>
      <c r="I172" s="13">
        <v>0</v>
      </c>
      <c r="J172" s="39">
        <v>0</v>
      </c>
      <c r="K172" s="40">
        <v>0</v>
      </c>
      <c r="L172" s="40">
        <v>0</v>
      </c>
      <c r="M172" s="40">
        <v>0</v>
      </c>
      <c r="N172" s="50">
        <f>SUM(J172:M172)</f>
        <v>0</v>
      </c>
      <c r="O172" s="39">
        <v>0</v>
      </c>
      <c r="P172" s="40">
        <v>0</v>
      </c>
      <c r="Q172" s="40">
        <v>0</v>
      </c>
      <c r="R172" s="40">
        <v>125</v>
      </c>
      <c r="S172" s="50">
        <f t="shared" si="47"/>
        <v>125</v>
      </c>
      <c r="T172" s="39">
        <v>0</v>
      </c>
      <c r="U172" s="40">
        <v>0</v>
      </c>
      <c r="V172" s="40">
        <v>0</v>
      </c>
      <c r="W172" s="40">
        <v>0</v>
      </c>
      <c r="X172" s="21">
        <v>0</v>
      </c>
      <c r="Y172" s="50">
        <f t="shared" si="49"/>
        <v>0</v>
      </c>
      <c r="Z172" s="39">
        <v>0</v>
      </c>
      <c r="AA172" s="40">
        <v>0</v>
      </c>
      <c r="AB172" s="40">
        <v>0</v>
      </c>
      <c r="AC172" s="40">
        <v>0</v>
      </c>
      <c r="AD172" s="50">
        <f>SUM(Z172:AC172)</f>
        <v>0</v>
      </c>
    </row>
    <row r="173" spans="2:30">
      <c r="B173" s="10">
        <f t="shared" si="42"/>
        <v>102</v>
      </c>
      <c r="C173" s="9" t="s">
        <v>91</v>
      </c>
      <c r="D173" s="10">
        <f t="shared" si="42"/>
        <v>102</v>
      </c>
      <c r="E173" s="8" t="s">
        <v>1632</v>
      </c>
      <c r="F173" s="11">
        <v>40670</v>
      </c>
      <c r="G173" s="13">
        <v>4784</v>
      </c>
      <c r="H173" s="13">
        <v>295881</v>
      </c>
      <c r="I173" s="13">
        <v>5189</v>
      </c>
      <c r="J173" s="39">
        <v>0</v>
      </c>
      <c r="K173" s="40">
        <v>0</v>
      </c>
      <c r="L173" s="40">
        <v>0</v>
      </c>
      <c r="M173" s="40">
        <v>0</v>
      </c>
      <c r="N173" s="50">
        <f t="shared" si="46"/>
        <v>0</v>
      </c>
      <c r="O173" s="39">
        <v>0</v>
      </c>
      <c r="P173" s="40">
        <v>0</v>
      </c>
      <c r="Q173" s="40">
        <v>0</v>
      </c>
      <c r="R173" s="40">
        <v>0</v>
      </c>
      <c r="S173" s="50">
        <f t="shared" si="47"/>
        <v>0</v>
      </c>
      <c r="T173" s="39">
        <v>0</v>
      </c>
      <c r="U173" s="40">
        <v>0</v>
      </c>
      <c r="V173" s="40">
        <v>0</v>
      </c>
      <c r="W173" s="40">
        <v>0</v>
      </c>
      <c r="X173" s="21">
        <v>0</v>
      </c>
      <c r="Y173" s="50">
        <f t="shared" si="49"/>
        <v>0</v>
      </c>
      <c r="Z173" s="39">
        <v>0</v>
      </c>
      <c r="AA173" s="40">
        <v>0</v>
      </c>
      <c r="AB173" s="40">
        <v>0</v>
      </c>
      <c r="AC173" s="40">
        <v>0</v>
      </c>
      <c r="AD173" s="50">
        <f t="shared" si="48"/>
        <v>0</v>
      </c>
    </row>
    <row r="174" spans="2:30">
      <c r="B174" s="10">
        <f t="shared" si="42"/>
        <v>103</v>
      </c>
      <c r="C174" s="9" t="s">
        <v>91</v>
      </c>
      <c r="D174" s="10">
        <f t="shared" si="42"/>
        <v>103</v>
      </c>
      <c r="E174" s="8" t="s">
        <v>1109</v>
      </c>
      <c r="F174" s="11">
        <v>40671</v>
      </c>
      <c r="G174" s="13">
        <v>2079</v>
      </c>
      <c r="H174" s="13">
        <v>122552</v>
      </c>
      <c r="I174" s="13">
        <v>2349</v>
      </c>
      <c r="J174" s="39">
        <v>0</v>
      </c>
      <c r="K174" s="40">
        <v>0</v>
      </c>
      <c r="L174" s="40">
        <v>0</v>
      </c>
      <c r="M174" s="40">
        <v>0</v>
      </c>
      <c r="N174" s="50">
        <f t="shared" si="46"/>
        <v>0</v>
      </c>
      <c r="O174" s="39">
        <v>0</v>
      </c>
      <c r="P174" s="40">
        <v>0</v>
      </c>
      <c r="Q174" s="40">
        <v>0</v>
      </c>
      <c r="R174" s="40">
        <v>0</v>
      </c>
      <c r="S174" s="50">
        <f t="shared" si="47"/>
        <v>0</v>
      </c>
      <c r="T174" s="39">
        <v>0</v>
      </c>
      <c r="U174" s="40">
        <v>0</v>
      </c>
      <c r="V174" s="40">
        <v>0</v>
      </c>
      <c r="W174" s="40">
        <v>0</v>
      </c>
      <c r="X174" s="21">
        <v>0</v>
      </c>
      <c r="Y174" s="50">
        <f t="shared" si="49"/>
        <v>0</v>
      </c>
      <c r="Z174" s="39">
        <v>0</v>
      </c>
      <c r="AA174" s="40">
        <v>0</v>
      </c>
      <c r="AB174" s="40">
        <v>0</v>
      </c>
      <c r="AC174" s="40">
        <v>0</v>
      </c>
      <c r="AD174" s="50">
        <f t="shared" si="48"/>
        <v>0</v>
      </c>
    </row>
    <row r="175" spans="2:30">
      <c r="B175" s="10">
        <f t="shared" si="42"/>
        <v>104</v>
      </c>
      <c r="C175" s="9" t="s">
        <v>91</v>
      </c>
      <c r="D175" s="10">
        <f t="shared" si="42"/>
        <v>104</v>
      </c>
      <c r="E175" s="8" t="s">
        <v>1633</v>
      </c>
      <c r="F175" s="11">
        <v>40672</v>
      </c>
      <c r="G175" s="13">
        <v>2145</v>
      </c>
      <c r="H175" s="13">
        <v>149936</v>
      </c>
      <c r="I175" s="13">
        <v>2385</v>
      </c>
      <c r="J175" s="39">
        <v>0</v>
      </c>
      <c r="K175" s="40">
        <v>0</v>
      </c>
      <c r="L175" s="40">
        <v>0</v>
      </c>
      <c r="M175" s="40">
        <v>0</v>
      </c>
      <c r="N175" s="50">
        <f t="shared" si="46"/>
        <v>0</v>
      </c>
      <c r="O175" s="39">
        <v>0</v>
      </c>
      <c r="P175" s="40">
        <v>0</v>
      </c>
      <c r="Q175" s="40">
        <v>0</v>
      </c>
      <c r="R175" s="40">
        <v>160</v>
      </c>
      <c r="S175" s="50">
        <f t="shared" si="47"/>
        <v>160</v>
      </c>
      <c r="T175" s="39">
        <v>0</v>
      </c>
      <c r="U175" s="40">
        <v>0</v>
      </c>
      <c r="V175" s="40">
        <v>0</v>
      </c>
      <c r="W175" s="40">
        <v>104</v>
      </c>
      <c r="X175" s="21">
        <v>0</v>
      </c>
      <c r="Y175" s="50">
        <f t="shared" si="49"/>
        <v>104</v>
      </c>
      <c r="Z175" s="39">
        <v>0</v>
      </c>
      <c r="AA175" s="40">
        <v>0</v>
      </c>
      <c r="AB175" s="40">
        <v>0</v>
      </c>
      <c r="AC175" s="40">
        <v>7</v>
      </c>
      <c r="AD175" s="50">
        <f t="shared" si="48"/>
        <v>7</v>
      </c>
    </row>
    <row r="176" spans="2:30">
      <c r="B176" s="10">
        <f t="shared" si="42"/>
        <v>105</v>
      </c>
      <c r="C176" s="9" t="s">
        <v>91</v>
      </c>
      <c r="D176" s="10">
        <f t="shared" si="42"/>
        <v>105</v>
      </c>
      <c r="E176" s="8" t="s">
        <v>1634</v>
      </c>
      <c r="F176" s="11">
        <v>40672</v>
      </c>
      <c r="G176" s="13">
        <v>2303</v>
      </c>
      <c r="H176" s="13">
        <v>150454</v>
      </c>
      <c r="I176" s="13">
        <v>2596</v>
      </c>
      <c r="J176" s="39">
        <v>0</v>
      </c>
      <c r="K176" s="40">
        <v>0</v>
      </c>
      <c r="L176" s="40">
        <v>0</v>
      </c>
      <c r="M176" s="40">
        <v>0</v>
      </c>
      <c r="N176" s="50">
        <f t="shared" si="46"/>
        <v>0</v>
      </c>
      <c r="O176" s="39">
        <v>0</v>
      </c>
      <c r="P176" s="40">
        <v>0</v>
      </c>
      <c r="Q176" s="40">
        <v>0</v>
      </c>
      <c r="R176" s="40">
        <v>98</v>
      </c>
      <c r="S176" s="50">
        <f t="shared" si="47"/>
        <v>98</v>
      </c>
      <c r="T176" s="39">
        <v>0</v>
      </c>
      <c r="U176" s="40">
        <v>0</v>
      </c>
      <c r="V176" s="40">
        <v>0</v>
      </c>
      <c r="W176" s="40">
        <v>112</v>
      </c>
      <c r="X176" s="21">
        <v>0</v>
      </c>
      <c r="Y176" s="50">
        <f t="shared" si="49"/>
        <v>112</v>
      </c>
      <c r="Z176" s="39">
        <v>0</v>
      </c>
      <c r="AA176" s="40">
        <v>0</v>
      </c>
      <c r="AB176" s="40">
        <v>0</v>
      </c>
      <c r="AC176" s="40">
        <v>0</v>
      </c>
      <c r="AD176" s="50">
        <f t="shared" si="48"/>
        <v>0</v>
      </c>
    </row>
    <row r="177" spans="2:30">
      <c r="B177" s="10">
        <f t="shared" si="42"/>
        <v>106</v>
      </c>
      <c r="C177" s="9" t="s">
        <v>91</v>
      </c>
      <c r="D177" s="10">
        <f t="shared" si="42"/>
        <v>106</v>
      </c>
      <c r="E177" s="8" t="s">
        <v>1635</v>
      </c>
      <c r="F177" s="11">
        <v>40672</v>
      </c>
      <c r="G177" s="13">
        <v>2320</v>
      </c>
      <c r="H177" s="13">
        <v>169137</v>
      </c>
      <c r="I177" s="13">
        <v>2547</v>
      </c>
      <c r="J177" s="39">
        <v>0</v>
      </c>
      <c r="K177" s="40">
        <v>0</v>
      </c>
      <c r="L177" s="40">
        <v>0</v>
      </c>
      <c r="M177" s="40">
        <v>0</v>
      </c>
      <c r="N177" s="50">
        <f t="shared" si="46"/>
        <v>0</v>
      </c>
      <c r="O177" s="39">
        <v>0</v>
      </c>
      <c r="P177" s="40">
        <v>0</v>
      </c>
      <c r="Q177" s="40">
        <v>0</v>
      </c>
      <c r="R177" s="40">
        <v>125</v>
      </c>
      <c r="S177" s="50">
        <f t="shared" si="47"/>
        <v>125</v>
      </c>
      <c r="T177" s="39">
        <v>0</v>
      </c>
      <c r="U177" s="40">
        <v>0</v>
      </c>
      <c r="V177" s="40">
        <v>0</v>
      </c>
      <c r="W177" s="40">
        <v>113</v>
      </c>
      <c r="X177" s="21">
        <v>0</v>
      </c>
      <c r="Y177" s="50">
        <f t="shared" si="49"/>
        <v>113</v>
      </c>
      <c r="Z177" s="39">
        <v>0</v>
      </c>
      <c r="AA177" s="40">
        <v>0</v>
      </c>
      <c r="AB177" s="40">
        <v>0</v>
      </c>
      <c r="AC177" s="40">
        <v>0</v>
      </c>
      <c r="AD177" s="50">
        <f t="shared" si="48"/>
        <v>0</v>
      </c>
    </row>
    <row r="178" spans="2:30">
      <c r="B178" s="10">
        <f t="shared" si="42"/>
        <v>107</v>
      </c>
      <c r="C178" s="9" t="s">
        <v>91</v>
      </c>
      <c r="D178" s="10">
        <f t="shared" si="42"/>
        <v>107</v>
      </c>
      <c r="E178" s="8" t="s">
        <v>1636</v>
      </c>
      <c r="F178" s="11">
        <v>40676</v>
      </c>
      <c r="G178" s="13">
        <v>5496</v>
      </c>
      <c r="H178" s="13">
        <v>320422</v>
      </c>
      <c r="I178" s="13">
        <v>5853</v>
      </c>
      <c r="J178" s="39">
        <v>0</v>
      </c>
      <c r="K178" s="40">
        <v>0</v>
      </c>
      <c r="L178" s="40">
        <v>0</v>
      </c>
      <c r="M178" s="40">
        <v>0</v>
      </c>
      <c r="N178" s="50">
        <f t="shared" ref="N178:N192" si="50">SUM(J178:M178)</f>
        <v>0</v>
      </c>
      <c r="O178" s="39">
        <v>0</v>
      </c>
      <c r="P178" s="40">
        <v>0</v>
      </c>
      <c r="Q178" s="40">
        <v>0</v>
      </c>
      <c r="R178" s="40">
        <v>0</v>
      </c>
      <c r="S178" s="50">
        <f t="shared" ref="S178:S192" si="51">SUM(O178:R178)</f>
        <v>0</v>
      </c>
      <c r="T178" s="39">
        <v>0</v>
      </c>
      <c r="U178" s="40">
        <v>0</v>
      </c>
      <c r="V178" s="40">
        <v>0</v>
      </c>
      <c r="W178" s="40">
        <v>0</v>
      </c>
      <c r="X178" s="21">
        <v>0</v>
      </c>
      <c r="Y178" s="50">
        <f t="shared" si="49"/>
        <v>0</v>
      </c>
      <c r="Z178" s="39">
        <v>0</v>
      </c>
      <c r="AA178" s="40">
        <v>0</v>
      </c>
      <c r="AB178" s="40">
        <v>0</v>
      </c>
      <c r="AC178" s="40">
        <v>0</v>
      </c>
      <c r="AD178" s="50">
        <f t="shared" ref="AD178:AD192" si="52">SUM(Z178:AC178)</f>
        <v>0</v>
      </c>
    </row>
    <row r="179" spans="2:30">
      <c r="B179" s="10">
        <f t="shared" si="42"/>
        <v>108</v>
      </c>
      <c r="C179" s="9" t="s">
        <v>91</v>
      </c>
      <c r="D179" s="10">
        <f t="shared" si="42"/>
        <v>108</v>
      </c>
      <c r="E179" s="8" t="s">
        <v>1637</v>
      </c>
      <c r="F179" s="11">
        <v>40679</v>
      </c>
      <c r="G179" s="13">
        <v>2584</v>
      </c>
      <c r="H179" s="13">
        <v>185183</v>
      </c>
      <c r="I179" s="13">
        <v>2742</v>
      </c>
      <c r="J179" s="39">
        <v>0</v>
      </c>
      <c r="K179" s="40">
        <v>0</v>
      </c>
      <c r="L179" s="40">
        <v>0</v>
      </c>
      <c r="M179" s="40">
        <v>0</v>
      </c>
      <c r="N179" s="50">
        <f t="shared" si="50"/>
        <v>0</v>
      </c>
      <c r="O179" s="39">
        <v>0</v>
      </c>
      <c r="P179" s="40">
        <v>0</v>
      </c>
      <c r="Q179" s="40">
        <v>0</v>
      </c>
      <c r="R179" s="40">
        <v>79</v>
      </c>
      <c r="S179" s="50">
        <f t="shared" si="51"/>
        <v>79</v>
      </c>
      <c r="T179" s="39">
        <v>0</v>
      </c>
      <c r="U179" s="40">
        <v>0</v>
      </c>
      <c r="V179" s="40">
        <v>0</v>
      </c>
      <c r="W179" s="40">
        <v>125</v>
      </c>
      <c r="X179" s="21">
        <v>0</v>
      </c>
      <c r="Y179" s="50">
        <f t="shared" si="49"/>
        <v>125</v>
      </c>
      <c r="Z179" s="39">
        <v>0</v>
      </c>
      <c r="AA179" s="40">
        <v>0</v>
      </c>
      <c r="AB179" s="40">
        <v>0</v>
      </c>
      <c r="AC179" s="40">
        <v>2</v>
      </c>
      <c r="AD179" s="50">
        <f t="shared" si="52"/>
        <v>2</v>
      </c>
    </row>
    <row r="180" spans="2:30">
      <c r="B180" s="10">
        <f t="shared" si="42"/>
        <v>109</v>
      </c>
      <c r="C180" s="9" t="s">
        <v>91</v>
      </c>
      <c r="D180" s="10">
        <f t="shared" si="42"/>
        <v>109</v>
      </c>
      <c r="E180" s="8" t="s">
        <v>1638</v>
      </c>
      <c r="F180" s="11">
        <v>40679</v>
      </c>
      <c r="G180" s="13">
        <v>1723</v>
      </c>
      <c r="H180" s="13">
        <v>113168</v>
      </c>
      <c r="I180" s="13">
        <v>1861</v>
      </c>
      <c r="J180" s="39">
        <v>0</v>
      </c>
      <c r="K180" s="40">
        <v>0</v>
      </c>
      <c r="L180" s="40">
        <v>0</v>
      </c>
      <c r="M180" s="40">
        <v>0</v>
      </c>
      <c r="N180" s="50">
        <f t="shared" si="50"/>
        <v>0</v>
      </c>
      <c r="O180" s="39">
        <v>0</v>
      </c>
      <c r="P180" s="40">
        <v>0</v>
      </c>
      <c r="Q180" s="40">
        <v>0</v>
      </c>
      <c r="R180" s="40">
        <v>0</v>
      </c>
      <c r="S180" s="50">
        <f t="shared" si="51"/>
        <v>0</v>
      </c>
      <c r="T180" s="39">
        <v>0</v>
      </c>
      <c r="U180" s="40">
        <v>0</v>
      </c>
      <c r="V180" s="40">
        <v>0</v>
      </c>
      <c r="W180" s="40">
        <v>83</v>
      </c>
      <c r="X180" s="21">
        <v>0</v>
      </c>
      <c r="Y180" s="50">
        <f t="shared" si="49"/>
        <v>83</v>
      </c>
      <c r="Z180" s="39">
        <v>0</v>
      </c>
      <c r="AA180" s="40">
        <v>0</v>
      </c>
      <c r="AB180" s="40">
        <v>0</v>
      </c>
      <c r="AC180" s="40">
        <v>0</v>
      </c>
      <c r="AD180" s="50">
        <f t="shared" si="52"/>
        <v>0</v>
      </c>
    </row>
    <row r="181" spans="2:30">
      <c r="B181" s="10">
        <f t="shared" si="42"/>
        <v>110</v>
      </c>
      <c r="C181" s="9" t="s">
        <v>91</v>
      </c>
      <c r="D181" s="10">
        <f t="shared" si="42"/>
        <v>110</v>
      </c>
      <c r="E181" s="8" t="s">
        <v>1639</v>
      </c>
      <c r="F181" s="11">
        <v>40679</v>
      </c>
      <c r="G181" s="13">
        <v>2221</v>
      </c>
      <c r="H181" s="13">
        <v>172544</v>
      </c>
      <c r="I181" s="13">
        <v>2460</v>
      </c>
      <c r="J181" s="39">
        <v>0</v>
      </c>
      <c r="K181" s="40">
        <v>0</v>
      </c>
      <c r="L181" s="40">
        <v>0</v>
      </c>
      <c r="M181" s="40">
        <v>0</v>
      </c>
      <c r="N181" s="50">
        <f t="shared" si="50"/>
        <v>0</v>
      </c>
      <c r="O181" s="39">
        <v>0</v>
      </c>
      <c r="P181" s="40">
        <v>0</v>
      </c>
      <c r="Q181" s="40">
        <v>0</v>
      </c>
      <c r="R181" s="40">
        <v>0</v>
      </c>
      <c r="S181" s="50">
        <f t="shared" si="51"/>
        <v>0</v>
      </c>
      <c r="T181" s="39">
        <v>0</v>
      </c>
      <c r="U181" s="40">
        <v>0</v>
      </c>
      <c r="V181" s="40">
        <v>0</v>
      </c>
      <c r="W181" s="40">
        <v>108</v>
      </c>
      <c r="X181" s="21">
        <v>0</v>
      </c>
      <c r="Y181" s="50">
        <f t="shared" si="49"/>
        <v>108</v>
      </c>
      <c r="Z181" s="39">
        <v>0</v>
      </c>
      <c r="AA181" s="40">
        <v>0</v>
      </c>
      <c r="AB181" s="40">
        <v>0</v>
      </c>
      <c r="AC181" s="40">
        <v>0</v>
      </c>
      <c r="AD181" s="50">
        <f t="shared" si="52"/>
        <v>0</v>
      </c>
    </row>
    <row r="182" spans="2:30">
      <c r="B182" s="10">
        <f t="shared" si="42"/>
        <v>111</v>
      </c>
      <c r="C182" s="9" t="s">
        <v>91</v>
      </c>
      <c r="D182" s="10">
        <f t="shared" si="42"/>
        <v>111</v>
      </c>
      <c r="E182" s="8" t="s">
        <v>1071</v>
      </c>
      <c r="F182" s="11">
        <v>40682</v>
      </c>
      <c r="G182" s="13">
        <v>575</v>
      </c>
      <c r="H182" s="13">
        <v>32277</v>
      </c>
      <c r="I182" s="13">
        <v>610</v>
      </c>
      <c r="J182" s="39">
        <v>0</v>
      </c>
      <c r="K182" s="40">
        <v>0</v>
      </c>
      <c r="L182" s="40">
        <v>0</v>
      </c>
      <c r="M182" s="40">
        <v>0</v>
      </c>
      <c r="N182" s="50">
        <f t="shared" si="50"/>
        <v>0</v>
      </c>
      <c r="O182" s="39">
        <v>0</v>
      </c>
      <c r="P182" s="40">
        <v>0</v>
      </c>
      <c r="Q182" s="40">
        <v>0</v>
      </c>
      <c r="R182" s="40">
        <v>0</v>
      </c>
      <c r="S182" s="50">
        <f t="shared" si="51"/>
        <v>0</v>
      </c>
      <c r="T182" s="39">
        <v>0</v>
      </c>
      <c r="U182" s="40">
        <v>0</v>
      </c>
      <c r="V182" s="40">
        <v>0</v>
      </c>
      <c r="W182" s="40">
        <v>0</v>
      </c>
      <c r="X182" s="21">
        <v>0</v>
      </c>
      <c r="Y182" s="50">
        <f t="shared" si="49"/>
        <v>0</v>
      </c>
      <c r="Z182" s="39">
        <v>0</v>
      </c>
      <c r="AA182" s="40">
        <v>0</v>
      </c>
      <c r="AB182" s="40">
        <v>0</v>
      </c>
      <c r="AC182" s="40">
        <v>0</v>
      </c>
      <c r="AD182" s="50">
        <f t="shared" si="52"/>
        <v>0</v>
      </c>
    </row>
    <row r="183" spans="2:30">
      <c r="B183" s="10">
        <f t="shared" si="42"/>
        <v>112</v>
      </c>
      <c r="C183" s="9" t="s">
        <v>91</v>
      </c>
      <c r="D183" s="10">
        <f t="shared" si="42"/>
        <v>112</v>
      </c>
      <c r="E183" s="8" t="s">
        <v>1640</v>
      </c>
      <c r="F183" s="11">
        <v>40682</v>
      </c>
      <c r="G183" s="13">
        <v>5436</v>
      </c>
      <c r="H183" s="13">
        <v>322204</v>
      </c>
      <c r="I183" s="13">
        <v>5799</v>
      </c>
      <c r="J183" s="39">
        <v>0</v>
      </c>
      <c r="K183" s="40">
        <v>0</v>
      </c>
      <c r="L183" s="40">
        <v>0</v>
      </c>
      <c r="M183" s="40">
        <v>0</v>
      </c>
      <c r="N183" s="50">
        <f t="shared" si="50"/>
        <v>0</v>
      </c>
      <c r="O183" s="39">
        <v>0</v>
      </c>
      <c r="P183" s="40">
        <v>0</v>
      </c>
      <c r="Q183" s="40">
        <v>0</v>
      </c>
      <c r="R183" s="40">
        <v>0</v>
      </c>
      <c r="S183" s="50">
        <f t="shared" si="51"/>
        <v>0</v>
      </c>
      <c r="T183" s="39">
        <v>0</v>
      </c>
      <c r="U183" s="40">
        <v>0</v>
      </c>
      <c r="V183" s="40">
        <v>0</v>
      </c>
      <c r="W183" s="40">
        <v>0</v>
      </c>
      <c r="X183" s="21">
        <v>0</v>
      </c>
      <c r="Y183" s="50">
        <f t="shared" si="49"/>
        <v>0</v>
      </c>
      <c r="Z183" s="39">
        <v>0</v>
      </c>
      <c r="AA183" s="40">
        <v>0</v>
      </c>
      <c r="AB183" s="40">
        <v>0</v>
      </c>
      <c r="AC183" s="40">
        <v>0</v>
      </c>
      <c r="AD183" s="50">
        <f t="shared" si="52"/>
        <v>0</v>
      </c>
    </row>
    <row r="184" spans="2:30">
      <c r="B184" s="10">
        <f t="shared" si="42"/>
        <v>113</v>
      </c>
      <c r="C184" s="9" t="s">
        <v>91</v>
      </c>
      <c r="D184" s="10">
        <f t="shared" si="42"/>
        <v>113</v>
      </c>
      <c r="E184" s="8" t="s">
        <v>1641</v>
      </c>
      <c r="F184" s="11">
        <v>40683</v>
      </c>
      <c r="G184" s="13">
        <v>0</v>
      </c>
      <c r="H184" s="13">
        <v>0</v>
      </c>
      <c r="I184" s="13">
        <v>0</v>
      </c>
      <c r="J184" s="39">
        <v>0</v>
      </c>
      <c r="K184" s="40">
        <v>0</v>
      </c>
      <c r="L184" s="40">
        <v>0</v>
      </c>
      <c r="M184" s="40">
        <v>0</v>
      </c>
      <c r="N184" s="50">
        <f t="shared" si="50"/>
        <v>0</v>
      </c>
      <c r="O184" s="39">
        <v>0</v>
      </c>
      <c r="P184" s="40">
        <v>0</v>
      </c>
      <c r="Q184" s="40">
        <v>0</v>
      </c>
      <c r="R184" s="40">
        <v>60</v>
      </c>
      <c r="S184" s="50">
        <f t="shared" si="51"/>
        <v>60</v>
      </c>
      <c r="T184" s="39">
        <v>0</v>
      </c>
      <c r="U184" s="40">
        <v>0</v>
      </c>
      <c r="V184" s="40">
        <v>0</v>
      </c>
      <c r="W184" s="40">
        <v>0</v>
      </c>
      <c r="X184" s="21">
        <v>0</v>
      </c>
      <c r="Y184" s="50">
        <f t="shared" si="49"/>
        <v>0</v>
      </c>
      <c r="Z184" s="39">
        <v>0</v>
      </c>
      <c r="AA184" s="40">
        <v>0</v>
      </c>
      <c r="AB184" s="40">
        <v>0</v>
      </c>
      <c r="AC184" s="40">
        <v>29</v>
      </c>
      <c r="AD184" s="50">
        <f t="shared" si="52"/>
        <v>29</v>
      </c>
    </row>
    <row r="185" spans="2:30">
      <c r="B185" s="10">
        <f t="shared" si="42"/>
        <v>114</v>
      </c>
      <c r="C185" s="9" t="s">
        <v>91</v>
      </c>
      <c r="D185" s="10">
        <f t="shared" si="42"/>
        <v>114</v>
      </c>
      <c r="E185" s="8" t="s">
        <v>1642</v>
      </c>
      <c r="F185" s="11">
        <v>40683</v>
      </c>
      <c r="G185" s="13">
        <v>0</v>
      </c>
      <c r="H185" s="13">
        <v>0</v>
      </c>
      <c r="I185" s="13">
        <v>0</v>
      </c>
      <c r="J185" s="39">
        <v>0</v>
      </c>
      <c r="K185" s="40">
        <v>0</v>
      </c>
      <c r="L185" s="40">
        <v>0</v>
      </c>
      <c r="M185" s="40">
        <v>0</v>
      </c>
      <c r="N185" s="50">
        <f t="shared" si="50"/>
        <v>0</v>
      </c>
      <c r="O185" s="39">
        <v>0</v>
      </c>
      <c r="P185" s="40">
        <v>0</v>
      </c>
      <c r="Q185" s="40">
        <v>0</v>
      </c>
      <c r="R185" s="40">
        <v>60</v>
      </c>
      <c r="S185" s="50">
        <f t="shared" si="51"/>
        <v>60</v>
      </c>
      <c r="T185" s="39">
        <v>0</v>
      </c>
      <c r="U185" s="40">
        <v>0</v>
      </c>
      <c r="V185" s="40">
        <v>0</v>
      </c>
      <c r="W185" s="40">
        <v>0</v>
      </c>
      <c r="X185" s="21">
        <v>0</v>
      </c>
      <c r="Y185" s="50">
        <f t="shared" si="49"/>
        <v>0</v>
      </c>
      <c r="Z185" s="39">
        <v>0</v>
      </c>
      <c r="AA185" s="40">
        <v>0</v>
      </c>
      <c r="AB185" s="40">
        <v>0</v>
      </c>
      <c r="AC185" s="40">
        <v>0</v>
      </c>
      <c r="AD185" s="50">
        <f t="shared" si="52"/>
        <v>0</v>
      </c>
    </row>
    <row r="186" spans="2:30">
      <c r="B186" s="10">
        <f t="shared" si="42"/>
        <v>115</v>
      </c>
      <c r="C186" s="9" t="s">
        <v>91</v>
      </c>
      <c r="D186" s="10">
        <f t="shared" si="42"/>
        <v>115</v>
      </c>
      <c r="E186" s="8" t="s">
        <v>1643</v>
      </c>
      <c r="F186" s="11">
        <v>40687</v>
      </c>
      <c r="G186" s="13">
        <v>1932</v>
      </c>
      <c r="H186" s="13">
        <v>126872</v>
      </c>
      <c r="I186" s="13">
        <v>2079</v>
      </c>
      <c r="J186" s="39">
        <v>0</v>
      </c>
      <c r="K186" s="40">
        <v>0</v>
      </c>
      <c r="L186" s="40">
        <v>0</v>
      </c>
      <c r="M186" s="40">
        <v>0</v>
      </c>
      <c r="N186" s="50">
        <f t="shared" si="50"/>
        <v>0</v>
      </c>
      <c r="O186" s="39">
        <v>0</v>
      </c>
      <c r="P186" s="40">
        <v>0</v>
      </c>
      <c r="Q186" s="40">
        <v>0</v>
      </c>
      <c r="R186" s="40">
        <v>86</v>
      </c>
      <c r="S186" s="50">
        <f t="shared" si="51"/>
        <v>86</v>
      </c>
      <c r="T186" s="39">
        <v>0</v>
      </c>
      <c r="U186" s="40">
        <v>0</v>
      </c>
      <c r="V186" s="40">
        <v>0</v>
      </c>
      <c r="W186" s="40">
        <v>93</v>
      </c>
      <c r="X186" s="21">
        <v>0</v>
      </c>
      <c r="Y186" s="50">
        <f t="shared" si="49"/>
        <v>93</v>
      </c>
      <c r="Z186" s="39">
        <v>0</v>
      </c>
      <c r="AA186" s="40">
        <v>0</v>
      </c>
      <c r="AB186" s="40">
        <v>0</v>
      </c>
      <c r="AC186" s="40">
        <v>2</v>
      </c>
      <c r="AD186" s="50">
        <f t="shared" si="52"/>
        <v>2</v>
      </c>
    </row>
    <row r="187" spans="2:30">
      <c r="B187" s="10">
        <f t="shared" si="42"/>
        <v>116</v>
      </c>
      <c r="C187" s="9" t="s">
        <v>91</v>
      </c>
      <c r="D187" s="10">
        <f t="shared" si="42"/>
        <v>116</v>
      </c>
      <c r="E187" s="8" t="s">
        <v>1644</v>
      </c>
      <c r="F187" s="11">
        <v>40687</v>
      </c>
      <c r="G187" s="13">
        <v>1664</v>
      </c>
      <c r="H187" s="13">
        <v>111599</v>
      </c>
      <c r="I187" s="13">
        <v>1787</v>
      </c>
      <c r="J187" s="39">
        <v>0</v>
      </c>
      <c r="K187" s="40">
        <v>0</v>
      </c>
      <c r="L187" s="40">
        <v>0</v>
      </c>
      <c r="M187" s="40">
        <v>0</v>
      </c>
      <c r="N187" s="50">
        <f t="shared" si="50"/>
        <v>0</v>
      </c>
      <c r="O187" s="39">
        <v>0</v>
      </c>
      <c r="P187" s="40">
        <v>0</v>
      </c>
      <c r="Q187" s="40">
        <v>0</v>
      </c>
      <c r="R187" s="40">
        <v>54</v>
      </c>
      <c r="S187" s="50">
        <f t="shared" si="51"/>
        <v>54</v>
      </c>
      <c r="T187" s="39">
        <v>0</v>
      </c>
      <c r="U187" s="40">
        <v>0</v>
      </c>
      <c r="V187" s="40">
        <v>0</v>
      </c>
      <c r="W187" s="40">
        <v>80</v>
      </c>
      <c r="X187" s="21">
        <v>0</v>
      </c>
      <c r="Y187" s="50">
        <f t="shared" si="49"/>
        <v>80</v>
      </c>
      <c r="Z187" s="39">
        <v>0</v>
      </c>
      <c r="AA187" s="40">
        <v>0</v>
      </c>
      <c r="AB187" s="40">
        <v>0</v>
      </c>
      <c r="AC187" s="40">
        <v>0</v>
      </c>
      <c r="AD187" s="50">
        <f t="shared" si="52"/>
        <v>0</v>
      </c>
    </row>
    <row r="188" spans="2:30">
      <c r="B188" s="10">
        <f t="shared" si="42"/>
        <v>117</v>
      </c>
      <c r="C188" s="9" t="s">
        <v>91</v>
      </c>
      <c r="D188" s="10">
        <f t="shared" si="42"/>
        <v>117</v>
      </c>
      <c r="E188" s="8" t="s">
        <v>1645</v>
      </c>
      <c r="F188" s="11">
        <v>40687</v>
      </c>
      <c r="G188" s="13">
        <v>1863</v>
      </c>
      <c r="H188" s="13">
        <v>125336</v>
      </c>
      <c r="I188" s="13">
        <v>2029</v>
      </c>
      <c r="J188" s="39">
        <v>0</v>
      </c>
      <c r="K188" s="40">
        <v>0</v>
      </c>
      <c r="L188" s="40">
        <v>0</v>
      </c>
      <c r="M188" s="40">
        <v>0</v>
      </c>
      <c r="N188" s="50">
        <f t="shared" si="50"/>
        <v>0</v>
      </c>
      <c r="O188" s="39">
        <v>0</v>
      </c>
      <c r="P188" s="40">
        <v>0</v>
      </c>
      <c r="Q188" s="40">
        <v>0</v>
      </c>
      <c r="R188" s="40">
        <v>60</v>
      </c>
      <c r="S188" s="50">
        <f t="shared" si="51"/>
        <v>60</v>
      </c>
      <c r="T188" s="39">
        <v>0</v>
      </c>
      <c r="U188" s="40">
        <v>0</v>
      </c>
      <c r="V188" s="40">
        <v>0</v>
      </c>
      <c r="W188" s="40">
        <v>90</v>
      </c>
      <c r="X188" s="21">
        <v>0</v>
      </c>
      <c r="Y188" s="50">
        <f t="shared" si="49"/>
        <v>90</v>
      </c>
      <c r="Z188" s="39">
        <v>0</v>
      </c>
      <c r="AA188" s="40">
        <v>0</v>
      </c>
      <c r="AB188" s="40">
        <v>0</v>
      </c>
      <c r="AC188" s="40">
        <v>0</v>
      </c>
      <c r="AD188" s="50">
        <f t="shared" si="52"/>
        <v>0</v>
      </c>
    </row>
    <row r="189" spans="2:30">
      <c r="B189" s="10">
        <f t="shared" si="42"/>
        <v>118</v>
      </c>
      <c r="C189" s="9" t="s">
        <v>91</v>
      </c>
      <c r="D189" s="10">
        <f t="shared" si="42"/>
        <v>118</v>
      </c>
      <c r="E189" s="8" t="s">
        <v>995</v>
      </c>
      <c r="F189" s="11">
        <v>40691</v>
      </c>
      <c r="G189" s="13">
        <v>5474</v>
      </c>
      <c r="H189" s="13">
        <v>319085</v>
      </c>
      <c r="I189" s="13">
        <v>5704</v>
      </c>
      <c r="J189" s="39">
        <v>0</v>
      </c>
      <c r="K189" s="40">
        <v>0</v>
      </c>
      <c r="L189" s="40">
        <v>0</v>
      </c>
      <c r="M189" s="40">
        <v>0</v>
      </c>
      <c r="N189" s="50">
        <f t="shared" si="50"/>
        <v>0</v>
      </c>
      <c r="O189" s="39">
        <v>0</v>
      </c>
      <c r="P189" s="40">
        <v>0</v>
      </c>
      <c r="Q189" s="40">
        <v>0</v>
      </c>
      <c r="R189" s="40">
        <v>0</v>
      </c>
      <c r="S189" s="50">
        <f t="shared" si="51"/>
        <v>0</v>
      </c>
      <c r="T189" s="39">
        <v>0</v>
      </c>
      <c r="U189" s="40">
        <v>0</v>
      </c>
      <c r="V189" s="40">
        <v>0</v>
      </c>
      <c r="W189" s="40">
        <v>0</v>
      </c>
      <c r="X189" s="21">
        <v>0</v>
      </c>
      <c r="Y189" s="50">
        <f t="shared" si="49"/>
        <v>0</v>
      </c>
      <c r="Z189" s="39">
        <v>0</v>
      </c>
      <c r="AA189" s="40">
        <v>0</v>
      </c>
      <c r="AB189" s="40">
        <v>0</v>
      </c>
      <c r="AC189" s="40">
        <v>0</v>
      </c>
      <c r="AD189" s="50">
        <f t="shared" si="52"/>
        <v>0</v>
      </c>
    </row>
    <row r="190" spans="2:30">
      <c r="B190" s="10">
        <f t="shared" si="42"/>
        <v>119</v>
      </c>
      <c r="C190" s="9" t="s">
        <v>91</v>
      </c>
      <c r="D190" s="10">
        <f t="shared" si="42"/>
        <v>119</v>
      </c>
      <c r="E190" s="8" t="s">
        <v>1646</v>
      </c>
      <c r="F190" s="11">
        <v>40694</v>
      </c>
      <c r="G190" s="13">
        <v>1280</v>
      </c>
      <c r="H190" s="13">
        <v>90949</v>
      </c>
      <c r="I190" s="13">
        <v>1464</v>
      </c>
      <c r="J190" s="39">
        <v>0</v>
      </c>
      <c r="K190" s="40">
        <v>0</v>
      </c>
      <c r="L190" s="40">
        <v>0</v>
      </c>
      <c r="M190" s="40">
        <v>0</v>
      </c>
      <c r="N190" s="50">
        <f t="shared" si="50"/>
        <v>0</v>
      </c>
      <c r="O190" s="39">
        <v>0</v>
      </c>
      <c r="P190" s="40">
        <v>0</v>
      </c>
      <c r="Q190" s="40">
        <v>0</v>
      </c>
      <c r="R190" s="40">
        <v>0</v>
      </c>
      <c r="S190" s="50">
        <f t="shared" si="51"/>
        <v>0</v>
      </c>
      <c r="T190" s="39">
        <v>0</v>
      </c>
      <c r="U190" s="40">
        <v>0</v>
      </c>
      <c r="V190" s="40">
        <v>0</v>
      </c>
      <c r="W190" s="40">
        <v>62</v>
      </c>
      <c r="X190" s="21">
        <v>0</v>
      </c>
      <c r="Y190" s="50">
        <f t="shared" si="49"/>
        <v>62</v>
      </c>
      <c r="Z190" s="39">
        <v>0</v>
      </c>
      <c r="AA190" s="40">
        <v>0</v>
      </c>
      <c r="AB190" s="40">
        <v>0</v>
      </c>
      <c r="AC190" s="40">
        <v>1</v>
      </c>
      <c r="AD190" s="50">
        <f t="shared" si="52"/>
        <v>1</v>
      </c>
    </row>
    <row r="191" spans="2:30">
      <c r="B191" s="10">
        <f t="shared" si="42"/>
        <v>120</v>
      </c>
      <c r="C191" s="9" t="s">
        <v>91</v>
      </c>
      <c r="D191" s="10">
        <f t="shared" si="42"/>
        <v>120</v>
      </c>
      <c r="E191" s="8" t="s">
        <v>1647</v>
      </c>
      <c r="F191" s="11">
        <v>40694</v>
      </c>
      <c r="G191" s="13">
        <v>955</v>
      </c>
      <c r="H191" s="13">
        <v>63267</v>
      </c>
      <c r="I191" s="13">
        <v>1054</v>
      </c>
      <c r="J191" s="39">
        <v>0</v>
      </c>
      <c r="K191" s="40">
        <v>0</v>
      </c>
      <c r="L191" s="40">
        <v>0</v>
      </c>
      <c r="M191" s="40">
        <v>0</v>
      </c>
      <c r="N191" s="50">
        <f t="shared" si="50"/>
        <v>0</v>
      </c>
      <c r="O191" s="39">
        <v>0</v>
      </c>
      <c r="P191" s="40">
        <v>0</v>
      </c>
      <c r="Q191" s="40">
        <v>0</v>
      </c>
      <c r="R191" s="40">
        <v>0</v>
      </c>
      <c r="S191" s="50">
        <f t="shared" si="51"/>
        <v>0</v>
      </c>
      <c r="T191" s="39">
        <v>0</v>
      </c>
      <c r="U191" s="40">
        <v>0</v>
      </c>
      <c r="V191" s="40">
        <v>0</v>
      </c>
      <c r="W191" s="40">
        <v>46</v>
      </c>
      <c r="X191" s="21">
        <v>0</v>
      </c>
      <c r="Y191" s="50">
        <f t="shared" si="49"/>
        <v>46</v>
      </c>
      <c r="Z191" s="39">
        <v>0</v>
      </c>
      <c r="AA191" s="40">
        <v>0</v>
      </c>
      <c r="AB191" s="40">
        <v>0</v>
      </c>
      <c r="AC191" s="40">
        <v>8</v>
      </c>
      <c r="AD191" s="50">
        <f t="shared" si="52"/>
        <v>8</v>
      </c>
    </row>
    <row r="192" spans="2:30">
      <c r="B192" s="10">
        <f t="shared" si="42"/>
        <v>121</v>
      </c>
      <c r="C192" s="9" t="s">
        <v>91</v>
      </c>
      <c r="D192" s="10">
        <f t="shared" si="42"/>
        <v>121</v>
      </c>
      <c r="E192" s="8" t="s">
        <v>1648</v>
      </c>
      <c r="F192" s="11">
        <v>40694</v>
      </c>
      <c r="G192" s="13">
        <v>991</v>
      </c>
      <c r="H192" s="13">
        <v>68944</v>
      </c>
      <c r="I192" s="13">
        <v>1101</v>
      </c>
      <c r="J192" s="39">
        <v>0</v>
      </c>
      <c r="K192" s="40">
        <v>0</v>
      </c>
      <c r="L192" s="40">
        <v>0</v>
      </c>
      <c r="M192" s="40">
        <v>0</v>
      </c>
      <c r="N192" s="50">
        <f t="shared" si="50"/>
        <v>0</v>
      </c>
      <c r="O192" s="39">
        <v>0</v>
      </c>
      <c r="P192" s="40">
        <v>0</v>
      </c>
      <c r="Q192" s="40">
        <v>0</v>
      </c>
      <c r="R192" s="40">
        <v>0</v>
      </c>
      <c r="S192" s="50">
        <f t="shared" si="51"/>
        <v>0</v>
      </c>
      <c r="T192" s="39">
        <v>0</v>
      </c>
      <c r="U192" s="40">
        <v>0</v>
      </c>
      <c r="V192" s="40">
        <v>0</v>
      </c>
      <c r="W192" s="40">
        <v>48</v>
      </c>
      <c r="X192" s="21">
        <v>0</v>
      </c>
      <c r="Y192" s="50">
        <f t="shared" si="49"/>
        <v>48</v>
      </c>
      <c r="Z192" s="39">
        <v>0</v>
      </c>
      <c r="AA192" s="40">
        <v>0</v>
      </c>
      <c r="AB192" s="40">
        <v>0</v>
      </c>
      <c r="AC192" s="40">
        <v>25</v>
      </c>
      <c r="AD192" s="50">
        <f t="shared" si="52"/>
        <v>25</v>
      </c>
    </row>
    <row r="193" spans="2:30">
      <c r="B193" s="10">
        <f>+B192+1</f>
        <v>122</v>
      </c>
      <c r="C193" s="9" t="s">
        <v>91</v>
      </c>
      <c r="D193" s="10">
        <f>+D192+1</f>
        <v>122</v>
      </c>
      <c r="E193" s="8" t="s">
        <v>1649</v>
      </c>
      <c r="F193" s="11">
        <v>40698</v>
      </c>
      <c r="G193" s="13">
        <v>4805</v>
      </c>
      <c r="H193" s="13">
        <v>273474</v>
      </c>
      <c r="I193" s="13">
        <v>4857</v>
      </c>
      <c r="J193" s="39">
        <v>0</v>
      </c>
      <c r="K193" s="40">
        <v>0</v>
      </c>
      <c r="L193" s="40">
        <v>0</v>
      </c>
      <c r="M193" s="40">
        <v>0</v>
      </c>
      <c r="N193" s="50">
        <f>SUM(J193:M193)</f>
        <v>0</v>
      </c>
      <c r="O193" s="39">
        <v>0</v>
      </c>
      <c r="P193" s="40">
        <v>0</v>
      </c>
      <c r="Q193" s="40">
        <v>0</v>
      </c>
      <c r="R193" s="40">
        <v>0</v>
      </c>
      <c r="S193" s="50">
        <f>SUM(O193:R193)</f>
        <v>0</v>
      </c>
      <c r="T193" s="39">
        <v>0</v>
      </c>
      <c r="U193" s="40">
        <v>0</v>
      </c>
      <c r="V193" s="40">
        <v>0</v>
      </c>
      <c r="W193" s="40">
        <v>0</v>
      </c>
      <c r="X193" s="21">
        <v>0</v>
      </c>
      <c r="Y193" s="50">
        <f>SUM(T193:X193)</f>
        <v>0</v>
      </c>
      <c r="Z193" s="39">
        <v>0</v>
      </c>
      <c r="AA193" s="40">
        <v>0</v>
      </c>
      <c r="AB193" s="40">
        <v>0</v>
      </c>
      <c r="AC193" s="40">
        <v>0</v>
      </c>
      <c r="AD193" s="50">
        <f>SUM(Z193:AC193)</f>
        <v>0</v>
      </c>
    </row>
    <row r="194" spans="2:30">
      <c r="B194" s="10">
        <f>+B193+1</f>
        <v>123</v>
      </c>
      <c r="C194" s="9" t="s">
        <v>91</v>
      </c>
      <c r="D194" s="10">
        <f>+D193+1</f>
        <v>123</v>
      </c>
      <c r="E194" s="8" t="s">
        <v>1650</v>
      </c>
      <c r="F194" s="11">
        <v>40705</v>
      </c>
      <c r="G194" s="13">
        <v>4528</v>
      </c>
      <c r="H194" s="13">
        <v>262143</v>
      </c>
      <c r="I194" s="13">
        <v>4677</v>
      </c>
      <c r="J194" s="39">
        <v>0</v>
      </c>
      <c r="K194" s="40">
        <v>0</v>
      </c>
      <c r="L194" s="40">
        <v>0</v>
      </c>
      <c r="M194" s="40">
        <v>0</v>
      </c>
      <c r="N194" s="50">
        <f>SUM(J194:M194)</f>
        <v>0</v>
      </c>
      <c r="O194" s="39">
        <v>0</v>
      </c>
      <c r="P194" s="40">
        <v>0</v>
      </c>
      <c r="Q194" s="40">
        <v>0</v>
      </c>
      <c r="R194" s="40">
        <v>0</v>
      </c>
      <c r="S194" s="50">
        <f>SUM(O194:R194)</f>
        <v>0</v>
      </c>
      <c r="T194" s="39">
        <v>0</v>
      </c>
      <c r="U194" s="40">
        <v>0</v>
      </c>
      <c r="V194" s="40">
        <v>0</v>
      </c>
      <c r="W194" s="40">
        <v>0</v>
      </c>
      <c r="X194" s="21">
        <v>0</v>
      </c>
      <c r="Y194" s="50">
        <f>SUM(T194:X194)</f>
        <v>0</v>
      </c>
      <c r="Z194" s="39">
        <v>0</v>
      </c>
      <c r="AA194" s="40">
        <v>0</v>
      </c>
      <c r="AB194" s="40">
        <v>0</v>
      </c>
      <c r="AC194" s="40">
        <v>0</v>
      </c>
      <c r="AD194" s="50">
        <f>SUM(Z194:AC194)</f>
        <v>0</v>
      </c>
    </row>
    <row r="195" spans="2:30">
      <c r="B195" s="10">
        <f>+B194+1</f>
        <v>124</v>
      </c>
      <c r="C195" s="9" t="s">
        <v>91</v>
      </c>
      <c r="D195" s="10">
        <f>+D194+1</f>
        <v>124</v>
      </c>
      <c r="E195" s="8" t="s">
        <v>1651</v>
      </c>
      <c r="F195" s="11">
        <v>40717</v>
      </c>
      <c r="G195" s="13">
        <v>4911</v>
      </c>
      <c r="H195" s="13">
        <v>286803</v>
      </c>
      <c r="I195" s="13">
        <v>4996</v>
      </c>
      <c r="J195" s="39">
        <v>0</v>
      </c>
      <c r="K195" s="40">
        <v>0</v>
      </c>
      <c r="L195" s="40">
        <v>0</v>
      </c>
      <c r="M195" s="40">
        <v>0</v>
      </c>
      <c r="N195" s="50">
        <f>SUM(J195:M195)</f>
        <v>0</v>
      </c>
      <c r="O195" s="39">
        <v>0</v>
      </c>
      <c r="P195" s="40">
        <v>0</v>
      </c>
      <c r="Q195" s="40">
        <v>0</v>
      </c>
      <c r="R195" s="40">
        <v>0</v>
      </c>
      <c r="S195" s="50">
        <f>SUM(O195:R195)</f>
        <v>0</v>
      </c>
      <c r="T195" s="39">
        <v>0</v>
      </c>
      <c r="U195" s="40">
        <v>0</v>
      </c>
      <c r="V195" s="40">
        <v>0</v>
      </c>
      <c r="W195" s="40">
        <v>0</v>
      </c>
      <c r="X195" s="21">
        <v>0</v>
      </c>
      <c r="Y195" s="50">
        <f>SUM(T195:X195)</f>
        <v>0</v>
      </c>
      <c r="Z195" s="39">
        <v>0</v>
      </c>
      <c r="AA195" s="40">
        <v>0</v>
      </c>
      <c r="AB195" s="40">
        <v>0</v>
      </c>
      <c r="AC195" s="40">
        <v>0</v>
      </c>
      <c r="AD195" s="50">
        <f>SUM(Z195:AC195)</f>
        <v>0</v>
      </c>
    </row>
    <row r="196" spans="2:30">
      <c r="B196" s="8"/>
      <c r="C196" s="9"/>
      <c r="D196" s="8"/>
      <c r="E196" s="8"/>
      <c r="F196" s="11"/>
      <c r="G196" s="13"/>
      <c r="H196" s="13"/>
      <c r="I196" s="13"/>
      <c r="J196" s="39"/>
      <c r="K196" s="40"/>
      <c r="L196" s="40"/>
      <c r="M196" s="40"/>
      <c r="N196" s="50"/>
      <c r="O196" s="21"/>
      <c r="P196" s="21"/>
      <c r="Q196" s="21"/>
      <c r="R196" s="21"/>
      <c r="S196" s="44"/>
      <c r="T196" s="39"/>
      <c r="U196" s="40"/>
      <c r="V196" s="40"/>
      <c r="W196" s="40"/>
      <c r="X196" s="21"/>
      <c r="Y196" s="50"/>
      <c r="Z196" s="39"/>
      <c r="AA196" s="40"/>
      <c r="AB196" s="40"/>
      <c r="AC196" s="40"/>
      <c r="AD196" s="50"/>
    </row>
    <row r="197" spans="2:30">
      <c r="F197" s="3" t="s">
        <v>228</v>
      </c>
      <c r="G197" s="7">
        <f t="shared" ref="G197:AD197" si="53">SUM(G72:G196)</f>
        <v>348617</v>
      </c>
      <c r="H197" s="7">
        <f t="shared" si="53"/>
        <v>23433457</v>
      </c>
      <c r="I197" s="7">
        <f t="shared" si="53"/>
        <v>395069</v>
      </c>
      <c r="J197" s="7">
        <f t="shared" si="53"/>
        <v>0</v>
      </c>
      <c r="K197" s="7">
        <f t="shared" si="53"/>
        <v>0</v>
      </c>
      <c r="L197" s="7">
        <f t="shared" si="53"/>
        <v>1</v>
      </c>
      <c r="M197" s="7">
        <f t="shared" si="53"/>
        <v>0</v>
      </c>
      <c r="N197" s="7">
        <f t="shared" si="53"/>
        <v>1</v>
      </c>
      <c r="O197" s="7">
        <f t="shared" si="53"/>
        <v>0</v>
      </c>
      <c r="P197" s="7">
        <f t="shared" si="53"/>
        <v>0</v>
      </c>
      <c r="Q197" s="7">
        <f t="shared" si="53"/>
        <v>0</v>
      </c>
      <c r="R197" s="7">
        <f t="shared" si="53"/>
        <v>7296</v>
      </c>
      <c r="S197" s="7">
        <f t="shared" si="53"/>
        <v>7296</v>
      </c>
      <c r="T197" s="7">
        <f t="shared" si="53"/>
        <v>0</v>
      </c>
      <c r="U197" s="7">
        <f t="shared" si="53"/>
        <v>0</v>
      </c>
      <c r="V197" s="7">
        <f t="shared" si="53"/>
        <v>0</v>
      </c>
      <c r="W197" s="7">
        <f t="shared" si="53"/>
        <v>7196</v>
      </c>
      <c r="X197" s="7">
        <f t="shared" si="53"/>
        <v>0</v>
      </c>
      <c r="Y197" s="7">
        <f t="shared" si="53"/>
        <v>7196</v>
      </c>
      <c r="Z197" s="7">
        <f t="shared" si="53"/>
        <v>0</v>
      </c>
      <c r="AA197" s="7">
        <f t="shared" si="53"/>
        <v>0</v>
      </c>
      <c r="AB197" s="7">
        <f t="shared" si="53"/>
        <v>1</v>
      </c>
      <c r="AC197" s="7">
        <f t="shared" si="53"/>
        <v>90</v>
      </c>
      <c r="AD197" s="7">
        <f t="shared" si="53"/>
        <v>91</v>
      </c>
    </row>
    <row r="200" spans="2:30">
      <c r="D200" s="3"/>
      <c r="E200" s="47" t="s">
        <v>142</v>
      </c>
      <c r="F200" s="3"/>
      <c r="G200" s="18" t="s">
        <v>163</v>
      </c>
      <c r="H200" s="19"/>
      <c r="I200" s="20"/>
      <c r="J200" s="26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8"/>
    </row>
    <row r="201" spans="2:30">
      <c r="B201" t="s">
        <v>7</v>
      </c>
      <c r="D201" s="3" t="s">
        <v>9</v>
      </c>
      <c r="E201" s="4" t="s">
        <v>10</v>
      </c>
      <c r="F201" s="3" t="s">
        <v>11</v>
      </c>
      <c r="G201" s="36" t="s">
        <v>12</v>
      </c>
      <c r="H201" s="37" t="s">
        <v>13</v>
      </c>
      <c r="I201" s="38" t="s">
        <v>14</v>
      </c>
      <c r="J201" s="29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30"/>
      <c r="AD201" s="31"/>
    </row>
    <row r="202" spans="2:30">
      <c r="B202" s="10">
        <v>1</v>
      </c>
      <c r="C202" s="9" t="s">
        <v>91</v>
      </c>
      <c r="D202" s="10">
        <v>1</v>
      </c>
      <c r="E202" s="8" t="s">
        <v>1559</v>
      </c>
      <c r="F202" s="11">
        <v>40581</v>
      </c>
      <c r="G202" s="13">
        <v>43</v>
      </c>
      <c r="H202" s="13">
        <v>43</v>
      </c>
      <c r="I202" s="13">
        <v>69</v>
      </c>
      <c r="J202" s="32"/>
      <c r="K202" s="33"/>
      <c r="L202" s="33"/>
      <c r="M202" s="33"/>
      <c r="N202" s="34"/>
      <c r="O202" s="33"/>
      <c r="P202" s="33"/>
      <c r="Q202" s="33"/>
      <c r="R202" s="33"/>
      <c r="S202" s="34"/>
      <c r="T202" s="33"/>
      <c r="U202" s="33"/>
      <c r="V202" s="33"/>
      <c r="W202" s="33"/>
      <c r="X202" s="33"/>
      <c r="Y202" s="34"/>
      <c r="Z202" s="33"/>
      <c r="AA202" s="33"/>
      <c r="AB202" s="33"/>
      <c r="AC202" s="33"/>
      <c r="AD202" s="35"/>
    </row>
    <row r="203" spans="2:30">
      <c r="B203" s="10">
        <v>2</v>
      </c>
      <c r="C203" s="9" t="s">
        <v>91</v>
      </c>
      <c r="D203" s="10">
        <v>2</v>
      </c>
      <c r="E203" s="8" t="s">
        <v>1587</v>
      </c>
      <c r="F203" s="11">
        <v>40612</v>
      </c>
      <c r="G203" s="13">
        <v>22</v>
      </c>
      <c r="H203" s="13">
        <v>22</v>
      </c>
      <c r="I203" s="13">
        <v>36</v>
      </c>
      <c r="J203" s="32"/>
      <c r="K203" s="33"/>
      <c r="L203" s="33"/>
      <c r="M203" s="33"/>
      <c r="N203" s="34"/>
      <c r="O203" s="33"/>
      <c r="P203" s="33"/>
      <c r="Q203" s="33"/>
      <c r="R203" s="33"/>
      <c r="S203" s="34"/>
      <c r="T203" s="33"/>
      <c r="U203" s="33"/>
      <c r="V203" s="33"/>
      <c r="W203" s="33"/>
      <c r="X203" s="33"/>
      <c r="Y203" s="34"/>
      <c r="Z203" s="33"/>
      <c r="AA203" s="33"/>
      <c r="AB203" s="33"/>
      <c r="AC203" s="33"/>
      <c r="AD203" s="35"/>
    </row>
    <row r="204" spans="2:30">
      <c r="B204" s="10">
        <v>3</v>
      </c>
      <c r="C204" s="9" t="s">
        <v>91</v>
      </c>
      <c r="D204" s="10">
        <v>3</v>
      </c>
      <c r="E204" s="8" t="s">
        <v>1593</v>
      </c>
      <c r="F204" s="11">
        <v>40619</v>
      </c>
      <c r="G204" s="13">
        <v>5111</v>
      </c>
      <c r="H204" s="13">
        <v>5440</v>
      </c>
      <c r="I204" s="13">
        <v>8208</v>
      </c>
      <c r="J204" s="32"/>
      <c r="K204" s="33"/>
      <c r="L204" s="33"/>
      <c r="M204" s="33"/>
      <c r="N204" s="34"/>
      <c r="O204" s="33"/>
      <c r="P204" s="33"/>
      <c r="Q204" s="33"/>
      <c r="R204" s="33"/>
      <c r="S204" s="34"/>
      <c r="T204" s="33"/>
      <c r="U204" s="33"/>
      <c r="V204" s="33"/>
      <c r="W204" s="33"/>
      <c r="X204" s="33"/>
      <c r="Y204" s="34"/>
      <c r="Z204" s="33"/>
      <c r="AA204" s="33"/>
      <c r="AB204" s="33"/>
      <c r="AC204" s="33"/>
      <c r="AD204" s="35"/>
    </row>
    <row r="205" spans="2:30">
      <c r="B205" s="10">
        <v>4</v>
      </c>
      <c r="C205" s="9" t="s">
        <v>91</v>
      </c>
      <c r="D205" s="10">
        <v>4</v>
      </c>
      <c r="E205" s="8" t="s">
        <v>274</v>
      </c>
      <c r="F205" s="11">
        <v>40650</v>
      </c>
      <c r="G205" s="13">
        <v>5877</v>
      </c>
      <c r="H205" s="13">
        <v>5925</v>
      </c>
      <c r="I205" s="13">
        <v>9480</v>
      </c>
      <c r="J205" s="32"/>
      <c r="K205" s="33"/>
      <c r="L205" s="33"/>
      <c r="M205" s="33"/>
      <c r="N205" s="34"/>
      <c r="O205" s="33"/>
      <c r="P205" s="33"/>
      <c r="Q205" s="33"/>
      <c r="R205" s="33"/>
      <c r="S205" s="34"/>
      <c r="T205" s="33"/>
      <c r="U205" s="33"/>
      <c r="V205" s="33"/>
      <c r="W205" s="33"/>
      <c r="X205" s="33"/>
      <c r="Y205" s="34"/>
      <c r="Z205" s="33"/>
      <c r="AA205" s="33"/>
      <c r="AB205" s="33"/>
      <c r="AC205" s="33"/>
      <c r="AD205" s="35"/>
    </row>
    <row r="206" spans="2:30">
      <c r="B206" s="10">
        <v>5</v>
      </c>
      <c r="C206" s="9" t="s">
        <v>91</v>
      </c>
      <c r="D206" s="10">
        <v>5</v>
      </c>
      <c r="E206" s="8" t="s">
        <v>1370</v>
      </c>
      <c r="F206" s="11">
        <v>40660</v>
      </c>
      <c r="G206" s="13">
        <v>631</v>
      </c>
      <c r="H206" s="13">
        <v>631</v>
      </c>
      <c r="I206" s="13">
        <v>1018</v>
      </c>
      <c r="J206" s="32"/>
      <c r="K206" s="33"/>
      <c r="L206" s="33"/>
      <c r="M206" s="33"/>
      <c r="N206" s="34"/>
      <c r="O206" s="33"/>
      <c r="P206" s="33"/>
      <c r="Q206" s="33"/>
      <c r="R206" s="33"/>
      <c r="S206" s="34"/>
      <c r="T206" s="33"/>
      <c r="U206" s="33"/>
      <c r="V206" s="33"/>
      <c r="W206" s="33"/>
      <c r="X206" s="33"/>
      <c r="Y206" s="34"/>
      <c r="Z206" s="33"/>
      <c r="AA206" s="33"/>
      <c r="AB206" s="33"/>
      <c r="AC206" s="33"/>
      <c r="AD206" s="35"/>
    </row>
    <row r="207" spans="2:30">
      <c r="B207" s="10">
        <v>6</v>
      </c>
      <c r="C207" s="9" t="s">
        <v>91</v>
      </c>
      <c r="D207" s="10">
        <v>6</v>
      </c>
      <c r="E207" s="8" t="s">
        <v>1109</v>
      </c>
      <c r="F207" s="11">
        <v>40671</v>
      </c>
      <c r="G207" s="13">
        <v>4467</v>
      </c>
      <c r="H207" s="13">
        <v>4775</v>
      </c>
      <c r="I207" s="13">
        <v>7170</v>
      </c>
      <c r="J207" s="32"/>
      <c r="K207" s="33"/>
      <c r="L207" s="33"/>
      <c r="M207" s="33"/>
      <c r="N207" s="34"/>
      <c r="O207" s="33"/>
      <c r="P207" s="33"/>
      <c r="Q207" s="33"/>
      <c r="R207" s="33"/>
      <c r="S207" s="34"/>
      <c r="T207" s="33"/>
      <c r="U207" s="33"/>
      <c r="V207" s="33"/>
      <c r="W207" s="33"/>
      <c r="X207" s="33"/>
      <c r="Y207" s="34"/>
      <c r="Z207" s="33"/>
      <c r="AA207" s="33"/>
      <c r="AB207" s="33"/>
      <c r="AC207" s="33"/>
      <c r="AD207" s="35"/>
    </row>
    <row r="208" spans="2:30">
      <c r="B208" s="10">
        <v>7</v>
      </c>
      <c r="C208" s="9" t="s">
        <v>91</v>
      </c>
      <c r="D208" s="10">
        <v>7</v>
      </c>
      <c r="E208" s="8" t="s">
        <v>1071</v>
      </c>
      <c r="F208" s="11">
        <v>40682</v>
      </c>
      <c r="G208" s="13">
        <v>4729</v>
      </c>
      <c r="H208" s="13">
        <v>4812</v>
      </c>
      <c r="I208" s="13">
        <v>7601</v>
      </c>
      <c r="J208" s="32"/>
      <c r="K208" s="33"/>
      <c r="L208" s="33"/>
      <c r="M208" s="33"/>
      <c r="N208" s="34"/>
      <c r="O208" s="33"/>
      <c r="P208" s="33"/>
      <c r="Q208" s="33"/>
      <c r="R208" s="33"/>
      <c r="S208" s="34"/>
      <c r="T208" s="33"/>
      <c r="U208" s="33"/>
      <c r="V208" s="33"/>
      <c r="W208" s="33"/>
      <c r="X208" s="33"/>
      <c r="Y208" s="34"/>
      <c r="Z208" s="33"/>
      <c r="AA208" s="33"/>
      <c r="AB208" s="33"/>
      <c r="AC208" s="33"/>
      <c r="AD208" s="35"/>
    </row>
    <row r="209" spans="2:30">
      <c r="B209" s="10">
        <v>8</v>
      </c>
      <c r="C209" s="9" t="s">
        <v>91</v>
      </c>
      <c r="D209" s="10">
        <v>8</v>
      </c>
      <c r="E209" s="8" t="s">
        <v>1363</v>
      </c>
      <c r="F209" s="11">
        <v>40699</v>
      </c>
      <c r="G209" s="13">
        <v>6295</v>
      </c>
      <c r="H209" s="13">
        <v>6796</v>
      </c>
      <c r="I209" s="13">
        <v>10099</v>
      </c>
      <c r="J209" s="32"/>
      <c r="K209" s="33"/>
      <c r="L209" s="33"/>
      <c r="M209" s="33"/>
      <c r="N209" s="34"/>
      <c r="O209" s="33"/>
      <c r="P209" s="33"/>
      <c r="Q209" s="33"/>
      <c r="R209" s="33"/>
      <c r="S209" s="34"/>
      <c r="T209" s="33"/>
      <c r="U209" s="33"/>
      <c r="V209" s="33"/>
      <c r="W209" s="33"/>
      <c r="X209" s="33"/>
      <c r="Y209" s="34"/>
      <c r="Z209" s="33"/>
      <c r="AA209" s="33"/>
      <c r="AB209" s="33"/>
      <c r="AC209" s="33"/>
      <c r="AD209" s="35"/>
    </row>
    <row r="210" spans="2:30">
      <c r="B210" s="10">
        <v>9</v>
      </c>
      <c r="C210" s="9" t="s">
        <v>91</v>
      </c>
      <c r="D210" s="10">
        <v>9</v>
      </c>
      <c r="E210" s="8" t="s">
        <v>1652</v>
      </c>
      <c r="F210" s="11">
        <v>40743</v>
      </c>
      <c r="G210" s="13">
        <v>5609</v>
      </c>
      <c r="H210" s="13">
        <v>6011</v>
      </c>
      <c r="I210" s="13">
        <v>8973</v>
      </c>
      <c r="J210" s="32"/>
      <c r="K210" s="33"/>
      <c r="L210" s="33"/>
      <c r="M210" s="33"/>
      <c r="N210" s="34"/>
      <c r="O210" s="33"/>
      <c r="P210" s="33"/>
      <c r="Q210" s="33"/>
      <c r="R210" s="33"/>
      <c r="S210" s="34"/>
      <c r="T210" s="33"/>
      <c r="U210" s="33"/>
      <c r="V210" s="33"/>
      <c r="W210" s="33"/>
      <c r="X210" s="33"/>
      <c r="Y210" s="34"/>
      <c r="Z210" s="33"/>
      <c r="AA210" s="33"/>
      <c r="AB210" s="33"/>
      <c r="AC210" s="33"/>
      <c r="AD210" s="35"/>
    </row>
    <row r="211" spans="2:30">
      <c r="B211" s="10">
        <v>10</v>
      </c>
      <c r="C211" s="9" t="s">
        <v>91</v>
      </c>
      <c r="D211" s="10">
        <v>10</v>
      </c>
      <c r="E211" s="8" t="s">
        <v>1653</v>
      </c>
      <c r="F211" s="11">
        <v>40772</v>
      </c>
      <c r="G211" s="13">
        <v>3722</v>
      </c>
      <c r="H211" s="13">
        <v>3722</v>
      </c>
      <c r="I211" s="13">
        <v>6007</v>
      </c>
      <c r="J211" s="32"/>
      <c r="K211" s="33"/>
      <c r="L211" s="33"/>
      <c r="M211" s="33"/>
      <c r="N211" s="34"/>
      <c r="O211" s="33"/>
      <c r="P211" s="33"/>
      <c r="Q211" s="33"/>
      <c r="R211" s="33"/>
      <c r="S211" s="34"/>
      <c r="T211" s="33"/>
      <c r="U211" s="33"/>
      <c r="V211" s="33"/>
      <c r="W211" s="33"/>
      <c r="X211" s="33"/>
      <c r="Y211" s="34"/>
      <c r="Z211" s="33"/>
      <c r="AA211" s="33"/>
      <c r="AB211" s="33"/>
      <c r="AC211" s="33"/>
      <c r="AD211" s="35"/>
    </row>
    <row r="212" spans="2:30">
      <c r="B212" s="10">
        <v>11</v>
      </c>
      <c r="C212" s="9" t="s">
        <v>91</v>
      </c>
      <c r="D212" s="10">
        <v>11</v>
      </c>
      <c r="E212" s="8" t="s">
        <v>1594</v>
      </c>
      <c r="F212" s="11">
        <v>40784</v>
      </c>
      <c r="G212" s="13">
        <v>6201</v>
      </c>
      <c r="H212" s="13">
        <v>6343</v>
      </c>
      <c r="I212" s="13">
        <v>9993</v>
      </c>
      <c r="J212" s="32"/>
      <c r="K212" s="33"/>
      <c r="L212" s="33"/>
      <c r="M212" s="33"/>
      <c r="N212" s="34"/>
      <c r="O212" s="33"/>
      <c r="P212" s="33"/>
      <c r="Q212" s="33"/>
      <c r="R212" s="33"/>
      <c r="S212" s="34"/>
      <c r="T212" s="33"/>
      <c r="U212" s="33"/>
      <c r="V212" s="33"/>
      <c r="W212" s="33"/>
      <c r="X212" s="33"/>
      <c r="Y212" s="34"/>
      <c r="Z212" s="33"/>
      <c r="AA212" s="33"/>
      <c r="AB212" s="33"/>
      <c r="AC212" s="33"/>
      <c r="AD212" s="35"/>
    </row>
    <row r="213" spans="2:30">
      <c r="B213" s="10">
        <v>12</v>
      </c>
      <c r="C213" s="9" t="s">
        <v>91</v>
      </c>
      <c r="D213" s="10">
        <v>12</v>
      </c>
      <c r="E213" s="8" t="s">
        <v>1366</v>
      </c>
      <c r="F213" s="11">
        <v>40815</v>
      </c>
      <c r="G213" s="13">
        <v>6139</v>
      </c>
      <c r="H213" s="13">
        <v>6398</v>
      </c>
      <c r="I213" s="13">
        <v>9820</v>
      </c>
      <c r="J213" s="32"/>
      <c r="K213" s="33"/>
      <c r="L213" s="33"/>
      <c r="M213" s="33"/>
      <c r="N213" s="34"/>
      <c r="O213" s="33"/>
      <c r="P213" s="33"/>
      <c r="Q213" s="33"/>
      <c r="R213" s="33"/>
      <c r="S213" s="34"/>
      <c r="T213" s="33"/>
      <c r="U213" s="33"/>
      <c r="V213" s="33"/>
      <c r="W213" s="33"/>
      <c r="X213" s="33"/>
      <c r="Y213" s="34"/>
      <c r="Z213" s="33"/>
      <c r="AA213" s="33"/>
      <c r="AB213" s="33"/>
      <c r="AC213" s="33"/>
      <c r="AD213" s="35"/>
    </row>
    <row r="214" spans="2:30">
      <c r="B214" s="10">
        <v>13</v>
      </c>
      <c r="C214" s="9" t="s">
        <v>91</v>
      </c>
      <c r="D214" s="10">
        <v>13</v>
      </c>
      <c r="E214" s="8" t="s">
        <v>1654</v>
      </c>
      <c r="F214" s="11">
        <v>40871</v>
      </c>
      <c r="G214" s="13">
        <v>6036</v>
      </c>
      <c r="H214" s="13">
        <v>6202</v>
      </c>
      <c r="I214" s="13">
        <v>9571</v>
      </c>
      <c r="J214" s="32"/>
      <c r="K214" s="33"/>
      <c r="L214" s="33"/>
      <c r="M214" s="33"/>
      <c r="N214" s="34"/>
      <c r="O214" s="33"/>
      <c r="P214" s="33"/>
      <c r="Q214" s="33"/>
      <c r="R214" s="33"/>
      <c r="S214" s="34"/>
      <c r="T214" s="33"/>
      <c r="U214" s="33"/>
      <c r="V214" s="33"/>
      <c r="W214" s="33"/>
      <c r="X214" s="33"/>
      <c r="Y214" s="34"/>
      <c r="Z214" s="33"/>
      <c r="AA214" s="33"/>
      <c r="AB214" s="33"/>
      <c r="AC214" s="33"/>
      <c r="AD214" s="35"/>
    </row>
    <row r="215" spans="2:30">
      <c r="B215" s="8"/>
      <c r="C215" s="9"/>
      <c r="D215" s="10"/>
      <c r="E215" s="8"/>
      <c r="F215" s="11"/>
      <c r="G215" s="13"/>
      <c r="H215" s="13"/>
      <c r="I215" s="13"/>
      <c r="J215" s="32"/>
      <c r="K215" s="33"/>
      <c r="L215" s="33"/>
      <c r="M215" s="33"/>
      <c r="N215" s="34"/>
      <c r="O215" s="33"/>
      <c r="P215" s="33"/>
      <c r="Q215" s="33"/>
      <c r="R215" s="33"/>
      <c r="S215" s="34"/>
      <c r="T215" s="33"/>
      <c r="U215" s="33"/>
      <c r="V215" s="33"/>
      <c r="W215" s="33"/>
      <c r="X215" s="33"/>
      <c r="Y215" s="34"/>
      <c r="Z215" s="33"/>
      <c r="AA215" s="33"/>
      <c r="AB215" s="33"/>
      <c r="AC215" s="33"/>
      <c r="AD215" s="35"/>
    </row>
    <row r="216" spans="2:30">
      <c r="F216" s="3" t="s">
        <v>228</v>
      </c>
      <c r="G216" s="7">
        <f>SUM(G202:G215)</f>
        <v>54882</v>
      </c>
      <c r="H216" s="7">
        <f>SUM(H202:H215)</f>
        <v>57120</v>
      </c>
      <c r="I216" s="7">
        <f>SUM(I202:I215)</f>
        <v>88045</v>
      </c>
      <c r="J216" s="45"/>
      <c r="K216" s="45"/>
      <c r="L216" s="45"/>
      <c r="M216" s="45"/>
      <c r="N216" s="45"/>
      <c r="O216" s="5"/>
      <c r="P216" s="6"/>
      <c r="Q216" s="6"/>
      <c r="R216" s="6"/>
      <c r="S216" s="45"/>
      <c r="T216" s="5"/>
      <c r="U216" s="6"/>
      <c r="V216" s="6"/>
      <c r="W216" s="6"/>
      <c r="X216" s="6"/>
      <c r="Y216" s="45"/>
      <c r="Z216" s="5"/>
      <c r="AA216" s="6"/>
      <c r="AB216" s="6"/>
      <c r="AC216" s="6"/>
      <c r="AD216" s="45"/>
    </row>
    <row r="219" spans="2:30">
      <c r="J219" s="102"/>
      <c r="K219" s="51"/>
      <c r="L219" s="51"/>
      <c r="M219" s="51"/>
    </row>
    <row r="220" spans="2:30">
      <c r="F220" s="102"/>
      <c r="G220" s="51"/>
      <c r="H220" s="51"/>
      <c r="I220" s="51"/>
    </row>
  </sheetData>
  <phoneticPr fontId="6" type="noConversion"/>
  <pageMargins left="0.75" right="0.75" top="1" bottom="1" header="0" footer="0"/>
  <pageSetup scale="17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AR182"/>
  <sheetViews>
    <sheetView workbookViewId="0"/>
  </sheetViews>
  <sheetFormatPr baseColWidth="10" defaultColWidth="11.42578125" defaultRowHeight="12.75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7.140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4.85546875" customWidth="1"/>
    <col min="19" max="19" width="4.85546875" bestFit="1" customWidth="1"/>
    <col min="20" max="20" width="5.85546875" customWidth="1"/>
    <col min="21" max="21" width="4.42578125" customWidth="1"/>
    <col min="22" max="22" width="4.85546875" bestFit="1" customWidth="1"/>
    <col min="23" max="23" width="4.5703125" bestFit="1" customWidth="1"/>
    <col min="24" max="24" width="4.85546875" bestFit="1" customWidth="1"/>
    <col min="25" max="25" width="5.7109375" customWidth="1"/>
    <col min="26" max="26" width="4.5703125" bestFit="1" customWidth="1"/>
    <col min="27" max="27" width="4.85546875" bestFit="1" customWidth="1"/>
    <col min="28" max="28" width="4.5703125" bestFit="1" customWidth="1"/>
    <col min="29" max="29" width="4.85546875" bestFit="1" customWidth="1"/>
    <col min="31" max="31" width="19.28515625" customWidth="1"/>
    <col min="32" max="32" width="5.85546875" bestFit="1" customWidth="1"/>
    <col min="33" max="33" width="7.28515625" bestFit="1" customWidth="1"/>
    <col min="34" max="34" width="6.140625" bestFit="1" customWidth="1"/>
    <col min="35" max="35" width="4.7109375" bestFit="1" customWidth="1"/>
    <col min="36" max="36" width="5.5703125" bestFit="1" customWidth="1"/>
    <col min="37" max="37" width="5.28515625" bestFit="1" customWidth="1"/>
    <col min="38" max="38" width="4.7109375" bestFit="1" customWidth="1"/>
    <col min="39" max="39" width="6.85546875" bestFit="1" customWidth="1"/>
    <col min="40" max="40" width="10.42578125" bestFit="1" customWidth="1"/>
    <col min="41" max="41" width="7.5703125" bestFit="1" customWidth="1"/>
    <col min="42" max="42" width="9.5703125" bestFit="1" customWidth="1"/>
    <col min="43" max="43" width="9.28515625" bestFit="1" customWidth="1"/>
    <col min="44" max="44" width="11.5703125" bestFit="1" customWidth="1"/>
  </cols>
  <sheetData>
    <row r="2" spans="2:44">
      <c r="G2" s="51"/>
      <c r="H2" s="51"/>
      <c r="I2" s="51"/>
      <c r="M2" s="51"/>
      <c r="N2" s="51"/>
      <c r="O2" s="51"/>
    </row>
    <row r="3" spans="2:44">
      <c r="D3" s="1" t="s">
        <v>1655</v>
      </c>
      <c r="E3" s="2"/>
      <c r="F3" s="2"/>
      <c r="N3" s="51"/>
      <c r="O3" s="51"/>
    </row>
    <row r="4" spans="2:44">
      <c r="D4" s="1"/>
      <c r="E4" s="2"/>
      <c r="F4" s="2"/>
      <c r="AE4" s="115" t="s">
        <v>1656</v>
      </c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7"/>
    </row>
    <row r="5" spans="2:44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20"/>
      <c r="Y5" s="15" t="s">
        <v>167</v>
      </c>
      <c r="Z5" s="49"/>
      <c r="AA5" s="16"/>
      <c r="AB5" s="16"/>
      <c r="AC5" s="17"/>
      <c r="AE5" s="104" t="s">
        <v>146</v>
      </c>
      <c r="AF5" s="108" t="s">
        <v>147</v>
      </c>
      <c r="AG5" s="109" t="s">
        <v>148</v>
      </c>
      <c r="AH5" s="109" t="s">
        <v>149</v>
      </c>
      <c r="AI5" s="110" t="s">
        <v>150</v>
      </c>
      <c r="AJ5" s="118" t="s">
        <v>151</v>
      </c>
      <c r="AK5" s="118" t="s">
        <v>152</v>
      </c>
      <c r="AL5" s="118" t="s">
        <v>153</v>
      </c>
      <c r="AM5" s="118" t="s">
        <v>154</v>
      </c>
      <c r="AN5" s="118" t="s">
        <v>155</v>
      </c>
      <c r="AO5" s="118" t="s">
        <v>156</v>
      </c>
      <c r="AP5" s="118" t="s">
        <v>157</v>
      </c>
      <c r="AQ5" s="118" t="s">
        <v>158</v>
      </c>
      <c r="AR5" s="105" t="s">
        <v>76</v>
      </c>
    </row>
    <row r="6" spans="2:44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43" t="s">
        <v>19</v>
      </c>
      <c r="Y6" s="22" t="s">
        <v>15</v>
      </c>
      <c r="Z6" s="23" t="s">
        <v>16</v>
      </c>
      <c r="AA6" s="23" t="s">
        <v>17</v>
      </c>
      <c r="AB6" s="23" t="s">
        <v>18</v>
      </c>
      <c r="AC6" s="46" t="s">
        <v>19</v>
      </c>
      <c r="AE6" s="104" t="s">
        <v>277</v>
      </c>
      <c r="AF6" s="104">
        <v>1</v>
      </c>
      <c r="AG6" s="118"/>
      <c r="AH6" s="118"/>
      <c r="AI6" s="118"/>
      <c r="AJ6" s="118">
        <v>1</v>
      </c>
      <c r="AK6" s="118"/>
      <c r="AL6" s="118">
        <v>1</v>
      </c>
      <c r="AM6" s="118">
        <v>1</v>
      </c>
      <c r="AN6" s="118"/>
      <c r="AO6" s="118"/>
      <c r="AP6" s="118"/>
      <c r="AQ6" s="118"/>
      <c r="AR6" s="105">
        <f>SUM(AF6:AQ6)</f>
        <v>4</v>
      </c>
    </row>
    <row r="7" spans="2:44">
      <c r="B7" s="8">
        <v>1120</v>
      </c>
      <c r="C7" s="9" t="s">
        <v>173</v>
      </c>
      <c r="D7" s="10">
        <v>1</v>
      </c>
      <c r="E7" s="8" t="s">
        <v>1657</v>
      </c>
      <c r="F7" s="11">
        <v>40186</v>
      </c>
      <c r="G7" s="13">
        <v>2236</v>
      </c>
      <c r="H7" s="13">
        <v>197183</v>
      </c>
      <c r="I7" s="13">
        <v>8471</v>
      </c>
      <c r="J7" s="39">
        <v>0</v>
      </c>
      <c r="K7" s="40">
        <v>0</v>
      </c>
      <c r="L7" s="40">
        <v>0</v>
      </c>
      <c r="M7" s="40">
        <v>0</v>
      </c>
      <c r="N7" s="50">
        <f t="shared" ref="N7:N13" si="0">SUM(J7:M7)</f>
        <v>0</v>
      </c>
      <c r="O7" s="21">
        <v>0</v>
      </c>
      <c r="P7" s="21">
        <v>0</v>
      </c>
      <c r="Q7" s="21">
        <v>40</v>
      </c>
      <c r="R7" s="21">
        <v>0</v>
      </c>
      <c r="S7" s="44">
        <f t="shared" ref="S7:S36" si="1">SUM(O7:R7)</f>
        <v>40</v>
      </c>
      <c r="T7" s="21">
        <v>250</v>
      </c>
      <c r="U7" s="21">
        <v>0</v>
      </c>
      <c r="V7" s="21">
        <v>108</v>
      </c>
      <c r="W7" s="21">
        <v>1</v>
      </c>
      <c r="X7" s="114">
        <f t="shared" ref="X7:X32" si="2">SUM(T7:W7)</f>
        <v>359</v>
      </c>
      <c r="Y7" s="21">
        <v>4</v>
      </c>
      <c r="Z7" s="21">
        <v>0</v>
      </c>
      <c r="AA7" s="21">
        <v>2</v>
      </c>
      <c r="AB7" s="21">
        <v>9</v>
      </c>
      <c r="AC7" s="44">
        <f t="shared" ref="AC7:AC31" si="3">SUM(Y7:AB7)</f>
        <v>15</v>
      </c>
      <c r="AE7" s="106" t="s">
        <v>279</v>
      </c>
      <c r="AF7" s="106"/>
      <c r="AH7">
        <v>101</v>
      </c>
      <c r="AQ7">
        <v>20</v>
      </c>
      <c r="AR7" s="120">
        <f t="shared" ref="AR7:AR26" si="4">SUM(AF7:AQ7)</f>
        <v>121</v>
      </c>
    </row>
    <row r="8" spans="2:44">
      <c r="B8" s="8">
        <v>1121</v>
      </c>
      <c r="C8" s="9" t="s">
        <v>173</v>
      </c>
      <c r="D8" s="8">
        <f t="shared" ref="D8:D17" si="5">+D7+1</f>
        <v>2</v>
      </c>
      <c r="E8" s="8" t="s">
        <v>1658</v>
      </c>
      <c r="F8" s="11">
        <v>40199</v>
      </c>
      <c r="G8" s="14">
        <v>2064</v>
      </c>
      <c r="H8" s="13">
        <v>94840</v>
      </c>
      <c r="I8" s="14">
        <v>3872</v>
      </c>
      <c r="J8" s="14">
        <v>0</v>
      </c>
      <c r="K8" s="41">
        <v>0</v>
      </c>
      <c r="L8" s="41">
        <v>0</v>
      </c>
      <c r="M8" s="41">
        <v>0</v>
      </c>
      <c r="N8" s="50">
        <f t="shared" si="0"/>
        <v>0</v>
      </c>
      <c r="O8" s="12">
        <v>0</v>
      </c>
      <c r="P8" s="12">
        <v>0</v>
      </c>
      <c r="Q8" s="12">
        <v>100</v>
      </c>
      <c r="R8" s="12">
        <v>0</v>
      </c>
      <c r="S8" s="44">
        <f t="shared" si="1"/>
        <v>100</v>
      </c>
      <c r="T8" s="12">
        <v>72</v>
      </c>
      <c r="U8" s="12">
        <v>0</v>
      </c>
      <c r="V8" s="12">
        <v>90</v>
      </c>
      <c r="W8" s="12">
        <v>0</v>
      </c>
      <c r="X8" s="114">
        <f t="shared" si="2"/>
        <v>162</v>
      </c>
      <c r="Y8" s="12">
        <v>0</v>
      </c>
      <c r="Z8" s="12">
        <v>0</v>
      </c>
      <c r="AA8" s="12">
        <v>1</v>
      </c>
      <c r="AB8" s="12">
        <v>0</v>
      </c>
      <c r="AC8" s="44">
        <f t="shared" si="3"/>
        <v>1</v>
      </c>
      <c r="AE8" s="106" t="s">
        <v>1659</v>
      </c>
      <c r="AF8" s="106"/>
      <c r="AH8">
        <v>4</v>
      </c>
      <c r="AI8">
        <v>2</v>
      </c>
      <c r="AJ8">
        <v>3</v>
      </c>
      <c r="AR8" s="120">
        <f t="shared" si="4"/>
        <v>9</v>
      </c>
    </row>
    <row r="9" spans="2:44">
      <c r="B9" s="8">
        <v>1118</v>
      </c>
      <c r="C9" s="9" t="s">
        <v>173</v>
      </c>
      <c r="D9" s="8">
        <f t="shared" si="5"/>
        <v>3</v>
      </c>
      <c r="E9" s="8" t="s">
        <v>1660</v>
      </c>
      <c r="F9" s="11">
        <v>40203</v>
      </c>
      <c r="G9" s="14">
        <v>0</v>
      </c>
      <c r="H9" s="13">
        <v>19010</v>
      </c>
      <c r="I9" s="13">
        <v>903</v>
      </c>
      <c r="J9" s="13">
        <v>0</v>
      </c>
      <c r="K9" s="42">
        <v>0</v>
      </c>
      <c r="L9" s="42">
        <v>0</v>
      </c>
      <c r="M9" s="42">
        <v>0</v>
      </c>
      <c r="N9" s="50">
        <f t="shared" si="0"/>
        <v>0</v>
      </c>
      <c r="O9" s="12">
        <v>117</v>
      </c>
      <c r="P9" s="12">
        <v>0</v>
      </c>
      <c r="Q9" s="12">
        <v>0</v>
      </c>
      <c r="R9" s="12">
        <v>0</v>
      </c>
      <c r="S9" s="44">
        <f t="shared" si="1"/>
        <v>117</v>
      </c>
      <c r="T9" s="12">
        <v>38</v>
      </c>
      <c r="U9" s="12">
        <v>0</v>
      </c>
      <c r="V9" s="12">
        <v>1</v>
      </c>
      <c r="W9" s="12">
        <v>0</v>
      </c>
      <c r="X9" s="114">
        <f t="shared" si="2"/>
        <v>39</v>
      </c>
      <c r="Y9" s="12">
        <v>0</v>
      </c>
      <c r="Z9" s="12">
        <v>0</v>
      </c>
      <c r="AA9" s="12">
        <v>0</v>
      </c>
      <c r="AB9" s="12">
        <v>0</v>
      </c>
      <c r="AC9" s="44">
        <f t="shared" si="3"/>
        <v>0</v>
      </c>
      <c r="AE9" s="106" t="s">
        <v>1661</v>
      </c>
      <c r="AF9" s="106"/>
      <c r="AI9">
        <v>6</v>
      </c>
      <c r="AR9" s="120">
        <f t="shared" si="4"/>
        <v>6</v>
      </c>
    </row>
    <row r="10" spans="2:44">
      <c r="B10" s="8">
        <v>1122</v>
      </c>
      <c r="C10" s="9" t="s">
        <v>173</v>
      </c>
      <c r="D10" s="8">
        <f t="shared" si="5"/>
        <v>4</v>
      </c>
      <c r="E10" s="8" t="s">
        <v>1662</v>
      </c>
      <c r="F10" s="11">
        <v>40214</v>
      </c>
      <c r="G10" s="14">
        <v>0</v>
      </c>
      <c r="H10" s="13">
        <v>0</v>
      </c>
      <c r="I10" s="13">
        <v>0</v>
      </c>
      <c r="J10" s="13">
        <v>0</v>
      </c>
      <c r="K10" s="42">
        <v>0</v>
      </c>
      <c r="L10" s="42">
        <v>0</v>
      </c>
      <c r="M10" s="42">
        <v>0</v>
      </c>
      <c r="N10" s="50">
        <f t="shared" si="0"/>
        <v>0</v>
      </c>
      <c r="O10" s="12">
        <v>0</v>
      </c>
      <c r="P10" s="12">
        <v>0</v>
      </c>
      <c r="Q10" s="12">
        <v>0</v>
      </c>
      <c r="R10" s="12">
        <v>275</v>
      </c>
      <c r="S10" s="44">
        <f t="shared" si="1"/>
        <v>275</v>
      </c>
      <c r="T10" s="12">
        <v>0</v>
      </c>
      <c r="U10" s="12">
        <v>0</v>
      </c>
      <c r="V10" s="12">
        <v>0</v>
      </c>
      <c r="W10" s="12">
        <v>0</v>
      </c>
      <c r="X10" s="114">
        <f t="shared" si="2"/>
        <v>0</v>
      </c>
      <c r="Y10" s="12">
        <v>0</v>
      </c>
      <c r="Z10" s="12">
        <v>0</v>
      </c>
      <c r="AA10" s="12">
        <v>0</v>
      </c>
      <c r="AB10" s="12">
        <v>0</v>
      </c>
      <c r="AC10" s="44">
        <f t="shared" si="3"/>
        <v>0</v>
      </c>
      <c r="AE10" s="106" t="s">
        <v>740</v>
      </c>
      <c r="AF10" s="106"/>
      <c r="AI10">
        <v>4</v>
      </c>
      <c r="AJ10">
        <v>21</v>
      </c>
      <c r="AK10">
        <v>5</v>
      </c>
      <c r="AM10">
        <v>1</v>
      </c>
      <c r="AR10" s="120">
        <f t="shared" si="4"/>
        <v>31</v>
      </c>
    </row>
    <row r="11" spans="2:44">
      <c r="B11" s="8">
        <v>1123</v>
      </c>
      <c r="C11" s="9" t="s">
        <v>173</v>
      </c>
      <c r="D11" s="8">
        <f t="shared" si="5"/>
        <v>5</v>
      </c>
      <c r="E11" s="8" t="s">
        <v>1663</v>
      </c>
      <c r="F11" s="11">
        <v>40218</v>
      </c>
      <c r="G11" s="14">
        <v>2684</v>
      </c>
      <c r="H11" s="13">
        <v>166440</v>
      </c>
      <c r="I11" s="13">
        <v>4840</v>
      </c>
      <c r="J11" s="13">
        <v>0</v>
      </c>
      <c r="K11" s="42">
        <v>0</v>
      </c>
      <c r="L11" s="42">
        <v>0</v>
      </c>
      <c r="M11" s="42">
        <v>0</v>
      </c>
      <c r="N11" s="50">
        <f t="shared" si="0"/>
        <v>0</v>
      </c>
      <c r="O11" s="12">
        <v>50</v>
      </c>
      <c r="P11" s="12">
        <v>0</v>
      </c>
      <c r="Q11" s="12">
        <v>132</v>
      </c>
      <c r="R11" s="12">
        <v>0</v>
      </c>
      <c r="S11" s="44">
        <f t="shared" si="1"/>
        <v>182</v>
      </c>
      <c r="T11" s="12">
        <v>56</v>
      </c>
      <c r="U11" s="12">
        <v>0</v>
      </c>
      <c r="V11" s="12">
        <v>146</v>
      </c>
      <c r="W11" s="12">
        <v>0</v>
      </c>
      <c r="X11" s="114">
        <f t="shared" si="2"/>
        <v>202</v>
      </c>
      <c r="Y11" s="12">
        <v>0</v>
      </c>
      <c r="Z11" s="12">
        <v>0</v>
      </c>
      <c r="AA11" s="12">
        <v>4</v>
      </c>
      <c r="AB11" s="12">
        <v>0</v>
      </c>
      <c r="AC11" s="44">
        <f t="shared" si="3"/>
        <v>4</v>
      </c>
      <c r="AE11" s="106" t="s">
        <v>742</v>
      </c>
      <c r="AF11" s="106">
        <v>8</v>
      </c>
      <c r="AI11">
        <v>29</v>
      </c>
      <c r="AL11">
        <v>2</v>
      </c>
      <c r="AM11">
        <v>11</v>
      </c>
      <c r="AN11">
        <v>2</v>
      </c>
      <c r="AO11">
        <v>2</v>
      </c>
      <c r="AP11">
        <v>2</v>
      </c>
      <c r="AQ11">
        <v>2</v>
      </c>
      <c r="AR11" s="120">
        <f t="shared" si="4"/>
        <v>58</v>
      </c>
    </row>
    <row r="12" spans="2:44">
      <c r="B12" s="8">
        <v>1124</v>
      </c>
      <c r="C12" s="9" t="s">
        <v>173</v>
      </c>
      <c r="D12" s="8">
        <f t="shared" si="5"/>
        <v>6</v>
      </c>
      <c r="E12" s="8" t="s">
        <v>1664</v>
      </c>
      <c r="F12" s="11">
        <v>40232</v>
      </c>
      <c r="G12" s="14">
        <v>982</v>
      </c>
      <c r="H12" s="13">
        <v>97950</v>
      </c>
      <c r="I12" s="13">
        <v>3300</v>
      </c>
      <c r="J12" s="13">
        <v>0</v>
      </c>
      <c r="K12" s="42">
        <v>0</v>
      </c>
      <c r="L12" s="42">
        <v>0</v>
      </c>
      <c r="M12" s="42">
        <v>0</v>
      </c>
      <c r="N12" s="50">
        <f t="shared" si="0"/>
        <v>0</v>
      </c>
      <c r="O12" s="12">
        <v>70</v>
      </c>
      <c r="P12" s="12">
        <v>0</v>
      </c>
      <c r="Q12" s="12">
        <v>100</v>
      </c>
      <c r="R12" s="12">
        <v>0</v>
      </c>
      <c r="S12" s="44">
        <f t="shared" si="1"/>
        <v>170</v>
      </c>
      <c r="T12" s="12">
        <v>95</v>
      </c>
      <c r="U12" s="12">
        <v>0</v>
      </c>
      <c r="V12" s="12">
        <v>44</v>
      </c>
      <c r="W12" s="12">
        <v>1</v>
      </c>
      <c r="X12" s="44">
        <f t="shared" si="2"/>
        <v>140</v>
      </c>
      <c r="Y12" s="12">
        <v>0</v>
      </c>
      <c r="Z12" s="12">
        <v>0</v>
      </c>
      <c r="AA12" s="12">
        <v>0</v>
      </c>
      <c r="AB12" s="12">
        <v>0</v>
      </c>
      <c r="AC12" s="44">
        <f t="shared" si="3"/>
        <v>0</v>
      </c>
      <c r="AE12" s="106" t="s">
        <v>286</v>
      </c>
      <c r="AF12" s="106">
        <v>321</v>
      </c>
      <c r="AG12">
        <v>141</v>
      </c>
      <c r="AH12">
        <v>175</v>
      </c>
      <c r="AI12">
        <v>142</v>
      </c>
      <c r="AJ12">
        <v>171</v>
      </c>
      <c r="AK12">
        <v>158</v>
      </c>
      <c r="AL12">
        <v>199</v>
      </c>
      <c r="AM12">
        <v>93</v>
      </c>
      <c r="AN12">
        <v>286</v>
      </c>
      <c r="AO12">
        <v>193</v>
      </c>
      <c r="AP12">
        <v>110</v>
      </c>
      <c r="AQ12">
        <v>126</v>
      </c>
      <c r="AR12" s="120">
        <f t="shared" si="4"/>
        <v>2115</v>
      </c>
    </row>
    <row r="13" spans="2:44">
      <c r="B13" s="8">
        <v>1125</v>
      </c>
      <c r="C13" s="9" t="s">
        <v>173</v>
      </c>
      <c r="D13" s="8">
        <f t="shared" si="5"/>
        <v>7</v>
      </c>
      <c r="E13" s="8" t="s">
        <v>1665</v>
      </c>
      <c r="F13" s="11">
        <v>40230</v>
      </c>
      <c r="G13" s="14">
        <v>0</v>
      </c>
      <c r="H13" s="13">
        <v>0</v>
      </c>
      <c r="I13" s="13">
        <v>0</v>
      </c>
      <c r="J13" s="13">
        <v>0</v>
      </c>
      <c r="K13" s="42">
        <v>0</v>
      </c>
      <c r="L13" s="42">
        <v>0</v>
      </c>
      <c r="M13" s="42">
        <v>0</v>
      </c>
      <c r="N13" s="50">
        <f t="shared" si="0"/>
        <v>0</v>
      </c>
      <c r="O13" s="12">
        <v>0</v>
      </c>
      <c r="P13" s="12">
        <v>0</v>
      </c>
      <c r="Q13" s="12">
        <v>150</v>
      </c>
      <c r="R13" s="12">
        <v>0</v>
      </c>
      <c r="S13" s="44">
        <f t="shared" si="1"/>
        <v>150</v>
      </c>
      <c r="T13" s="12">
        <v>0</v>
      </c>
      <c r="U13" s="12">
        <v>0</v>
      </c>
      <c r="V13" s="12">
        <v>0</v>
      </c>
      <c r="W13" s="12">
        <v>0</v>
      </c>
      <c r="X13" s="44">
        <f t="shared" si="2"/>
        <v>0</v>
      </c>
      <c r="Y13" s="12">
        <v>0</v>
      </c>
      <c r="Z13" s="12">
        <v>0</v>
      </c>
      <c r="AA13" s="12">
        <v>0</v>
      </c>
      <c r="AB13" s="12">
        <v>0</v>
      </c>
      <c r="AC13" s="44">
        <f t="shared" si="3"/>
        <v>0</v>
      </c>
      <c r="AE13" s="106" t="s">
        <v>172</v>
      </c>
      <c r="AF13" s="106"/>
      <c r="AJ13">
        <v>148</v>
      </c>
      <c r="AK13">
        <v>86</v>
      </c>
      <c r="AO13">
        <v>1</v>
      </c>
      <c r="AQ13">
        <v>5</v>
      </c>
      <c r="AR13" s="120">
        <f t="shared" si="4"/>
        <v>240</v>
      </c>
    </row>
    <row r="14" spans="2:44">
      <c r="B14" s="8">
        <v>1126</v>
      </c>
      <c r="C14" s="9" t="s">
        <v>173</v>
      </c>
      <c r="D14" s="8">
        <f t="shared" si="5"/>
        <v>8</v>
      </c>
      <c r="E14" s="8" t="s">
        <v>1666</v>
      </c>
      <c r="F14" s="11">
        <v>40239</v>
      </c>
      <c r="G14" s="14">
        <v>0</v>
      </c>
      <c r="H14" s="13">
        <v>8740</v>
      </c>
      <c r="I14" s="13">
        <v>437</v>
      </c>
      <c r="J14" s="13">
        <v>0</v>
      </c>
      <c r="K14" s="42">
        <v>0</v>
      </c>
      <c r="L14" s="42">
        <v>0</v>
      </c>
      <c r="M14" s="42">
        <v>0</v>
      </c>
      <c r="N14" s="50">
        <f t="shared" ref="N14:N23" si="6">SUM(J14:M14)</f>
        <v>0</v>
      </c>
      <c r="O14" s="12">
        <v>50</v>
      </c>
      <c r="P14" s="12">
        <v>0</v>
      </c>
      <c r="Q14" s="12">
        <v>0</v>
      </c>
      <c r="R14" s="12">
        <v>0</v>
      </c>
      <c r="S14" s="44">
        <f t="shared" si="1"/>
        <v>50</v>
      </c>
      <c r="T14" s="12">
        <v>19</v>
      </c>
      <c r="U14" s="12">
        <v>0</v>
      </c>
      <c r="V14" s="12">
        <v>0</v>
      </c>
      <c r="W14" s="12">
        <v>0</v>
      </c>
      <c r="X14" s="44">
        <f t="shared" si="2"/>
        <v>19</v>
      </c>
      <c r="Y14" s="12">
        <v>0</v>
      </c>
      <c r="Z14" s="12">
        <v>0</v>
      </c>
      <c r="AA14" s="12">
        <v>0</v>
      </c>
      <c r="AB14" s="12">
        <v>0</v>
      </c>
      <c r="AC14" s="44">
        <f t="shared" si="3"/>
        <v>0</v>
      </c>
      <c r="AE14" s="106" t="s">
        <v>390</v>
      </c>
      <c r="AF14" s="106"/>
      <c r="AO14">
        <v>1</v>
      </c>
      <c r="AQ14">
        <v>12</v>
      </c>
      <c r="AR14" s="120">
        <f t="shared" si="4"/>
        <v>13</v>
      </c>
    </row>
    <row r="15" spans="2:44">
      <c r="B15" s="8">
        <v>1128</v>
      </c>
      <c r="C15" s="9" t="s">
        <v>173</v>
      </c>
      <c r="D15" s="8">
        <f t="shared" si="5"/>
        <v>9</v>
      </c>
      <c r="E15" s="8" t="s">
        <v>1667</v>
      </c>
      <c r="F15" s="11">
        <v>40257</v>
      </c>
      <c r="G15" s="14">
        <v>3426</v>
      </c>
      <c r="H15" s="13">
        <v>3426</v>
      </c>
      <c r="I15" s="13">
        <v>2257</v>
      </c>
      <c r="J15" s="13">
        <v>0</v>
      </c>
      <c r="K15" s="42">
        <v>0</v>
      </c>
      <c r="L15" s="42">
        <v>0</v>
      </c>
      <c r="M15" s="42">
        <v>0</v>
      </c>
      <c r="N15" s="50">
        <f t="shared" si="6"/>
        <v>0</v>
      </c>
      <c r="O15" s="12">
        <v>0</v>
      </c>
      <c r="P15" s="12">
        <v>0</v>
      </c>
      <c r="Q15" s="12">
        <v>0</v>
      </c>
      <c r="R15" s="12">
        <v>0</v>
      </c>
      <c r="S15" s="44">
        <f t="shared" si="1"/>
        <v>0</v>
      </c>
      <c r="T15" s="12">
        <v>0</v>
      </c>
      <c r="U15" s="12">
        <v>0</v>
      </c>
      <c r="V15" s="12">
        <v>101</v>
      </c>
      <c r="W15" s="12">
        <v>0</v>
      </c>
      <c r="X15" s="44">
        <f t="shared" si="2"/>
        <v>101</v>
      </c>
      <c r="Y15" s="12">
        <v>0</v>
      </c>
      <c r="Z15" s="12">
        <v>0</v>
      </c>
      <c r="AA15" s="12">
        <v>0</v>
      </c>
      <c r="AB15" s="12">
        <v>0</v>
      </c>
      <c r="AC15" s="44">
        <f t="shared" si="3"/>
        <v>0</v>
      </c>
      <c r="AE15" s="106" t="s">
        <v>300</v>
      </c>
      <c r="AF15" s="106"/>
      <c r="AM15">
        <v>1</v>
      </c>
      <c r="AR15" s="120">
        <f t="shared" si="4"/>
        <v>1</v>
      </c>
    </row>
    <row r="16" spans="2:44">
      <c r="B16" s="8">
        <v>1129</v>
      </c>
      <c r="C16" s="9" t="s">
        <v>173</v>
      </c>
      <c r="D16" s="8">
        <f t="shared" si="5"/>
        <v>10</v>
      </c>
      <c r="E16" s="8" t="s">
        <v>1668</v>
      </c>
      <c r="F16" s="11">
        <v>40257</v>
      </c>
      <c r="G16" s="14">
        <v>0</v>
      </c>
      <c r="H16" s="13">
        <v>45309</v>
      </c>
      <c r="I16" s="13">
        <v>1452</v>
      </c>
      <c r="J16" s="13">
        <v>0</v>
      </c>
      <c r="K16" s="42">
        <v>0</v>
      </c>
      <c r="L16" s="42">
        <v>0</v>
      </c>
      <c r="M16" s="42">
        <v>0</v>
      </c>
      <c r="N16" s="50">
        <f t="shared" si="6"/>
        <v>0</v>
      </c>
      <c r="O16" s="12">
        <v>20</v>
      </c>
      <c r="P16" s="12">
        <v>0</v>
      </c>
      <c r="Q16" s="12">
        <v>0</v>
      </c>
      <c r="R16" s="12">
        <v>0</v>
      </c>
      <c r="S16" s="44">
        <f t="shared" si="1"/>
        <v>20</v>
      </c>
      <c r="T16" s="12">
        <v>52</v>
      </c>
      <c r="U16" s="12">
        <v>0</v>
      </c>
      <c r="V16" s="12">
        <v>0</v>
      </c>
      <c r="W16" s="12">
        <v>9</v>
      </c>
      <c r="X16" s="44">
        <f t="shared" si="2"/>
        <v>61</v>
      </c>
      <c r="Y16" s="12">
        <v>0</v>
      </c>
      <c r="Z16" s="12">
        <v>0</v>
      </c>
      <c r="AA16" s="12">
        <v>0</v>
      </c>
      <c r="AB16" s="12">
        <v>0</v>
      </c>
      <c r="AC16" s="44">
        <f t="shared" si="3"/>
        <v>0</v>
      </c>
      <c r="AE16" s="106" t="s">
        <v>177</v>
      </c>
      <c r="AF16" s="106"/>
      <c r="AJ16">
        <v>63</v>
      </c>
      <c r="AK16">
        <v>33</v>
      </c>
      <c r="AL16">
        <v>2</v>
      </c>
      <c r="AM16">
        <v>3</v>
      </c>
      <c r="AQ16">
        <v>29</v>
      </c>
      <c r="AR16" s="120">
        <f t="shared" si="4"/>
        <v>130</v>
      </c>
    </row>
    <row r="17" spans="2:44">
      <c r="B17" s="8">
        <v>1127</v>
      </c>
      <c r="C17" s="9" t="s">
        <v>173</v>
      </c>
      <c r="D17" s="8">
        <f t="shared" si="5"/>
        <v>11</v>
      </c>
      <c r="E17" s="8" t="s">
        <v>1669</v>
      </c>
      <c r="F17" s="11">
        <v>40261</v>
      </c>
      <c r="G17" s="14">
        <v>3100</v>
      </c>
      <c r="H17" s="13">
        <v>201445</v>
      </c>
      <c r="I17" s="13">
        <v>7024</v>
      </c>
      <c r="J17" s="13">
        <v>0</v>
      </c>
      <c r="K17" s="42">
        <v>0</v>
      </c>
      <c r="L17" s="42">
        <v>0</v>
      </c>
      <c r="M17" s="42">
        <v>0</v>
      </c>
      <c r="N17" s="50">
        <f t="shared" si="6"/>
        <v>0</v>
      </c>
      <c r="O17" s="12">
        <v>41</v>
      </c>
      <c r="P17" s="12">
        <v>0</v>
      </c>
      <c r="Q17" s="12">
        <v>60</v>
      </c>
      <c r="R17" s="12">
        <v>0</v>
      </c>
      <c r="S17" s="44">
        <f t="shared" si="1"/>
        <v>101</v>
      </c>
      <c r="T17" s="12">
        <v>132</v>
      </c>
      <c r="U17" s="12">
        <v>21</v>
      </c>
      <c r="V17" s="12">
        <v>146</v>
      </c>
      <c r="W17" s="12">
        <v>0</v>
      </c>
      <c r="X17" s="44">
        <f t="shared" si="2"/>
        <v>299</v>
      </c>
      <c r="Y17" s="12">
        <v>0</v>
      </c>
      <c r="Z17" s="12">
        <v>0</v>
      </c>
      <c r="AA17" s="12">
        <v>3</v>
      </c>
      <c r="AB17" s="12">
        <v>21</v>
      </c>
      <c r="AC17" s="44">
        <f t="shared" si="3"/>
        <v>24</v>
      </c>
      <c r="AE17" s="106" t="s">
        <v>179</v>
      </c>
      <c r="AF17" s="106">
        <v>2</v>
      </c>
      <c r="AG17">
        <v>1</v>
      </c>
      <c r="AH17">
        <v>30</v>
      </c>
      <c r="AI17">
        <v>2</v>
      </c>
      <c r="AJ17">
        <v>23</v>
      </c>
      <c r="AK17">
        <v>2</v>
      </c>
      <c r="AL17">
        <v>4</v>
      </c>
      <c r="AM17">
        <v>4</v>
      </c>
      <c r="AN17">
        <v>22</v>
      </c>
      <c r="AP17">
        <v>4</v>
      </c>
      <c r="AQ17">
        <v>1</v>
      </c>
      <c r="AR17" s="120">
        <f t="shared" si="4"/>
        <v>95</v>
      </c>
    </row>
    <row r="18" spans="2:44">
      <c r="B18" s="8">
        <v>1130</v>
      </c>
      <c r="C18" s="9" t="s">
        <v>173</v>
      </c>
      <c r="D18" s="8">
        <v>10</v>
      </c>
      <c r="E18" s="8" t="s">
        <v>1670</v>
      </c>
      <c r="F18" s="11">
        <v>40270</v>
      </c>
      <c r="G18" s="14">
        <v>0</v>
      </c>
      <c r="H18" s="13">
        <v>20702</v>
      </c>
      <c r="I18" s="13">
        <v>740</v>
      </c>
      <c r="J18" s="13">
        <v>0</v>
      </c>
      <c r="K18" s="42">
        <v>0</v>
      </c>
      <c r="L18" s="42">
        <v>0</v>
      </c>
      <c r="M18" s="42">
        <v>0</v>
      </c>
      <c r="N18" s="50">
        <f t="shared" si="6"/>
        <v>0</v>
      </c>
      <c r="O18" s="12">
        <v>50</v>
      </c>
      <c r="P18" s="12">
        <v>0</v>
      </c>
      <c r="Q18" s="12">
        <v>0</v>
      </c>
      <c r="R18" s="12">
        <v>75</v>
      </c>
      <c r="S18" s="44">
        <f t="shared" si="1"/>
        <v>125</v>
      </c>
      <c r="T18" s="12">
        <v>32</v>
      </c>
      <c r="U18" s="12">
        <v>0</v>
      </c>
      <c r="V18" s="12">
        <v>0</v>
      </c>
      <c r="W18" s="12">
        <v>0</v>
      </c>
      <c r="X18" s="44">
        <f t="shared" si="2"/>
        <v>32</v>
      </c>
      <c r="Y18" s="12">
        <v>0</v>
      </c>
      <c r="Z18" s="12">
        <v>0</v>
      </c>
      <c r="AA18" s="12">
        <v>0</v>
      </c>
      <c r="AB18" s="12">
        <v>40</v>
      </c>
      <c r="AC18" s="44">
        <f t="shared" si="3"/>
        <v>40</v>
      </c>
      <c r="AE18" s="106" t="s">
        <v>181</v>
      </c>
      <c r="AF18" s="106">
        <v>110</v>
      </c>
      <c r="AG18">
        <v>79</v>
      </c>
      <c r="AH18">
        <v>99</v>
      </c>
      <c r="AI18">
        <v>284</v>
      </c>
      <c r="AJ18">
        <v>134</v>
      </c>
      <c r="AK18">
        <v>179</v>
      </c>
      <c r="AL18">
        <v>34</v>
      </c>
      <c r="AM18">
        <v>22</v>
      </c>
      <c r="AO18">
        <v>124</v>
      </c>
      <c r="AP18">
        <v>95</v>
      </c>
      <c r="AQ18">
        <v>194</v>
      </c>
      <c r="AR18" s="120">
        <f t="shared" si="4"/>
        <v>1354</v>
      </c>
    </row>
    <row r="19" spans="2:44">
      <c r="B19" s="8">
        <v>1131</v>
      </c>
      <c r="C19" s="9" t="s">
        <v>173</v>
      </c>
      <c r="D19" s="8">
        <v>11</v>
      </c>
      <c r="E19" s="8" t="s">
        <v>1671</v>
      </c>
      <c r="F19" s="11">
        <v>40277</v>
      </c>
      <c r="G19" s="14">
        <v>2826</v>
      </c>
      <c r="H19" s="13">
        <v>69550</v>
      </c>
      <c r="I19" s="13">
        <v>4387</v>
      </c>
      <c r="J19" s="13">
        <v>0</v>
      </c>
      <c r="K19" s="42">
        <v>0</v>
      </c>
      <c r="L19" s="42">
        <v>0</v>
      </c>
      <c r="M19" s="42">
        <v>0</v>
      </c>
      <c r="N19" s="50">
        <f t="shared" si="6"/>
        <v>0</v>
      </c>
      <c r="O19" s="12">
        <v>169</v>
      </c>
      <c r="P19" s="12">
        <v>0</v>
      </c>
      <c r="Q19" s="12">
        <v>99</v>
      </c>
      <c r="R19" s="12">
        <v>0</v>
      </c>
      <c r="S19" s="44">
        <f t="shared" si="1"/>
        <v>268</v>
      </c>
      <c r="T19" s="12">
        <v>76</v>
      </c>
      <c r="U19" s="12">
        <v>0</v>
      </c>
      <c r="V19" s="12">
        <v>130</v>
      </c>
      <c r="W19" s="12">
        <v>1</v>
      </c>
      <c r="X19" s="44">
        <f t="shared" si="2"/>
        <v>207</v>
      </c>
      <c r="Y19" s="12">
        <v>0</v>
      </c>
      <c r="Z19" s="12">
        <v>0</v>
      </c>
      <c r="AA19" s="12">
        <v>0</v>
      </c>
      <c r="AB19" s="12">
        <v>0</v>
      </c>
      <c r="AC19" s="44">
        <f t="shared" si="3"/>
        <v>0</v>
      </c>
      <c r="AE19" s="106" t="s">
        <v>183</v>
      </c>
      <c r="AF19" s="106">
        <v>88</v>
      </c>
      <c r="AG19">
        <v>111</v>
      </c>
      <c r="AH19">
        <v>60</v>
      </c>
      <c r="AI19">
        <v>40</v>
      </c>
      <c r="AK19">
        <v>46</v>
      </c>
      <c r="AL19">
        <v>81</v>
      </c>
      <c r="AM19">
        <v>52</v>
      </c>
      <c r="AN19">
        <v>121</v>
      </c>
      <c r="AO19">
        <v>51</v>
      </c>
      <c r="AP19">
        <v>125</v>
      </c>
      <c r="AQ19">
        <v>196</v>
      </c>
      <c r="AR19" s="120">
        <f t="shared" si="4"/>
        <v>971</v>
      </c>
    </row>
    <row r="20" spans="2:44">
      <c r="B20" s="8">
        <v>1132</v>
      </c>
      <c r="C20" s="9" t="s">
        <v>173</v>
      </c>
      <c r="D20" s="8">
        <v>12</v>
      </c>
      <c r="E20" s="8" t="s">
        <v>1672</v>
      </c>
      <c r="F20" s="11">
        <v>40276</v>
      </c>
      <c r="G20" s="14">
        <v>0</v>
      </c>
      <c r="H20" s="13">
        <v>0</v>
      </c>
      <c r="I20" s="13">
        <v>0</v>
      </c>
      <c r="J20" s="13">
        <v>0</v>
      </c>
      <c r="K20" s="42">
        <v>0</v>
      </c>
      <c r="L20" s="42">
        <v>0</v>
      </c>
      <c r="M20" s="42">
        <v>0</v>
      </c>
      <c r="N20" s="50">
        <f t="shared" si="6"/>
        <v>0</v>
      </c>
      <c r="O20" s="12">
        <v>120</v>
      </c>
      <c r="P20" s="12">
        <v>0</v>
      </c>
      <c r="Q20" s="12">
        <v>238</v>
      </c>
      <c r="R20" s="12">
        <v>2</v>
      </c>
      <c r="S20" s="44">
        <f t="shared" si="1"/>
        <v>360</v>
      </c>
      <c r="T20" s="12">
        <v>0</v>
      </c>
      <c r="U20" s="12">
        <v>0</v>
      </c>
      <c r="V20" s="12">
        <v>0</v>
      </c>
      <c r="W20" s="12">
        <v>0</v>
      </c>
      <c r="X20" s="44">
        <f t="shared" si="2"/>
        <v>0</v>
      </c>
      <c r="Y20" s="12">
        <v>0</v>
      </c>
      <c r="Z20" s="12">
        <v>0</v>
      </c>
      <c r="AA20" s="12">
        <v>0</v>
      </c>
      <c r="AB20" s="12">
        <v>0</v>
      </c>
      <c r="AC20" s="44">
        <f t="shared" si="3"/>
        <v>0</v>
      </c>
      <c r="AE20" s="106" t="s">
        <v>507</v>
      </c>
      <c r="AF20" s="106"/>
      <c r="AK20">
        <v>4</v>
      </c>
      <c r="AL20">
        <v>4</v>
      </c>
      <c r="AM20">
        <v>4</v>
      </c>
      <c r="AN20">
        <v>6</v>
      </c>
      <c r="AR20" s="120">
        <f t="shared" si="4"/>
        <v>18</v>
      </c>
    </row>
    <row r="21" spans="2:44">
      <c r="B21" s="8">
        <v>1134</v>
      </c>
      <c r="C21" s="9" t="s">
        <v>173</v>
      </c>
      <c r="D21" s="8">
        <v>13</v>
      </c>
      <c r="E21" s="8" t="s">
        <v>1673</v>
      </c>
      <c r="F21" s="11">
        <v>40289</v>
      </c>
      <c r="G21" s="14">
        <v>80</v>
      </c>
      <c r="H21" s="13">
        <v>12079</v>
      </c>
      <c r="I21" s="13">
        <v>800</v>
      </c>
      <c r="J21" s="13">
        <v>0</v>
      </c>
      <c r="K21" s="42">
        <v>0</v>
      </c>
      <c r="L21" s="42">
        <v>0</v>
      </c>
      <c r="M21" s="42">
        <v>0</v>
      </c>
      <c r="N21" s="50">
        <f t="shared" si="6"/>
        <v>0</v>
      </c>
      <c r="O21" s="12">
        <v>50</v>
      </c>
      <c r="P21" s="12">
        <v>0</v>
      </c>
      <c r="Q21" s="12">
        <v>0</v>
      </c>
      <c r="R21" s="12">
        <v>0</v>
      </c>
      <c r="S21" s="44">
        <f t="shared" si="1"/>
        <v>50</v>
      </c>
      <c r="T21" s="12">
        <v>41</v>
      </c>
      <c r="U21" s="12">
        <v>0</v>
      </c>
      <c r="V21" s="12">
        <v>0</v>
      </c>
      <c r="W21" s="12">
        <v>5</v>
      </c>
      <c r="X21" s="44">
        <f t="shared" si="2"/>
        <v>46</v>
      </c>
      <c r="Y21" s="12">
        <v>5</v>
      </c>
      <c r="Z21" s="12">
        <v>0</v>
      </c>
      <c r="AA21" s="12">
        <v>21</v>
      </c>
      <c r="AB21" s="12">
        <v>0</v>
      </c>
      <c r="AC21" s="44">
        <f t="shared" si="3"/>
        <v>26</v>
      </c>
      <c r="AE21" s="106" t="s">
        <v>896</v>
      </c>
      <c r="AF21" s="106"/>
      <c r="AN21">
        <v>11</v>
      </c>
      <c r="AO21">
        <v>7</v>
      </c>
      <c r="AP21">
        <v>16</v>
      </c>
      <c r="AQ21">
        <v>11</v>
      </c>
      <c r="AR21" s="120">
        <f t="shared" si="4"/>
        <v>45</v>
      </c>
    </row>
    <row r="22" spans="2:44">
      <c r="B22" s="8">
        <v>1133</v>
      </c>
      <c r="C22" s="9" t="s">
        <v>173</v>
      </c>
      <c r="D22" s="8">
        <v>14</v>
      </c>
      <c r="E22" s="8" t="s">
        <v>1674</v>
      </c>
      <c r="F22" s="11">
        <v>40292</v>
      </c>
      <c r="G22" s="14">
        <v>3420</v>
      </c>
      <c r="H22" s="13">
        <v>81290</v>
      </c>
      <c r="I22" s="13">
        <v>5746</v>
      </c>
      <c r="J22" s="13">
        <v>0</v>
      </c>
      <c r="K22" s="42">
        <v>0</v>
      </c>
      <c r="L22" s="42">
        <v>0</v>
      </c>
      <c r="M22" s="42">
        <v>0</v>
      </c>
      <c r="N22" s="50">
        <f t="shared" si="6"/>
        <v>0</v>
      </c>
      <c r="O22" s="12">
        <v>40</v>
      </c>
      <c r="P22" s="12">
        <v>0</v>
      </c>
      <c r="Q22" s="12">
        <v>0</v>
      </c>
      <c r="R22" s="12">
        <v>0</v>
      </c>
      <c r="S22" s="44">
        <f t="shared" si="1"/>
        <v>40</v>
      </c>
      <c r="T22" s="12">
        <v>80</v>
      </c>
      <c r="U22" s="12">
        <v>0</v>
      </c>
      <c r="V22" s="12">
        <v>156</v>
      </c>
      <c r="W22" s="12">
        <v>0</v>
      </c>
      <c r="X22" s="44">
        <f t="shared" si="2"/>
        <v>236</v>
      </c>
      <c r="Y22" s="12">
        <v>0</v>
      </c>
      <c r="Z22" s="12">
        <v>0</v>
      </c>
      <c r="AA22" s="12">
        <v>0</v>
      </c>
      <c r="AB22" s="12">
        <v>0</v>
      </c>
      <c r="AC22" s="44">
        <f t="shared" si="3"/>
        <v>0</v>
      </c>
      <c r="AE22" s="106" t="s">
        <v>189</v>
      </c>
      <c r="AF22" s="106">
        <v>30</v>
      </c>
      <c r="AG22">
        <v>10</v>
      </c>
      <c r="AH22">
        <v>10</v>
      </c>
      <c r="AI22">
        <v>10</v>
      </c>
      <c r="AO22">
        <v>3</v>
      </c>
      <c r="AQ22">
        <v>10</v>
      </c>
      <c r="AR22" s="120">
        <f t="shared" si="4"/>
        <v>73</v>
      </c>
    </row>
    <row r="23" spans="2:44">
      <c r="B23" s="8">
        <v>1135</v>
      </c>
      <c r="C23" s="9" t="s">
        <v>173</v>
      </c>
      <c r="D23" s="8">
        <v>15</v>
      </c>
      <c r="E23" s="8" t="s">
        <v>1675</v>
      </c>
      <c r="F23" s="11">
        <v>40307</v>
      </c>
      <c r="G23" s="14">
        <v>0</v>
      </c>
      <c r="H23" s="13">
        <v>22976</v>
      </c>
      <c r="I23" s="13">
        <v>732</v>
      </c>
      <c r="J23" s="13">
        <v>0</v>
      </c>
      <c r="K23" s="42">
        <v>0</v>
      </c>
      <c r="L23" s="42">
        <v>0</v>
      </c>
      <c r="M23" s="42">
        <v>0</v>
      </c>
      <c r="N23" s="50">
        <f t="shared" si="6"/>
        <v>0</v>
      </c>
      <c r="O23" s="12">
        <v>0</v>
      </c>
      <c r="P23" s="12">
        <v>0</v>
      </c>
      <c r="Q23" s="12">
        <v>0</v>
      </c>
      <c r="R23" s="12">
        <v>0</v>
      </c>
      <c r="S23" s="44">
        <f t="shared" si="1"/>
        <v>0</v>
      </c>
      <c r="T23" s="12">
        <v>21</v>
      </c>
      <c r="U23" s="12">
        <v>0</v>
      </c>
      <c r="V23" s="12">
        <v>1</v>
      </c>
      <c r="W23" s="12">
        <v>9</v>
      </c>
      <c r="X23" s="44">
        <f t="shared" si="2"/>
        <v>31</v>
      </c>
      <c r="Y23" s="12">
        <v>0</v>
      </c>
      <c r="Z23" s="12">
        <v>0</v>
      </c>
      <c r="AA23" s="12">
        <v>0</v>
      </c>
      <c r="AB23" s="12">
        <v>0</v>
      </c>
      <c r="AC23" s="44">
        <f t="shared" si="3"/>
        <v>0</v>
      </c>
      <c r="AE23" s="106" t="s">
        <v>310</v>
      </c>
      <c r="AF23" s="106"/>
      <c r="AI23">
        <v>2</v>
      </c>
      <c r="AJ23">
        <v>12</v>
      </c>
      <c r="AK23">
        <v>13</v>
      </c>
      <c r="AN23">
        <v>20</v>
      </c>
      <c r="AQ23">
        <v>14</v>
      </c>
      <c r="AR23" s="120">
        <f t="shared" si="4"/>
        <v>61</v>
      </c>
    </row>
    <row r="24" spans="2:44">
      <c r="B24" s="8">
        <v>1136</v>
      </c>
      <c r="C24" s="9" t="s">
        <v>173</v>
      </c>
      <c r="D24" s="8">
        <v>16</v>
      </c>
      <c r="E24" s="8" t="s">
        <v>1676</v>
      </c>
      <c r="F24" s="11">
        <v>40310</v>
      </c>
      <c r="G24" s="14">
        <v>160</v>
      </c>
      <c r="H24" s="13">
        <v>71120</v>
      </c>
      <c r="I24" s="13">
        <v>2569</v>
      </c>
      <c r="J24" s="13">
        <v>0</v>
      </c>
      <c r="K24" s="42">
        <v>0</v>
      </c>
      <c r="L24" s="42">
        <v>0</v>
      </c>
      <c r="M24" s="42">
        <v>0</v>
      </c>
      <c r="N24" s="50">
        <f t="shared" ref="N24:N31" si="7">SUM(J24:M24)</f>
        <v>0</v>
      </c>
      <c r="O24" s="12">
        <v>50</v>
      </c>
      <c r="P24" s="12">
        <v>0</v>
      </c>
      <c r="Q24" s="12">
        <v>25</v>
      </c>
      <c r="R24" s="12">
        <v>0</v>
      </c>
      <c r="S24" s="44">
        <f t="shared" si="1"/>
        <v>75</v>
      </c>
      <c r="T24" s="12">
        <v>103</v>
      </c>
      <c r="U24" s="12">
        <v>0</v>
      </c>
      <c r="V24" s="12">
        <v>8</v>
      </c>
      <c r="W24" s="12">
        <v>0</v>
      </c>
      <c r="X24" s="44">
        <f t="shared" si="2"/>
        <v>111</v>
      </c>
      <c r="Y24" s="12">
        <v>30</v>
      </c>
      <c r="Z24" s="12">
        <v>0</v>
      </c>
      <c r="AA24" s="12">
        <v>11</v>
      </c>
      <c r="AB24" s="12">
        <v>1</v>
      </c>
      <c r="AC24" s="44">
        <f t="shared" si="3"/>
        <v>42</v>
      </c>
      <c r="AE24" s="106" t="s">
        <v>402</v>
      </c>
      <c r="AF24" s="106"/>
      <c r="AH24">
        <v>1</v>
      </c>
      <c r="AR24" s="120">
        <f t="shared" si="4"/>
        <v>1</v>
      </c>
    </row>
    <row r="25" spans="2:44">
      <c r="B25" s="8">
        <v>1137</v>
      </c>
      <c r="C25" s="9" t="s">
        <v>173</v>
      </c>
      <c r="D25" s="8">
        <v>17</v>
      </c>
      <c r="E25" s="8" t="s">
        <v>1677</v>
      </c>
      <c r="F25" s="11">
        <v>40316</v>
      </c>
      <c r="G25" s="14">
        <v>2324</v>
      </c>
      <c r="H25" s="13">
        <v>205159</v>
      </c>
      <c r="I25" s="13">
        <v>3117</v>
      </c>
      <c r="J25" s="13">
        <v>0</v>
      </c>
      <c r="K25" s="42">
        <v>0</v>
      </c>
      <c r="L25" s="42">
        <v>0</v>
      </c>
      <c r="M25" s="42">
        <v>0</v>
      </c>
      <c r="N25" s="50">
        <f t="shared" si="7"/>
        <v>0</v>
      </c>
      <c r="O25" s="12">
        <v>0</v>
      </c>
      <c r="P25" s="12">
        <v>0</v>
      </c>
      <c r="Q25" s="12">
        <v>0</v>
      </c>
      <c r="R25" s="12">
        <v>80</v>
      </c>
      <c r="S25" s="44">
        <f t="shared" si="1"/>
        <v>80</v>
      </c>
      <c r="T25" s="12">
        <v>0</v>
      </c>
      <c r="U25" s="12">
        <v>0</v>
      </c>
      <c r="V25" s="12">
        <v>0</v>
      </c>
      <c r="W25" s="12">
        <v>135</v>
      </c>
      <c r="X25" s="44">
        <f t="shared" si="2"/>
        <v>135</v>
      </c>
      <c r="Y25" s="12">
        <v>0</v>
      </c>
      <c r="Z25" s="12">
        <v>0</v>
      </c>
      <c r="AA25" s="12">
        <v>0</v>
      </c>
      <c r="AB25" s="12">
        <v>0</v>
      </c>
      <c r="AC25" s="44">
        <f t="shared" si="3"/>
        <v>0</v>
      </c>
      <c r="AE25" s="106" t="s">
        <v>514</v>
      </c>
      <c r="AF25" s="106"/>
      <c r="AJ25">
        <v>1</v>
      </c>
      <c r="AR25" s="121">
        <f t="shared" si="4"/>
        <v>1</v>
      </c>
    </row>
    <row r="26" spans="2:44">
      <c r="B26" s="8">
        <v>1138</v>
      </c>
      <c r="C26" s="9" t="s">
        <v>173</v>
      </c>
      <c r="D26" s="8">
        <v>18</v>
      </c>
      <c r="E26" s="8" t="s">
        <v>1678</v>
      </c>
      <c r="F26" s="11">
        <v>40316</v>
      </c>
      <c r="G26" s="14">
        <v>2064</v>
      </c>
      <c r="H26" s="13">
        <v>156653</v>
      </c>
      <c r="I26" s="13">
        <v>2892</v>
      </c>
      <c r="J26" s="13">
        <v>0</v>
      </c>
      <c r="K26" s="42">
        <v>0</v>
      </c>
      <c r="L26" s="42">
        <v>0</v>
      </c>
      <c r="M26" s="42">
        <v>0</v>
      </c>
      <c r="N26" s="50">
        <f t="shared" si="7"/>
        <v>0</v>
      </c>
      <c r="O26" s="12">
        <v>0</v>
      </c>
      <c r="P26" s="12">
        <v>0</v>
      </c>
      <c r="Q26" s="12">
        <v>0</v>
      </c>
      <c r="R26" s="12">
        <v>15</v>
      </c>
      <c r="S26" s="44">
        <f t="shared" si="1"/>
        <v>15</v>
      </c>
      <c r="T26" s="12">
        <v>12</v>
      </c>
      <c r="U26" s="12">
        <v>0</v>
      </c>
      <c r="V26" s="12">
        <v>0</v>
      </c>
      <c r="W26" s="12">
        <v>112</v>
      </c>
      <c r="X26" s="44">
        <f t="shared" si="2"/>
        <v>124</v>
      </c>
      <c r="Y26" s="12">
        <v>0</v>
      </c>
      <c r="Z26" s="12">
        <v>0</v>
      </c>
      <c r="AA26" s="12">
        <v>0</v>
      </c>
      <c r="AB26" s="12">
        <v>0</v>
      </c>
      <c r="AC26" s="44">
        <f t="shared" si="3"/>
        <v>0</v>
      </c>
      <c r="AE26" s="107" t="s">
        <v>76</v>
      </c>
      <c r="AF26" s="107">
        <v>560</v>
      </c>
      <c r="AG26" s="119">
        <v>342</v>
      </c>
      <c r="AH26" s="119">
        <v>480</v>
      </c>
      <c r="AI26" s="119">
        <v>521</v>
      </c>
      <c r="AJ26" s="119">
        <v>577</v>
      </c>
      <c r="AK26" s="119">
        <v>526</v>
      </c>
      <c r="AL26" s="119">
        <v>327</v>
      </c>
      <c r="AM26" s="119">
        <v>192</v>
      </c>
      <c r="AN26" s="119">
        <v>468</v>
      </c>
      <c r="AO26" s="119">
        <v>382</v>
      </c>
      <c r="AP26" s="119">
        <v>352</v>
      </c>
      <c r="AQ26" s="119">
        <v>620</v>
      </c>
      <c r="AR26" s="122">
        <f t="shared" si="4"/>
        <v>5347</v>
      </c>
    </row>
    <row r="27" spans="2:44">
      <c r="B27" s="8">
        <v>1139</v>
      </c>
      <c r="C27" s="9" t="s">
        <v>173</v>
      </c>
      <c r="D27" s="8">
        <v>19</v>
      </c>
      <c r="E27" s="8" t="s">
        <v>1679</v>
      </c>
      <c r="F27" s="11">
        <v>40327</v>
      </c>
      <c r="G27" s="14">
        <v>2402</v>
      </c>
      <c r="H27" s="13">
        <v>67284</v>
      </c>
      <c r="I27" s="13">
        <v>4081</v>
      </c>
      <c r="J27" s="13">
        <v>0</v>
      </c>
      <c r="K27" s="42">
        <v>0</v>
      </c>
      <c r="L27" s="42">
        <v>0</v>
      </c>
      <c r="M27" s="42">
        <v>0</v>
      </c>
      <c r="N27" s="50">
        <f t="shared" si="7"/>
        <v>0</v>
      </c>
      <c r="O27" s="12">
        <v>30</v>
      </c>
      <c r="P27" s="12">
        <v>0</v>
      </c>
      <c r="Q27" s="12">
        <v>61</v>
      </c>
      <c r="R27" s="12">
        <v>0</v>
      </c>
      <c r="S27" s="44">
        <f t="shared" si="1"/>
        <v>91</v>
      </c>
      <c r="T27" s="12">
        <v>60</v>
      </c>
      <c r="U27" s="12">
        <v>0</v>
      </c>
      <c r="V27" s="12">
        <v>116</v>
      </c>
      <c r="W27" s="12">
        <v>0</v>
      </c>
      <c r="X27" s="44">
        <f t="shared" si="2"/>
        <v>176</v>
      </c>
      <c r="Y27" s="12">
        <v>0</v>
      </c>
      <c r="Z27" s="12">
        <v>0</v>
      </c>
      <c r="AA27" s="12">
        <v>0</v>
      </c>
      <c r="AB27" s="12">
        <v>1</v>
      </c>
      <c r="AC27" s="44">
        <f t="shared" si="3"/>
        <v>1</v>
      </c>
    </row>
    <row r="28" spans="2:44">
      <c r="B28" s="8">
        <v>1140</v>
      </c>
      <c r="C28" s="9" t="s">
        <v>173</v>
      </c>
      <c r="D28" s="8">
        <v>20</v>
      </c>
      <c r="E28" s="8" t="s">
        <v>1680</v>
      </c>
      <c r="F28" s="11">
        <v>40345</v>
      </c>
      <c r="G28" s="14">
        <v>3966</v>
      </c>
      <c r="H28" s="13">
        <v>156618</v>
      </c>
      <c r="I28" s="13">
        <v>5863</v>
      </c>
      <c r="J28" s="13">
        <v>0</v>
      </c>
      <c r="K28" s="42">
        <v>0</v>
      </c>
      <c r="L28" s="42">
        <v>0</v>
      </c>
      <c r="M28" s="42">
        <v>0</v>
      </c>
      <c r="N28" s="50">
        <f t="shared" si="7"/>
        <v>0</v>
      </c>
      <c r="O28" s="12">
        <v>50</v>
      </c>
      <c r="P28" s="12">
        <v>0</v>
      </c>
      <c r="Q28" s="12">
        <v>40</v>
      </c>
      <c r="R28" s="12">
        <v>11</v>
      </c>
      <c r="S28" s="44">
        <f t="shared" si="1"/>
        <v>101</v>
      </c>
      <c r="T28" s="12">
        <v>38</v>
      </c>
      <c r="U28" s="12">
        <v>0</v>
      </c>
      <c r="V28" s="12">
        <v>201</v>
      </c>
      <c r="W28" s="12">
        <v>0</v>
      </c>
      <c r="X28" s="44">
        <f t="shared" si="2"/>
        <v>239</v>
      </c>
      <c r="Y28" s="12">
        <v>0</v>
      </c>
      <c r="Z28" s="12">
        <v>0</v>
      </c>
      <c r="AA28" s="12">
        <v>0</v>
      </c>
      <c r="AB28" s="12">
        <v>0</v>
      </c>
      <c r="AC28" s="44">
        <f t="shared" si="3"/>
        <v>0</v>
      </c>
    </row>
    <row r="29" spans="2:44">
      <c r="B29" s="8">
        <v>1141</v>
      </c>
      <c r="C29" s="9" t="s">
        <v>173</v>
      </c>
      <c r="D29" s="8">
        <v>21</v>
      </c>
      <c r="E29" s="8" t="s">
        <v>1681</v>
      </c>
      <c r="F29" s="11">
        <v>40345</v>
      </c>
      <c r="G29" s="14">
        <v>1760</v>
      </c>
      <c r="H29" s="13">
        <v>115738</v>
      </c>
      <c r="I29" s="13">
        <v>1916</v>
      </c>
      <c r="J29" s="13">
        <v>0</v>
      </c>
      <c r="K29" s="42">
        <v>0</v>
      </c>
      <c r="L29" s="42">
        <v>0</v>
      </c>
      <c r="M29" s="42">
        <v>0</v>
      </c>
      <c r="N29" s="50">
        <f t="shared" si="7"/>
        <v>0</v>
      </c>
      <c r="O29" s="12">
        <v>0</v>
      </c>
      <c r="P29" s="12">
        <v>0</v>
      </c>
      <c r="Q29" s="12">
        <v>0</v>
      </c>
      <c r="R29" s="12">
        <v>0</v>
      </c>
      <c r="S29" s="44">
        <f t="shared" si="1"/>
        <v>0</v>
      </c>
      <c r="T29" s="12">
        <v>0</v>
      </c>
      <c r="U29" s="12">
        <v>0</v>
      </c>
      <c r="V29" s="12">
        <v>0</v>
      </c>
      <c r="W29" s="12">
        <v>87</v>
      </c>
      <c r="X29" s="44">
        <f t="shared" si="2"/>
        <v>87</v>
      </c>
      <c r="Y29" s="12">
        <v>1</v>
      </c>
      <c r="Z29" s="12">
        <v>0</v>
      </c>
      <c r="AA29" s="12">
        <v>0</v>
      </c>
      <c r="AB29" s="12">
        <v>2</v>
      </c>
      <c r="AC29" s="44">
        <f t="shared" si="3"/>
        <v>3</v>
      </c>
    </row>
    <row r="30" spans="2:44">
      <c r="B30" s="8">
        <v>1142</v>
      </c>
      <c r="C30" s="9" t="s">
        <v>173</v>
      </c>
      <c r="D30" s="8">
        <v>22</v>
      </c>
      <c r="E30" s="8" t="s">
        <v>1682</v>
      </c>
      <c r="F30" s="11">
        <v>40345</v>
      </c>
      <c r="G30" s="14">
        <v>806</v>
      </c>
      <c r="H30" s="13">
        <v>64410</v>
      </c>
      <c r="I30" s="13">
        <v>901</v>
      </c>
      <c r="J30" s="13">
        <v>0</v>
      </c>
      <c r="K30" s="42">
        <v>0</v>
      </c>
      <c r="L30" s="42">
        <v>0</v>
      </c>
      <c r="M30" s="42">
        <v>0</v>
      </c>
      <c r="N30" s="50">
        <f t="shared" si="7"/>
        <v>0</v>
      </c>
      <c r="O30" s="12">
        <v>0</v>
      </c>
      <c r="P30" s="12">
        <v>0</v>
      </c>
      <c r="Q30" s="12">
        <v>0</v>
      </c>
      <c r="R30" s="12">
        <v>0</v>
      </c>
      <c r="S30" s="44">
        <f t="shared" si="1"/>
        <v>0</v>
      </c>
      <c r="T30" s="12">
        <v>0</v>
      </c>
      <c r="U30" s="12">
        <v>0</v>
      </c>
      <c r="V30" s="12">
        <v>0</v>
      </c>
      <c r="W30" s="12">
        <v>39</v>
      </c>
      <c r="X30" s="44">
        <f t="shared" si="2"/>
        <v>39</v>
      </c>
      <c r="Y30" s="12">
        <v>0</v>
      </c>
      <c r="Z30" s="12">
        <v>0</v>
      </c>
      <c r="AA30" s="12">
        <v>0</v>
      </c>
      <c r="AB30" s="12">
        <v>2</v>
      </c>
      <c r="AC30" s="44">
        <f t="shared" si="3"/>
        <v>2</v>
      </c>
    </row>
    <row r="31" spans="2:44">
      <c r="B31" s="8">
        <v>1144</v>
      </c>
      <c r="C31" s="9" t="s">
        <v>173</v>
      </c>
      <c r="D31" s="8">
        <v>23</v>
      </c>
      <c r="E31" s="8" t="s">
        <v>1683</v>
      </c>
      <c r="F31" s="11">
        <v>40355</v>
      </c>
      <c r="G31" s="14">
        <v>512</v>
      </c>
      <c r="H31" s="13">
        <v>89943</v>
      </c>
      <c r="I31" s="13">
        <v>3779</v>
      </c>
      <c r="J31" s="13">
        <v>0</v>
      </c>
      <c r="K31" s="42">
        <v>0</v>
      </c>
      <c r="L31" s="42">
        <v>0</v>
      </c>
      <c r="M31" s="42">
        <v>0</v>
      </c>
      <c r="N31" s="50">
        <f t="shared" si="7"/>
        <v>0</v>
      </c>
      <c r="O31" s="12">
        <v>70</v>
      </c>
      <c r="P31" s="12">
        <v>0</v>
      </c>
      <c r="Q31" s="12">
        <v>150</v>
      </c>
      <c r="R31" s="12">
        <v>0</v>
      </c>
      <c r="S31" s="44">
        <f t="shared" si="1"/>
        <v>220</v>
      </c>
      <c r="T31" s="12">
        <v>137</v>
      </c>
      <c r="U31" s="12">
        <v>0</v>
      </c>
      <c r="V31" s="12">
        <v>24</v>
      </c>
      <c r="W31" s="12">
        <v>0</v>
      </c>
      <c r="X31" s="44">
        <f t="shared" si="2"/>
        <v>161</v>
      </c>
      <c r="Y31" s="12">
        <v>0</v>
      </c>
      <c r="Z31" s="12">
        <v>0</v>
      </c>
      <c r="AA31" s="12">
        <v>0</v>
      </c>
      <c r="AB31" s="12">
        <v>0</v>
      </c>
      <c r="AC31" s="44">
        <f t="shared" si="3"/>
        <v>0</v>
      </c>
    </row>
    <row r="32" spans="2:44">
      <c r="B32" s="8">
        <v>1144</v>
      </c>
      <c r="C32" s="9" t="s">
        <v>173</v>
      </c>
      <c r="D32" s="8">
        <v>24</v>
      </c>
      <c r="E32" s="8" t="s">
        <v>1684</v>
      </c>
      <c r="F32" s="11">
        <v>40361</v>
      </c>
      <c r="G32" s="14">
        <v>436</v>
      </c>
      <c r="H32" s="13">
        <v>26220</v>
      </c>
      <c r="I32" s="13">
        <v>698</v>
      </c>
      <c r="J32" s="13">
        <v>0</v>
      </c>
      <c r="K32" s="42">
        <v>0</v>
      </c>
      <c r="L32" s="42">
        <v>0</v>
      </c>
      <c r="M32" s="42">
        <v>0</v>
      </c>
      <c r="N32" s="50">
        <f t="shared" ref="N32:N46" si="8">SUM(J32:M32)</f>
        <v>0</v>
      </c>
      <c r="O32" s="12">
        <v>0</v>
      </c>
      <c r="P32" s="12">
        <v>0</v>
      </c>
      <c r="Q32" s="12">
        <v>0</v>
      </c>
      <c r="R32" s="12">
        <v>15</v>
      </c>
      <c r="S32" s="44">
        <f t="shared" si="1"/>
        <v>15</v>
      </c>
      <c r="T32" s="12">
        <v>7</v>
      </c>
      <c r="U32" s="12">
        <v>0</v>
      </c>
      <c r="V32" s="12">
        <v>22</v>
      </c>
      <c r="W32" s="12">
        <v>2</v>
      </c>
      <c r="X32" s="44">
        <f t="shared" si="2"/>
        <v>31</v>
      </c>
      <c r="Y32" s="12">
        <v>0</v>
      </c>
      <c r="Z32" s="12">
        <v>0</v>
      </c>
      <c r="AA32" s="12">
        <v>0</v>
      </c>
      <c r="AB32" s="12">
        <v>0</v>
      </c>
      <c r="AC32" s="44">
        <f t="shared" ref="AC32:AC55" si="9">SUM(Y32:AB32)</f>
        <v>0</v>
      </c>
    </row>
    <row r="33" spans="2:29">
      <c r="B33" s="8">
        <v>1144</v>
      </c>
      <c r="C33" s="9" t="s">
        <v>173</v>
      </c>
      <c r="D33" s="8">
        <v>25</v>
      </c>
      <c r="E33" s="8" t="s">
        <v>1685</v>
      </c>
      <c r="F33" s="11">
        <v>40369</v>
      </c>
      <c r="G33" s="14">
        <v>0</v>
      </c>
      <c r="H33" s="13">
        <v>0</v>
      </c>
      <c r="I33" s="13">
        <v>0</v>
      </c>
      <c r="J33" s="13">
        <v>0</v>
      </c>
      <c r="K33" s="42">
        <v>0</v>
      </c>
      <c r="L33" s="42">
        <v>0</v>
      </c>
      <c r="M33" s="42">
        <v>0</v>
      </c>
      <c r="N33" s="50">
        <f t="shared" si="8"/>
        <v>0</v>
      </c>
      <c r="O33" s="12">
        <v>37</v>
      </c>
      <c r="P33" s="12">
        <v>0</v>
      </c>
      <c r="Q33" s="12">
        <v>112</v>
      </c>
      <c r="R33" s="12">
        <v>0</v>
      </c>
      <c r="S33" s="44">
        <f t="shared" si="1"/>
        <v>149</v>
      </c>
      <c r="T33" s="12">
        <v>0</v>
      </c>
      <c r="U33" s="12">
        <v>0</v>
      </c>
      <c r="V33" s="12">
        <v>0</v>
      </c>
      <c r="W33" s="12">
        <v>0</v>
      </c>
      <c r="X33" s="44">
        <f t="shared" ref="X33:X55" si="10">SUM(T33:W33)</f>
        <v>0</v>
      </c>
      <c r="Y33" s="12">
        <v>0</v>
      </c>
      <c r="Z33" s="12">
        <v>0</v>
      </c>
      <c r="AA33" s="12">
        <v>0</v>
      </c>
      <c r="AB33" s="12">
        <v>0</v>
      </c>
      <c r="AC33" s="44">
        <f t="shared" si="9"/>
        <v>0</v>
      </c>
    </row>
    <row r="34" spans="2:29">
      <c r="B34" s="8">
        <v>1144</v>
      </c>
      <c r="C34" s="9" t="s">
        <v>173</v>
      </c>
      <c r="D34" s="8">
        <v>26</v>
      </c>
      <c r="E34" s="8" t="s">
        <v>1686</v>
      </c>
      <c r="F34" s="11">
        <v>40370</v>
      </c>
      <c r="G34" s="14">
        <v>900</v>
      </c>
      <c r="H34" s="13">
        <v>67900</v>
      </c>
      <c r="I34" s="13">
        <v>1813</v>
      </c>
      <c r="J34" s="13">
        <v>0</v>
      </c>
      <c r="K34" s="42">
        <v>0</v>
      </c>
      <c r="L34" s="42">
        <v>0</v>
      </c>
      <c r="M34" s="42">
        <v>0</v>
      </c>
      <c r="N34" s="50">
        <f t="shared" si="8"/>
        <v>0</v>
      </c>
      <c r="O34" s="12">
        <v>100</v>
      </c>
      <c r="P34" s="12">
        <v>0</v>
      </c>
      <c r="Q34" s="12">
        <v>60</v>
      </c>
      <c r="R34" s="12">
        <v>0</v>
      </c>
      <c r="S34" s="44">
        <f t="shared" si="1"/>
        <v>160</v>
      </c>
      <c r="T34" s="12">
        <v>25</v>
      </c>
      <c r="U34" s="12">
        <v>0</v>
      </c>
      <c r="V34" s="12">
        <v>50</v>
      </c>
      <c r="W34" s="12">
        <v>0</v>
      </c>
      <c r="X34" s="44">
        <f t="shared" si="10"/>
        <v>75</v>
      </c>
      <c r="Y34" s="12">
        <v>2</v>
      </c>
      <c r="Z34" s="12">
        <v>0</v>
      </c>
      <c r="AA34" s="12">
        <v>0</v>
      </c>
      <c r="AB34" s="12">
        <v>0</v>
      </c>
      <c r="AC34" s="44">
        <f t="shared" si="9"/>
        <v>2</v>
      </c>
    </row>
    <row r="35" spans="2:29">
      <c r="B35" s="8">
        <v>1144</v>
      </c>
      <c r="C35" s="9" t="s">
        <v>173</v>
      </c>
      <c r="D35" s="8">
        <v>27</v>
      </c>
      <c r="E35" s="8" t="s">
        <v>1687</v>
      </c>
      <c r="F35" s="11">
        <v>40383</v>
      </c>
      <c r="G35" s="14">
        <v>868</v>
      </c>
      <c r="H35" s="13">
        <v>156123</v>
      </c>
      <c r="I35" s="13">
        <v>5150</v>
      </c>
      <c r="J35" s="13">
        <v>0</v>
      </c>
      <c r="K35" s="42">
        <v>0</v>
      </c>
      <c r="L35" s="42">
        <v>0</v>
      </c>
      <c r="M35" s="42">
        <v>0</v>
      </c>
      <c r="N35" s="50">
        <f t="shared" si="8"/>
        <v>0</v>
      </c>
      <c r="O35" s="12">
        <v>100</v>
      </c>
      <c r="P35" s="12">
        <v>0</v>
      </c>
      <c r="Q35" s="12">
        <v>130</v>
      </c>
      <c r="R35" s="12">
        <v>0</v>
      </c>
      <c r="S35" s="44">
        <f t="shared" si="1"/>
        <v>230</v>
      </c>
      <c r="T35" s="12">
        <v>173</v>
      </c>
      <c r="U35" s="12">
        <v>0</v>
      </c>
      <c r="V35" s="12">
        <v>44</v>
      </c>
      <c r="W35" s="12">
        <v>4</v>
      </c>
      <c r="X35" s="44">
        <f t="shared" si="10"/>
        <v>221</v>
      </c>
      <c r="Y35" s="12">
        <v>0</v>
      </c>
      <c r="Z35" s="12">
        <v>0</v>
      </c>
      <c r="AA35" s="12">
        <v>0</v>
      </c>
      <c r="AB35" s="12">
        <v>1</v>
      </c>
      <c r="AC35" s="44">
        <f t="shared" si="9"/>
        <v>1</v>
      </c>
    </row>
    <row r="36" spans="2:29">
      <c r="B36" s="8">
        <v>1145</v>
      </c>
      <c r="C36" s="9" t="s">
        <v>173</v>
      </c>
      <c r="D36" s="8">
        <v>28</v>
      </c>
      <c r="E36" s="8" t="s">
        <v>1688</v>
      </c>
      <c r="F36" s="11">
        <v>40395</v>
      </c>
      <c r="G36" s="14">
        <v>80</v>
      </c>
      <c r="H36" s="13">
        <v>14209</v>
      </c>
      <c r="I36" s="13">
        <v>648</v>
      </c>
      <c r="J36" s="13">
        <v>0</v>
      </c>
      <c r="K36" s="42">
        <v>0</v>
      </c>
      <c r="L36" s="42">
        <v>0</v>
      </c>
      <c r="M36" s="42">
        <v>0</v>
      </c>
      <c r="N36" s="50">
        <f t="shared" si="8"/>
        <v>0</v>
      </c>
      <c r="O36" s="12">
        <v>25</v>
      </c>
      <c r="P36" s="12">
        <v>0</v>
      </c>
      <c r="Q36" s="12">
        <v>2</v>
      </c>
      <c r="R36" s="12">
        <v>10</v>
      </c>
      <c r="S36" s="44">
        <f t="shared" si="1"/>
        <v>37</v>
      </c>
      <c r="T36" s="12">
        <v>12</v>
      </c>
      <c r="U36" s="12">
        <v>0</v>
      </c>
      <c r="V36" s="12">
        <v>9</v>
      </c>
      <c r="W36" s="12">
        <v>6</v>
      </c>
      <c r="X36" s="44">
        <f t="shared" si="10"/>
        <v>27</v>
      </c>
      <c r="Y36" s="12">
        <v>0</v>
      </c>
      <c r="Z36" s="12">
        <v>0</v>
      </c>
      <c r="AA36" s="12">
        <v>0</v>
      </c>
      <c r="AB36" s="12">
        <v>3</v>
      </c>
      <c r="AC36" s="44">
        <f t="shared" si="9"/>
        <v>3</v>
      </c>
    </row>
    <row r="37" spans="2:29">
      <c r="B37" s="8">
        <v>1149</v>
      </c>
      <c r="C37" s="9" t="s">
        <v>173</v>
      </c>
      <c r="D37" s="8">
        <v>29</v>
      </c>
      <c r="E37" s="8" t="s">
        <v>1689</v>
      </c>
      <c r="F37" s="11">
        <v>40398</v>
      </c>
      <c r="G37" s="14">
        <v>378</v>
      </c>
      <c r="H37" s="13">
        <v>16642</v>
      </c>
      <c r="I37" s="13">
        <v>730</v>
      </c>
      <c r="J37" s="13">
        <v>0</v>
      </c>
      <c r="K37" s="42">
        <v>0</v>
      </c>
      <c r="L37" s="42">
        <v>0</v>
      </c>
      <c r="M37" s="42">
        <v>0</v>
      </c>
      <c r="N37" s="50">
        <f t="shared" si="8"/>
        <v>0</v>
      </c>
      <c r="O37" s="12">
        <v>0</v>
      </c>
      <c r="P37" s="12">
        <v>0</v>
      </c>
      <c r="Q37" s="12">
        <v>0</v>
      </c>
      <c r="R37" s="12">
        <v>0</v>
      </c>
      <c r="S37" s="44">
        <f t="shared" ref="S37:S46" si="11">SUM(O37:R37)</f>
        <v>0</v>
      </c>
      <c r="T37" s="12">
        <v>10</v>
      </c>
      <c r="U37" s="12">
        <v>0</v>
      </c>
      <c r="V37" s="12">
        <v>21</v>
      </c>
      <c r="W37" s="12">
        <v>0</v>
      </c>
      <c r="X37" s="44">
        <f t="shared" si="10"/>
        <v>31</v>
      </c>
      <c r="Y37" s="12">
        <v>0</v>
      </c>
      <c r="Z37" s="12">
        <v>0</v>
      </c>
      <c r="AA37" s="12">
        <v>0</v>
      </c>
      <c r="AB37" s="12">
        <v>0</v>
      </c>
      <c r="AC37" s="44">
        <f t="shared" si="9"/>
        <v>0</v>
      </c>
    </row>
    <row r="38" spans="2:29">
      <c r="B38" s="8">
        <v>1150</v>
      </c>
      <c r="C38" s="9" t="s">
        <v>173</v>
      </c>
      <c r="D38" s="8">
        <v>30</v>
      </c>
      <c r="E38" s="8" t="s">
        <v>1690</v>
      </c>
      <c r="F38" s="11">
        <v>40409</v>
      </c>
      <c r="G38" s="14">
        <v>0</v>
      </c>
      <c r="H38" s="13">
        <v>9600</v>
      </c>
      <c r="I38" s="13">
        <v>240</v>
      </c>
      <c r="J38" s="13">
        <v>0</v>
      </c>
      <c r="K38" s="42">
        <v>0</v>
      </c>
      <c r="L38" s="42">
        <v>0</v>
      </c>
      <c r="M38" s="42">
        <v>0</v>
      </c>
      <c r="N38" s="50">
        <f t="shared" si="8"/>
        <v>0</v>
      </c>
      <c r="O38" s="12">
        <v>0</v>
      </c>
      <c r="P38" s="12">
        <v>0</v>
      </c>
      <c r="Q38" s="12">
        <v>0</v>
      </c>
      <c r="R38" s="12">
        <v>0</v>
      </c>
      <c r="S38" s="44">
        <f t="shared" si="11"/>
        <v>0</v>
      </c>
      <c r="T38" s="12">
        <v>7</v>
      </c>
      <c r="U38" s="12">
        <v>0</v>
      </c>
      <c r="V38" s="12">
        <v>1</v>
      </c>
      <c r="W38" s="12">
        <v>2</v>
      </c>
      <c r="X38" s="44">
        <f t="shared" si="10"/>
        <v>10</v>
      </c>
      <c r="Y38" s="12">
        <v>0</v>
      </c>
      <c r="Z38" s="12">
        <v>0</v>
      </c>
      <c r="AA38" s="12">
        <v>0</v>
      </c>
      <c r="AB38" s="12">
        <v>0</v>
      </c>
      <c r="AC38" s="44">
        <f t="shared" si="9"/>
        <v>0</v>
      </c>
    </row>
    <row r="39" spans="2:29">
      <c r="B39" s="8">
        <v>1151</v>
      </c>
      <c r="C39" s="9" t="s">
        <v>173</v>
      </c>
      <c r="D39" s="8">
        <v>31</v>
      </c>
      <c r="E39" s="8" t="s">
        <v>1691</v>
      </c>
      <c r="F39" s="11">
        <v>40418</v>
      </c>
      <c r="G39" s="14">
        <v>1082</v>
      </c>
      <c r="H39" s="13">
        <v>81826</v>
      </c>
      <c r="I39" s="13">
        <v>2937</v>
      </c>
      <c r="J39" s="13">
        <v>0</v>
      </c>
      <c r="K39" s="42">
        <v>0</v>
      </c>
      <c r="L39" s="42">
        <v>0</v>
      </c>
      <c r="M39" s="42">
        <v>0</v>
      </c>
      <c r="N39" s="50">
        <f t="shared" si="8"/>
        <v>0</v>
      </c>
      <c r="O39" s="12">
        <v>0</v>
      </c>
      <c r="P39" s="12">
        <v>0</v>
      </c>
      <c r="Q39" s="12">
        <v>0</v>
      </c>
      <c r="R39" s="12">
        <v>0</v>
      </c>
      <c r="S39" s="44">
        <f t="shared" si="11"/>
        <v>0</v>
      </c>
      <c r="T39" s="12">
        <v>70</v>
      </c>
      <c r="U39" s="12">
        <v>0</v>
      </c>
      <c r="V39" s="12">
        <v>54</v>
      </c>
      <c r="W39" s="12">
        <v>0</v>
      </c>
      <c r="X39" s="44">
        <f t="shared" si="10"/>
        <v>124</v>
      </c>
      <c r="Y39" s="12">
        <v>0</v>
      </c>
      <c r="Z39" s="12">
        <v>0</v>
      </c>
      <c r="AA39" s="12">
        <v>0</v>
      </c>
      <c r="AB39" s="12">
        <v>0</v>
      </c>
      <c r="AC39" s="44">
        <f t="shared" si="9"/>
        <v>0</v>
      </c>
    </row>
    <row r="40" spans="2:29">
      <c r="B40" s="8">
        <v>1152</v>
      </c>
      <c r="C40" s="9" t="s">
        <v>173</v>
      </c>
      <c r="D40" s="8">
        <v>32</v>
      </c>
      <c r="E40" s="8" t="s">
        <v>1692</v>
      </c>
      <c r="F40" s="11">
        <v>40423</v>
      </c>
      <c r="G40" s="14">
        <v>0</v>
      </c>
      <c r="H40" s="13">
        <v>13800</v>
      </c>
      <c r="I40" s="13">
        <v>690</v>
      </c>
      <c r="J40" s="13">
        <v>0</v>
      </c>
      <c r="K40" s="42">
        <v>0</v>
      </c>
      <c r="L40" s="42">
        <v>0</v>
      </c>
      <c r="M40" s="42">
        <v>0</v>
      </c>
      <c r="N40" s="50">
        <f t="shared" si="8"/>
        <v>0</v>
      </c>
      <c r="O40" s="12">
        <v>50</v>
      </c>
      <c r="P40" s="12">
        <v>0</v>
      </c>
      <c r="Q40" s="12">
        <v>0</v>
      </c>
      <c r="R40" s="12">
        <v>0</v>
      </c>
      <c r="S40" s="44">
        <f t="shared" si="11"/>
        <v>50</v>
      </c>
      <c r="T40" s="12">
        <v>30</v>
      </c>
      <c r="U40" s="12">
        <v>0</v>
      </c>
      <c r="V40" s="12">
        <v>0</v>
      </c>
      <c r="W40" s="12">
        <v>0</v>
      </c>
      <c r="X40" s="44">
        <f t="shared" si="10"/>
        <v>30</v>
      </c>
      <c r="Y40" s="12">
        <v>0</v>
      </c>
      <c r="Z40" s="12">
        <v>0</v>
      </c>
      <c r="AA40" s="12">
        <v>0</v>
      </c>
      <c r="AB40" s="12">
        <v>0</v>
      </c>
      <c r="AC40" s="44">
        <f t="shared" si="9"/>
        <v>0</v>
      </c>
    </row>
    <row r="41" spans="2:29">
      <c r="B41" s="8">
        <v>1153</v>
      </c>
      <c r="C41" s="9" t="s">
        <v>173</v>
      </c>
      <c r="D41" s="8">
        <v>33</v>
      </c>
      <c r="E41" s="8" t="s">
        <v>1693</v>
      </c>
      <c r="F41" s="11">
        <v>40433</v>
      </c>
      <c r="G41" s="14">
        <v>1056</v>
      </c>
      <c r="H41" s="13">
        <v>104379</v>
      </c>
      <c r="I41" s="13">
        <v>4493</v>
      </c>
      <c r="J41" s="13">
        <v>0</v>
      </c>
      <c r="K41" s="42">
        <v>0</v>
      </c>
      <c r="L41" s="42">
        <v>0</v>
      </c>
      <c r="M41" s="42">
        <v>0</v>
      </c>
      <c r="N41" s="50">
        <f t="shared" si="8"/>
        <v>0</v>
      </c>
      <c r="O41" s="12">
        <v>0</v>
      </c>
      <c r="P41" s="12">
        <v>0</v>
      </c>
      <c r="Q41" s="12">
        <v>0</v>
      </c>
      <c r="R41" s="12">
        <v>60</v>
      </c>
      <c r="S41" s="44">
        <f t="shared" si="11"/>
        <v>60</v>
      </c>
      <c r="T41" s="12">
        <v>126</v>
      </c>
      <c r="U41" s="12">
        <v>0</v>
      </c>
      <c r="V41" s="12">
        <v>68</v>
      </c>
      <c r="W41" s="12">
        <v>0</v>
      </c>
      <c r="X41" s="44">
        <f t="shared" si="10"/>
        <v>194</v>
      </c>
      <c r="Y41" s="12">
        <v>16</v>
      </c>
      <c r="Z41" s="12">
        <v>0</v>
      </c>
      <c r="AA41" s="12">
        <v>24</v>
      </c>
      <c r="AB41" s="12">
        <v>0</v>
      </c>
      <c r="AC41" s="44">
        <f t="shared" si="9"/>
        <v>40</v>
      </c>
    </row>
    <row r="42" spans="2:29">
      <c r="B42" s="8">
        <v>1154</v>
      </c>
      <c r="C42" s="9" t="s">
        <v>173</v>
      </c>
      <c r="D42" s="8">
        <v>34</v>
      </c>
      <c r="E42" s="8" t="s">
        <v>1694</v>
      </c>
      <c r="F42" s="11">
        <v>40435</v>
      </c>
      <c r="G42" s="14">
        <v>0</v>
      </c>
      <c r="H42" s="13">
        <v>36365</v>
      </c>
      <c r="I42" s="13">
        <v>1283</v>
      </c>
      <c r="J42" s="13">
        <v>1</v>
      </c>
      <c r="K42" s="42">
        <v>0</v>
      </c>
      <c r="L42" s="42">
        <v>0</v>
      </c>
      <c r="M42" s="42">
        <v>0</v>
      </c>
      <c r="N42" s="50">
        <f t="shared" si="8"/>
        <v>1</v>
      </c>
      <c r="O42" s="12">
        <v>90</v>
      </c>
      <c r="P42" s="12">
        <v>0</v>
      </c>
      <c r="Q42" s="12">
        <v>0</v>
      </c>
      <c r="R42" s="12">
        <v>0</v>
      </c>
      <c r="S42" s="44">
        <f t="shared" si="11"/>
        <v>90</v>
      </c>
      <c r="T42" s="12">
        <v>45</v>
      </c>
      <c r="U42" s="12">
        <v>0</v>
      </c>
      <c r="V42" s="12">
        <v>0</v>
      </c>
      <c r="W42" s="12">
        <v>7</v>
      </c>
      <c r="X42" s="44">
        <f t="shared" si="10"/>
        <v>52</v>
      </c>
      <c r="Y42" s="12">
        <v>0</v>
      </c>
      <c r="Z42" s="12">
        <v>0</v>
      </c>
      <c r="AA42" s="12">
        <v>0</v>
      </c>
      <c r="AB42" s="12">
        <v>30</v>
      </c>
      <c r="AC42" s="44">
        <f t="shared" si="9"/>
        <v>30</v>
      </c>
    </row>
    <row r="43" spans="2:29">
      <c r="B43" s="8">
        <v>1155</v>
      </c>
      <c r="C43" s="9" t="s">
        <v>173</v>
      </c>
      <c r="D43" s="8">
        <v>35</v>
      </c>
      <c r="E43" s="8" t="s">
        <v>1695</v>
      </c>
      <c r="F43" s="11">
        <v>40446</v>
      </c>
      <c r="G43" s="14">
        <v>1252</v>
      </c>
      <c r="H43" s="13">
        <v>85080</v>
      </c>
      <c r="I43" s="13">
        <v>2767</v>
      </c>
      <c r="J43" s="13">
        <v>1</v>
      </c>
      <c r="K43" s="42">
        <v>0</v>
      </c>
      <c r="L43" s="42">
        <v>0</v>
      </c>
      <c r="M43" s="42">
        <v>0</v>
      </c>
      <c r="N43" s="50">
        <f t="shared" si="8"/>
        <v>1</v>
      </c>
      <c r="O43" s="12">
        <v>180</v>
      </c>
      <c r="P43" s="12">
        <v>0</v>
      </c>
      <c r="Q43" s="12">
        <v>0</v>
      </c>
      <c r="R43" s="12">
        <v>0</v>
      </c>
      <c r="S43" s="44">
        <f t="shared" si="11"/>
        <v>180</v>
      </c>
      <c r="T43" s="12">
        <v>46</v>
      </c>
      <c r="U43" s="12">
        <v>0</v>
      </c>
      <c r="V43" s="12">
        <v>69</v>
      </c>
      <c r="W43" s="12">
        <v>0</v>
      </c>
      <c r="X43" s="44">
        <f t="shared" si="10"/>
        <v>115</v>
      </c>
      <c r="Y43" s="12">
        <v>0</v>
      </c>
      <c r="Z43" s="12">
        <v>0</v>
      </c>
      <c r="AA43" s="12">
        <v>0</v>
      </c>
      <c r="AB43" s="12">
        <v>0</v>
      </c>
      <c r="AC43" s="44">
        <f t="shared" si="9"/>
        <v>0</v>
      </c>
    </row>
    <row r="44" spans="2:29">
      <c r="B44" s="8">
        <v>1156</v>
      </c>
      <c r="C44" s="9" t="s">
        <v>173</v>
      </c>
      <c r="D44" s="8">
        <v>36</v>
      </c>
      <c r="E44" s="8" t="s">
        <v>1696</v>
      </c>
      <c r="F44" s="11">
        <v>40449</v>
      </c>
      <c r="G44" s="14">
        <v>0</v>
      </c>
      <c r="H44" s="13">
        <v>73813</v>
      </c>
      <c r="I44" s="13">
        <v>1863</v>
      </c>
      <c r="J44" s="13">
        <v>1</v>
      </c>
      <c r="K44" s="42">
        <v>0</v>
      </c>
      <c r="L44" s="42">
        <v>0</v>
      </c>
      <c r="M44" s="42">
        <v>0</v>
      </c>
      <c r="N44" s="50">
        <f t="shared" si="8"/>
        <v>1</v>
      </c>
      <c r="O44" s="12">
        <v>30</v>
      </c>
      <c r="P44" s="12">
        <v>0</v>
      </c>
      <c r="Q44" s="12">
        <v>0</v>
      </c>
      <c r="R44" s="12">
        <v>0</v>
      </c>
      <c r="S44" s="44">
        <f t="shared" si="11"/>
        <v>30</v>
      </c>
      <c r="T44" s="12">
        <v>62</v>
      </c>
      <c r="U44" s="12">
        <v>0</v>
      </c>
      <c r="V44" s="12">
        <v>0</v>
      </c>
      <c r="W44" s="12">
        <v>15</v>
      </c>
      <c r="X44" s="44">
        <f t="shared" si="10"/>
        <v>77</v>
      </c>
      <c r="Y44" s="12">
        <v>0</v>
      </c>
      <c r="Z44" s="12">
        <v>0</v>
      </c>
      <c r="AA44" s="12">
        <v>0</v>
      </c>
      <c r="AB44" s="12">
        <v>0</v>
      </c>
      <c r="AC44" s="44">
        <f t="shared" si="9"/>
        <v>0</v>
      </c>
    </row>
    <row r="45" spans="2:29">
      <c r="B45" s="8">
        <v>1157</v>
      </c>
      <c r="C45" s="9" t="s">
        <v>173</v>
      </c>
      <c r="D45" s="8">
        <v>37</v>
      </c>
      <c r="E45" s="8" t="s">
        <v>1697</v>
      </c>
      <c r="F45" s="11">
        <v>40459</v>
      </c>
      <c r="G45" s="14">
        <v>526</v>
      </c>
      <c r="H45" s="13">
        <v>46420</v>
      </c>
      <c r="I45" s="13">
        <v>1633</v>
      </c>
      <c r="J45" s="13">
        <v>0</v>
      </c>
      <c r="K45" s="42">
        <v>0</v>
      </c>
      <c r="L45" s="42">
        <v>0</v>
      </c>
      <c r="M45" s="42">
        <v>0</v>
      </c>
      <c r="N45" s="50">
        <f t="shared" si="8"/>
        <v>0</v>
      </c>
      <c r="O45" s="12">
        <v>0</v>
      </c>
      <c r="P45" s="12">
        <v>0</v>
      </c>
      <c r="Q45" s="12">
        <v>0</v>
      </c>
      <c r="R45" s="12">
        <v>0</v>
      </c>
      <c r="S45" s="44">
        <f t="shared" si="11"/>
        <v>0</v>
      </c>
      <c r="T45" s="12">
        <v>45</v>
      </c>
      <c r="U45" s="12">
        <v>0</v>
      </c>
      <c r="V45" s="12">
        <v>24</v>
      </c>
      <c r="W45" s="12">
        <v>0</v>
      </c>
      <c r="X45" s="44">
        <f t="shared" si="10"/>
        <v>69</v>
      </c>
      <c r="Y45" s="12">
        <v>0</v>
      </c>
      <c r="Z45" s="12">
        <v>0</v>
      </c>
      <c r="AA45" s="12">
        <v>0</v>
      </c>
      <c r="AB45" s="12">
        <v>0</v>
      </c>
      <c r="AC45" s="44">
        <f t="shared" si="9"/>
        <v>0</v>
      </c>
    </row>
    <row r="46" spans="2:29">
      <c r="B46" s="8">
        <v>1158</v>
      </c>
      <c r="C46" s="9" t="s">
        <v>173</v>
      </c>
      <c r="D46" s="8">
        <v>38</v>
      </c>
      <c r="E46" s="8" t="s">
        <v>1698</v>
      </c>
      <c r="F46" s="11">
        <v>40463</v>
      </c>
      <c r="G46" s="14">
        <v>21</v>
      </c>
      <c r="H46" s="13">
        <v>4396</v>
      </c>
      <c r="I46" s="13">
        <v>184</v>
      </c>
      <c r="J46" s="13">
        <v>0</v>
      </c>
      <c r="K46" s="42">
        <v>0</v>
      </c>
      <c r="L46" s="42">
        <v>0</v>
      </c>
      <c r="M46" s="42">
        <v>0</v>
      </c>
      <c r="N46" s="50">
        <f t="shared" si="8"/>
        <v>0</v>
      </c>
      <c r="O46" s="12">
        <v>70</v>
      </c>
      <c r="P46" s="12">
        <v>0</v>
      </c>
      <c r="Q46" s="12">
        <v>0</v>
      </c>
      <c r="R46" s="12">
        <v>20</v>
      </c>
      <c r="S46" s="44">
        <f t="shared" si="11"/>
        <v>90</v>
      </c>
      <c r="T46" s="12">
        <v>7</v>
      </c>
      <c r="U46" s="12">
        <v>0</v>
      </c>
      <c r="V46" s="12">
        <v>0</v>
      </c>
      <c r="W46" s="12">
        <v>1</v>
      </c>
      <c r="X46" s="44">
        <f t="shared" si="10"/>
        <v>8</v>
      </c>
      <c r="Y46" s="12">
        <v>0</v>
      </c>
      <c r="Z46" s="12">
        <v>0</v>
      </c>
      <c r="AA46" s="12">
        <v>0</v>
      </c>
      <c r="AB46" s="12">
        <v>0</v>
      </c>
      <c r="AC46" s="44">
        <f t="shared" si="9"/>
        <v>0</v>
      </c>
    </row>
    <row r="47" spans="2:29">
      <c r="B47" s="8">
        <v>1159</v>
      </c>
      <c r="C47" s="9" t="s">
        <v>173</v>
      </c>
      <c r="D47" s="8">
        <v>39</v>
      </c>
      <c r="E47" s="8" t="s">
        <v>1699</v>
      </c>
      <c r="F47" s="11">
        <v>40474</v>
      </c>
      <c r="G47" s="14">
        <v>3019</v>
      </c>
      <c r="H47" s="13">
        <v>158261</v>
      </c>
      <c r="I47" s="13">
        <v>7293</v>
      </c>
      <c r="J47" s="13">
        <v>0</v>
      </c>
      <c r="K47" s="42">
        <v>0</v>
      </c>
      <c r="L47" s="42">
        <v>0</v>
      </c>
      <c r="M47" s="42">
        <v>0</v>
      </c>
      <c r="N47" s="50">
        <f t="shared" ref="N47:N55" si="12">SUM(J47:M47)</f>
        <v>0</v>
      </c>
      <c r="O47" s="12">
        <v>150</v>
      </c>
      <c r="P47" s="12">
        <v>0</v>
      </c>
      <c r="Q47" s="12">
        <v>20</v>
      </c>
      <c r="R47" s="12">
        <v>0</v>
      </c>
      <c r="S47" s="44">
        <f t="shared" ref="S47:S55" si="13">SUM(O47:R47)</f>
        <v>170</v>
      </c>
      <c r="T47" s="12">
        <v>147</v>
      </c>
      <c r="U47" s="12">
        <v>0</v>
      </c>
      <c r="V47" s="12">
        <v>158</v>
      </c>
      <c r="W47" s="12">
        <v>0</v>
      </c>
      <c r="X47" s="44">
        <f t="shared" si="10"/>
        <v>305</v>
      </c>
      <c r="Y47" s="12">
        <v>0</v>
      </c>
      <c r="Z47" s="12">
        <v>0</v>
      </c>
      <c r="AA47" s="12">
        <v>0</v>
      </c>
      <c r="AB47" s="12">
        <v>0</v>
      </c>
      <c r="AC47" s="44">
        <f t="shared" si="9"/>
        <v>0</v>
      </c>
    </row>
    <row r="48" spans="2:29">
      <c r="B48" s="8">
        <v>1160</v>
      </c>
      <c r="C48" s="9" t="s">
        <v>173</v>
      </c>
      <c r="D48" s="8">
        <v>40</v>
      </c>
      <c r="E48" s="8" t="s">
        <v>1700</v>
      </c>
      <c r="F48" s="11">
        <v>40487</v>
      </c>
      <c r="G48" s="14">
        <v>0</v>
      </c>
      <c r="H48" s="13">
        <v>0</v>
      </c>
      <c r="I48" s="13">
        <v>0</v>
      </c>
      <c r="J48" s="13">
        <v>0</v>
      </c>
      <c r="K48" s="42">
        <v>0</v>
      </c>
      <c r="L48" s="42">
        <v>0</v>
      </c>
      <c r="M48" s="42">
        <v>0</v>
      </c>
      <c r="N48" s="50">
        <f t="shared" si="12"/>
        <v>0</v>
      </c>
      <c r="O48" s="12">
        <v>101</v>
      </c>
      <c r="P48" s="12">
        <v>0</v>
      </c>
      <c r="Q48" s="12">
        <v>375</v>
      </c>
      <c r="R48" s="12">
        <v>0</v>
      </c>
      <c r="S48" s="44">
        <f t="shared" si="13"/>
        <v>476</v>
      </c>
      <c r="T48" s="12">
        <v>0</v>
      </c>
      <c r="U48" s="12">
        <v>0</v>
      </c>
      <c r="V48" s="12">
        <v>0</v>
      </c>
      <c r="W48" s="12">
        <v>0</v>
      </c>
      <c r="X48" s="44">
        <f t="shared" si="10"/>
        <v>0</v>
      </c>
      <c r="Y48" s="12">
        <v>0</v>
      </c>
      <c r="Z48" s="12">
        <v>0</v>
      </c>
      <c r="AA48" s="12">
        <v>0</v>
      </c>
      <c r="AB48" s="12">
        <v>0</v>
      </c>
      <c r="AC48" s="44">
        <f t="shared" si="9"/>
        <v>0</v>
      </c>
    </row>
    <row r="49" spans="1:29">
      <c r="B49" s="8">
        <v>1161</v>
      </c>
      <c r="C49" s="9" t="s">
        <v>173</v>
      </c>
      <c r="D49" s="8">
        <v>41</v>
      </c>
      <c r="E49" s="8" t="s">
        <v>1701</v>
      </c>
      <c r="F49" s="11">
        <v>40488</v>
      </c>
      <c r="G49" s="14">
        <v>2002</v>
      </c>
      <c r="H49" s="13">
        <v>74166</v>
      </c>
      <c r="I49" s="13">
        <v>3432</v>
      </c>
      <c r="J49" s="13">
        <v>0</v>
      </c>
      <c r="K49" s="42">
        <v>0</v>
      </c>
      <c r="L49" s="42">
        <v>0</v>
      </c>
      <c r="M49" s="42">
        <v>0</v>
      </c>
      <c r="N49" s="50">
        <f t="shared" si="12"/>
        <v>0</v>
      </c>
      <c r="O49" s="12">
        <v>100</v>
      </c>
      <c r="P49" s="12">
        <v>0</v>
      </c>
      <c r="Q49" s="12">
        <v>98</v>
      </c>
      <c r="R49" s="12">
        <v>0</v>
      </c>
      <c r="S49" s="44">
        <f t="shared" si="13"/>
        <v>198</v>
      </c>
      <c r="T49" s="12">
        <v>41</v>
      </c>
      <c r="U49" s="12">
        <v>0</v>
      </c>
      <c r="V49" s="12">
        <v>105</v>
      </c>
      <c r="W49" s="12">
        <v>0</v>
      </c>
      <c r="X49" s="44">
        <f t="shared" si="10"/>
        <v>146</v>
      </c>
      <c r="Y49" s="12">
        <v>0</v>
      </c>
      <c r="Z49" s="12">
        <v>0</v>
      </c>
      <c r="AA49" s="12">
        <v>0</v>
      </c>
      <c r="AB49" s="12">
        <v>0</v>
      </c>
      <c r="AC49" s="44">
        <f t="shared" si="9"/>
        <v>0</v>
      </c>
    </row>
    <row r="50" spans="1:29">
      <c r="B50" s="8">
        <v>1162</v>
      </c>
      <c r="C50" s="9" t="s">
        <v>173</v>
      </c>
      <c r="D50" s="8">
        <v>42</v>
      </c>
      <c r="E50" s="8" t="s">
        <v>1702</v>
      </c>
      <c r="F50" s="11">
        <v>40488</v>
      </c>
      <c r="G50" s="14">
        <v>0</v>
      </c>
      <c r="H50" s="13">
        <v>16668</v>
      </c>
      <c r="I50" s="13">
        <v>346</v>
      </c>
      <c r="J50" s="13">
        <v>0</v>
      </c>
      <c r="K50" s="42">
        <v>0</v>
      </c>
      <c r="L50" s="42">
        <v>0</v>
      </c>
      <c r="M50" s="42">
        <v>0</v>
      </c>
      <c r="N50" s="50">
        <f t="shared" si="12"/>
        <v>0</v>
      </c>
      <c r="O50" s="12">
        <v>0</v>
      </c>
      <c r="P50" s="12">
        <v>0</v>
      </c>
      <c r="Q50" s="12">
        <v>0</v>
      </c>
      <c r="R50" s="12">
        <v>0</v>
      </c>
      <c r="S50" s="44">
        <f t="shared" si="13"/>
        <v>0</v>
      </c>
      <c r="T50" s="12">
        <v>10</v>
      </c>
      <c r="U50" s="12">
        <v>0</v>
      </c>
      <c r="V50" s="12">
        <v>4</v>
      </c>
      <c r="W50" s="12">
        <v>0</v>
      </c>
      <c r="X50" s="44">
        <f t="shared" si="10"/>
        <v>14</v>
      </c>
      <c r="Y50" s="12">
        <v>0</v>
      </c>
      <c r="Z50" s="12">
        <v>0</v>
      </c>
      <c r="AA50" s="12">
        <v>0</v>
      </c>
      <c r="AB50" s="12">
        <v>0</v>
      </c>
      <c r="AC50" s="44">
        <f t="shared" si="9"/>
        <v>0</v>
      </c>
    </row>
    <row r="51" spans="1:29">
      <c r="B51" s="8">
        <v>1163</v>
      </c>
      <c r="C51" s="9" t="s">
        <v>173</v>
      </c>
      <c r="D51" s="8">
        <v>43</v>
      </c>
      <c r="E51" s="8" t="s">
        <v>1703</v>
      </c>
      <c r="F51" s="11">
        <v>40501</v>
      </c>
      <c r="G51" s="14">
        <v>2506</v>
      </c>
      <c r="H51" s="13">
        <v>106692</v>
      </c>
      <c r="I51" s="13">
        <v>4660</v>
      </c>
      <c r="J51" s="13">
        <v>0</v>
      </c>
      <c r="K51" s="42">
        <v>0</v>
      </c>
      <c r="L51" s="42">
        <v>0</v>
      </c>
      <c r="M51" s="42">
        <v>0</v>
      </c>
      <c r="N51" s="50">
        <f t="shared" si="12"/>
        <v>0</v>
      </c>
      <c r="O51" s="12">
        <v>25</v>
      </c>
      <c r="P51" s="12">
        <v>0</v>
      </c>
      <c r="Q51" s="12">
        <v>0</v>
      </c>
      <c r="R51" s="12">
        <v>0</v>
      </c>
      <c r="S51" s="44">
        <f t="shared" si="13"/>
        <v>25</v>
      </c>
      <c r="T51" s="12">
        <v>61</v>
      </c>
      <c r="U51" s="12">
        <v>0</v>
      </c>
      <c r="V51" s="12">
        <v>131</v>
      </c>
      <c r="W51" s="12">
        <v>0</v>
      </c>
      <c r="X51" s="44">
        <f t="shared" si="10"/>
        <v>192</v>
      </c>
      <c r="Y51" s="12">
        <v>0</v>
      </c>
      <c r="Z51" s="12">
        <v>0</v>
      </c>
      <c r="AA51" s="12">
        <v>0</v>
      </c>
      <c r="AB51" s="12">
        <v>0</v>
      </c>
      <c r="AC51" s="44">
        <f t="shared" si="9"/>
        <v>0</v>
      </c>
    </row>
    <row r="52" spans="1:29">
      <c r="B52" s="8">
        <v>1164</v>
      </c>
      <c r="C52" s="9" t="s">
        <v>173</v>
      </c>
      <c r="D52" s="8">
        <v>44</v>
      </c>
      <c r="E52" s="8" t="s">
        <v>1704</v>
      </c>
      <c r="F52" s="11">
        <v>40516</v>
      </c>
      <c r="G52" s="14">
        <v>2409</v>
      </c>
      <c r="H52" s="13">
        <v>121251</v>
      </c>
      <c r="I52" s="13">
        <v>4500</v>
      </c>
      <c r="J52" s="13">
        <v>2</v>
      </c>
      <c r="K52" s="42">
        <v>0</v>
      </c>
      <c r="L52" s="42">
        <v>0</v>
      </c>
      <c r="M52" s="42">
        <v>0</v>
      </c>
      <c r="N52" s="50">
        <f t="shared" si="12"/>
        <v>2</v>
      </c>
      <c r="O52" s="12">
        <v>25</v>
      </c>
      <c r="P52" s="12">
        <v>0</v>
      </c>
      <c r="Q52" s="12">
        <v>0</v>
      </c>
      <c r="R52" s="12">
        <v>0</v>
      </c>
      <c r="S52" s="44">
        <f t="shared" si="13"/>
        <v>25</v>
      </c>
      <c r="T52" s="12">
        <v>74</v>
      </c>
      <c r="U52" s="12">
        <v>0</v>
      </c>
      <c r="V52" s="12">
        <v>112</v>
      </c>
      <c r="W52" s="12">
        <v>0</v>
      </c>
      <c r="X52" s="44">
        <f t="shared" si="10"/>
        <v>186</v>
      </c>
      <c r="Y52" s="12">
        <v>0</v>
      </c>
      <c r="Z52" s="12">
        <v>0</v>
      </c>
      <c r="AA52" s="12">
        <v>0</v>
      </c>
      <c r="AB52" s="12">
        <v>0</v>
      </c>
      <c r="AC52" s="44">
        <f t="shared" si="9"/>
        <v>0</v>
      </c>
    </row>
    <row r="53" spans="1:29">
      <c r="B53" s="8">
        <v>1165</v>
      </c>
      <c r="C53" s="9" t="s">
        <v>173</v>
      </c>
      <c r="D53" s="8">
        <v>45</v>
      </c>
      <c r="E53" s="8" t="s">
        <v>1705</v>
      </c>
      <c r="F53" s="11">
        <v>40530</v>
      </c>
      <c r="G53" s="14">
        <v>3335</v>
      </c>
      <c r="H53" s="13">
        <v>130691</v>
      </c>
      <c r="I53" s="13">
        <v>4839</v>
      </c>
      <c r="J53" s="13">
        <v>0</v>
      </c>
      <c r="K53" s="42">
        <v>0</v>
      </c>
      <c r="L53" s="42">
        <v>0</v>
      </c>
      <c r="M53" s="42">
        <v>0</v>
      </c>
      <c r="N53" s="50">
        <f t="shared" si="12"/>
        <v>0</v>
      </c>
      <c r="O53" s="12">
        <v>0</v>
      </c>
      <c r="P53" s="12">
        <v>0</v>
      </c>
      <c r="Q53" s="12">
        <v>34</v>
      </c>
      <c r="R53" s="12">
        <v>0</v>
      </c>
      <c r="S53" s="44">
        <f t="shared" si="13"/>
        <v>34</v>
      </c>
      <c r="T53" s="12">
        <v>68</v>
      </c>
      <c r="U53" s="12">
        <v>0</v>
      </c>
      <c r="V53" s="12">
        <v>120</v>
      </c>
      <c r="W53" s="12">
        <v>35</v>
      </c>
      <c r="X53" s="44">
        <f t="shared" si="10"/>
        <v>223</v>
      </c>
      <c r="Y53" s="12">
        <v>0</v>
      </c>
      <c r="Z53" s="12">
        <v>0</v>
      </c>
      <c r="AA53" s="12">
        <v>4</v>
      </c>
      <c r="AB53" s="12">
        <v>0</v>
      </c>
      <c r="AC53" s="44">
        <f t="shared" si="9"/>
        <v>4</v>
      </c>
    </row>
    <row r="54" spans="1:29">
      <c r="B54" s="8">
        <v>1167</v>
      </c>
      <c r="C54" s="9" t="s">
        <v>173</v>
      </c>
      <c r="D54" s="8">
        <v>46</v>
      </c>
      <c r="E54" s="8" t="s">
        <v>1706</v>
      </c>
      <c r="F54" s="11">
        <v>40532</v>
      </c>
      <c r="G54" s="14">
        <v>0</v>
      </c>
      <c r="H54" s="13">
        <v>0</v>
      </c>
      <c r="I54" s="13">
        <v>0</v>
      </c>
      <c r="J54" s="13">
        <v>0</v>
      </c>
      <c r="K54" s="42">
        <v>0</v>
      </c>
      <c r="L54" s="42">
        <v>0</v>
      </c>
      <c r="M54" s="42">
        <v>0</v>
      </c>
      <c r="N54" s="50">
        <f t="shared" si="12"/>
        <v>0</v>
      </c>
      <c r="O54" s="12">
        <v>100</v>
      </c>
      <c r="P54" s="12">
        <v>0</v>
      </c>
      <c r="Q54" s="12">
        <v>268</v>
      </c>
      <c r="R54" s="12">
        <v>0</v>
      </c>
      <c r="S54" s="44">
        <f t="shared" si="13"/>
        <v>368</v>
      </c>
      <c r="T54" s="12">
        <v>0</v>
      </c>
      <c r="U54" s="12">
        <v>0</v>
      </c>
      <c r="V54" s="12">
        <v>0</v>
      </c>
      <c r="W54" s="12">
        <v>0</v>
      </c>
      <c r="X54" s="44">
        <f t="shared" si="10"/>
        <v>0</v>
      </c>
      <c r="Y54" s="12">
        <v>0</v>
      </c>
      <c r="Z54" s="12">
        <v>0</v>
      </c>
      <c r="AA54" s="12">
        <v>0</v>
      </c>
      <c r="AB54" s="12">
        <v>0</v>
      </c>
      <c r="AC54" s="44">
        <f t="shared" si="9"/>
        <v>0</v>
      </c>
    </row>
    <row r="55" spans="1:29">
      <c r="B55" s="8">
        <v>1168</v>
      </c>
      <c r="C55" s="9" t="s">
        <v>173</v>
      </c>
      <c r="D55" s="8">
        <v>47</v>
      </c>
      <c r="E55" s="8" t="s">
        <v>1707</v>
      </c>
      <c r="F55" s="11">
        <v>40543</v>
      </c>
      <c r="G55" s="14">
        <v>2824</v>
      </c>
      <c r="H55" s="13">
        <v>106463</v>
      </c>
      <c r="I55" s="13">
        <v>5106</v>
      </c>
      <c r="J55" s="13">
        <v>0</v>
      </c>
      <c r="K55" s="42">
        <v>0</v>
      </c>
      <c r="L55" s="42">
        <v>0</v>
      </c>
      <c r="M55" s="42">
        <v>0</v>
      </c>
      <c r="N55" s="50">
        <f t="shared" si="12"/>
        <v>0</v>
      </c>
      <c r="O55" s="12">
        <v>0</v>
      </c>
      <c r="P55" s="12">
        <v>0</v>
      </c>
      <c r="Q55" s="12">
        <v>0</v>
      </c>
      <c r="R55" s="12">
        <v>0</v>
      </c>
      <c r="S55" s="44">
        <f t="shared" si="13"/>
        <v>0</v>
      </c>
      <c r="T55" s="12">
        <v>62</v>
      </c>
      <c r="U55" s="12">
        <v>0</v>
      </c>
      <c r="V55" s="12">
        <v>149</v>
      </c>
      <c r="W55" s="12">
        <v>0</v>
      </c>
      <c r="X55" s="44">
        <f t="shared" si="10"/>
        <v>211</v>
      </c>
      <c r="Y55" s="12">
        <v>3</v>
      </c>
      <c r="Z55" s="12">
        <v>0</v>
      </c>
      <c r="AA55" s="12">
        <v>2</v>
      </c>
      <c r="AB55" s="12">
        <v>0</v>
      </c>
      <c r="AC55" s="44">
        <f t="shared" si="9"/>
        <v>5</v>
      </c>
    </row>
    <row r="56" spans="1:29">
      <c r="B56" s="8"/>
      <c r="C56" s="9"/>
      <c r="D56" s="8"/>
      <c r="E56" s="8"/>
      <c r="F56" s="11"/>
      <c r="G56" s="13"/>
      <c r="H56" s="13"/>
      <c r="I56" s="13"/>
      <c r="J56" s="13"/>
      <c r="K56" s="42"/>
      <c r="L56" s="42"/>
      <c r="M56" s="42"/>
      <c r="N56" s="44"/>
      <c r="O56" s="12"/>
      <c r="P56" s="12"/>
      <c r="Q56" s="12"/>
      <c r="R56" s="12"/>
      <c r="S56" s="44"/>
      <c r="T56" s="12"/>
      <c r="U56" s="12"/>
      <c r="V56" s="12"/>
      <c r="W56" s="12"/>
      <c r="X56" s="44"/>
      <c r="Y56" s="12"/>
      <c r="Z56" s="12"/>
      <c r="AA56" s="12"/>
      <c r="AB56" s="12"/>
      <c r="AC56" s="44"/>
    </row>
    <row r="57" spans="1:29">
      <c r="F57" s="3" t="s">
        <v>228</v>
      </c>
      <c r="G57" s="7">
        <f t="shared" ref="G57:AC57" si="14">SUM(G7:G56)</f>
        <v>57506</v>
      </c>
      <c r="H57" s="7">
        <f t="shared" si="14"/>
        <v>3418830</v>
      </c>
      <c r="I57" s="7">
        <f t="shared" si="14"/>
        <v>125384</v>
      </c>
      <c r="J57" s="45">
        <f t="shared" si="14"/>
        <v>5</v>
      </c>
      <c r="K57" s="45">
        <f t="shared" si="14"/>
        <v>0</v>
      </c>
      <c r="L57" s="45">
        <f t="shared" si="14"/>
        <v>0</v>
      </c>
      <c r="M57" s="45">
        <f t="shared" si="14"/>
        <v>0</v>
      </c>
      <c r="N57" s="45">
        <f t="shared" si="14"/>
        <v>5</v>
      </c>
      <c r="O57" s="45">
        <f t="shared" si="14"/>
        <v>2160</v>
      </c>
      <c r="P57" s="45">
        <f t="shared" si="14"/>
        <v>0</v>
      </c>
      <c r="Q57" s="45">
        <f t="shared" si="14"/>
        <v>2294</v>
      </c>
      <c r="R57" s="45">
        <f t="shared" si="14"/>
        <v>563</v>
      </c>
      <c r="S57" s="45">
        <f t="shared" si="14"/>
        <v>5017</v>
      </c>
      <c r="T57" s="45">
        <f t="shared" si="14"/>
        <v>2442</v>
      </c>
      <c r="U57" s="45">
        <f t="shared" si="14"/>
        <v>21</v>
      </c>
      <c r="V57" s="45">
        <f t="shared" si="14"/>
        <v>2413</v>
      </c>
      <c r="W57" s="45">
        <f t="shared" si="14"/>
        <v>471</v>
      </c>
      <c r="X57" s="45">
        <f t="shared" si="14"/>
        <v>5347</v>
      </c>
      <c r="Y57" s="45">
        <f t="shared" si="14"/>
        <v>61</v>
      </c>
      <c r="Z57" s="45">
        <f t="shared" si="14"/>
        <v>0</v>
      </c>
      <c r="AA57" s="45">
        <f t="shared" si="14"/>
        <v>72</v>
      </c>
      <c r="AB57" s="45">
        <f t="shared" si="14"/>
        <v>110</v>
      </c>
      <c r="AC57" s="45">
        <f t="shared" si="14"/>
        <v>243</v>
      </c>
    </row>
    <row r="58" spans="1:29">
      <c r="F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spans="1:29">
      <c r="D59" s="3"/>
      <c r="E59" s="4"/>
      <c r="F59" s="3"/>
      <c r="G59" s="18" t="s">
        <v>163</v>
      </c>
      <c r="H59" s="19"/>
      <c r="I59" s="20"/>
      <c r="J59" s="18" t="s">
        <v>164</v>
      </c>
      <c r="K59" s="48"/>
      <c r="L59" s="19"/>
      <c r="M59" s="19"/>
      <c r="N59" s="20"/>
      <c r="O59" s="15" t="s">
        <v>165</v>
      </c>
      <c r="P59" s="49"/>
      <c r="Q59" s="16"/>
      <c r="R59" s="16"/>
      <c r="S59" s="17"/>
      <c r="T59" s="18" t="s">
        <v>166</v>
      </c>
      <c r="U59" s="48"/>
      <c r="V59" s="19"/>
      <c r="W59" s="19"/>
      <c r="X59" s="20"/>
      <c r="Y59" s="15" t="s">
        <v>167</v>
      </c>
      <c r="Z59" s="49"/>
      <c r="AA59" s="16"/>
      <c r="AB59" s="16"/>
      <c r="AC59" s="17"/>
    </row>
    <row r="60" spans="1:29">
      <c r="A60" t="s">
        <v>171</v>
      </c>
      <c r="B60" t="s">
        <v>7</v>
      </c>
      <c r="D60" s="3" t="s">
        <v>9</v>
      </c>
      <c r="E60" s="4" t="s">
        <v>10</v>
      </c>
      <c r="F60" s="3" t="s">
        <v>11</v>
      </c>
      <c r="G60" s="36" t="s">
        <v>12</v>
      </c>
      <c r="H60" s="37" t="s">
        <v>13</v>
      </c>
      <c r="I60" s="38" t="s">
        <v>14</v>
      </c>
      <c r="J60" s="24" t="s">
        <v>15</v>
      </c>
      <c r="K60" s="24" t="s">
        <v>16</v>
      </c>
      <c r="L60" s="25" t="s">
        <v>17</v>
      </c>
      <c r="M60" s="24" t="s">
        <v>18</v>
      </c>
      <c r="N60" s="43" t="s">
        <v>19</v>
      </c>
      <c r="O60" s="22" t="s">
        <v>15</v>
      </c>
      <c r="P60" s="23" t="s">
        <v>16</v>
      </c>
      <c r="Q60" s="23" t="s">
        <v>17</v>
      </c>
      <c r="R60" s="23" t="s">
        <v>18</v>
      </c>
      <c r="S60" s="46" t="s">
        <v>19</v>
      </c>
      <c r="T60" s="24" t="s">
        <v>15</v>
      </c>
      <c r="U60" s="24" t="s">
        <v>16</v>
      </c>
      <c r="V60" s="25" t="s">
        <v>17</v>
      </c>
      <c r="W60" s="24" t="s">
        <v>18</v>
      </c>
      <c r="X60" s="43" t="s">
        <v>19</v>
      </c>
      <c r="Y60" s="22" t="s">
        <v>15</v>
      </c>
      <c r="Z60" s="23" t="s">
        <v>16</v>
      </c>
      <c r="AA60" s="23" t="s">
        <v>17</v>
      </c>
      <c r="AB60" s="23" t="s">
        <v>18</v>
      </c>
      <c r="AC60" s="46" t="s">
        <v>19</v>
      </c>
    </row>
    <row r="61" spans="1:29">
      <c r="A61" t="s">
        <v>36</v>
      </c>
      <c r="B61" s="10">
        <v>1</v>
      </c>
      <c r="C61" s="9" t="s">
        <v>91</v>
      </c>
      <c r="D61" s="10">
        <v>1</v>
      </c>
      <c r="E61" s="8" t="s">
        <v>1708</v>
      </c>
      <c r="F61" s="11">
        <v>40192</v>
      </c>
      <c r="G61" s="13">
        <v>0</v>
      </c>
      <c r="H61" s="13">
        <v>0</v>
      </c>
      <c r="I61" s="13">
        <v>0</v>
      </c>
      <c r="J61" s="39">
        <v>0</v>
      </c>
      <c r="K61" s="40">
        <v>0</v>
      </c>
      <c r="L61" s="40">
        <v>0</v>
      </c>
      <c r="M61" s="40">
        <v>0</v>
      </c>
      <c r="N61" s="50">
        <f>SUM(J61:M61)</f>
        <v>0</v>
      </c>
      <c r="O61" s="21">
        <v>0</v>
      </c>
      <c r="P61" s="21">
        <v>0</v>
      </c>
      <c r="Q61" s="21">
        <v>0</v>
      </c>
      <c r="R61" s="21">
        <v>440</v>
      </c>
      <c r="S61" s="44">
        <f>SUM(O61:R61)</f>
        <v>440</v>
      </c>
      <c r="T61" s="21">
        <v>0</v>
      </c>
      <c r="U61" s="21">
        <v>0</v>
      </c>
      <c r="V61" s="21">
        <v>0</v>
      </c>
      <c r="W61" s="21">
        <v>0</v>
      </c>
      <c r="X61" s="44">
        <f>SUM(T61:W61)</f>
        <v>0</v>
      </c>
      <c r="Y61" s="21">
        <v>0</v>
      </c>
      <c r="Z61" s="21">
        <v>0</v>
      </c>
      <c r="AA61" s="21">
        <v>0</v>
      </c>
      <c r="AB61" s="21">
        <v>0</v>
      </c>
      <c r="AC61" s="44">
        <f>SUM(Y61:AB61)</f>
        <v>0</v>
      </c>
    </row>
    <row r="62" spans="1:29">
      <c r="A62" t="s">
        <v>36</v>
      </c>
      <c r="B62" s="8">
        <f>+B61+1</f>
        <v>2</v>
      </c>
      <c r="C62" s="9" t="s">
        <v>91</v>
      </c>
      <c r="D62" s="8">
        <f>+D61+1</f>
        <v>2</v>
      </c>
      <c r="E62" s="8" t="s">
        <v>1709</v>
      </c>
      <c r="F62" s="11">
        <v>40198</v>
      </c>
      <c r="G62" s="13">
        <v>0</v>
      </c>
      <c r="H62" s="13">
        <v>0</v>
      </c>
      <c r="I62" s="13">
        <v>0</v>
      </c>
      <c r="J62" s="39">
        <v>0</v>
      </c>
      <c r="K62" s="40">
        <v>0</v>
      </c>
      <c r="L62" s="40">
        <v>0</v>
      </c>
      <c r="M62" s="40">
        <v>0</v>
      </c>
      <c r="N62" s="50">
        <f>SUM(J62:M62)</f>
        <v>0</v>
      </c>
      <c r="O62" s="21">
        <v>0</v>
      </c>
      <c r="P62" s="21">
        <v>0</v>
      </c>
      <c r="Q62" s="21">
        <v>0</v>
      </c>
      <c r="R62" s="21">
        <v>325</v>
      </c>
      <c r="S62" s="44">
        <f>SUM(O62:R62)</f>
        <v>325</v>
      </c>
      <c r="T62" s="21">
        <v>0</v>
      </c>
      <c r="U62" s="21">
        <v>0</v>
      </c>
      <c r="V62" s="21">
        <v>0</v>
      </c>
      <c r="W62" s="21">
        <v>0</v>
      </c>
      <c r="X62" s="44">
        <f>SUM(T62:W62)</f>
        <v>0</v>
      </c>
      <c r="Y62" s="21">
        <v>0</v>
      </c>
      <c r="Z62" s="21">
        <v>0</v>
      </c>
      <c r="AA62" s="21">
        <v>0</v>
      </c>
      <c r="AB62" s="21">
        <v>0</v>
      </c>
      <c r="AC62" s="44">
        <f>SUM(Y62:AB62)</f>
        <v>0</v>
      </c>
    </row>
    <row r="63" spans="1:29">
      <c r="B63" s="8">
        <f t="shared" ref="B63:D105" si="15">+B62+1</f>
        <v>3</v>
      </c>
      <c r="C63" s="9" t="s">
        <v>91</v>
      </c>
      <c r="D63" s="8">
        <f t="shared" si="15"/>
        <v>3</v>
      </c>
      <c r="E63" s="8" t="s">
        <v>1710</v>
      </c>
      <c r="F63" s="11">
        <v>40203</v>
      </c>
      <c r="G63" s="13">
        <v>3567</v>
      </c>
      <c r="H63" s="13">
        <v>284953</v>
      </c>
      <c r="I63" s="13">
        <v>3438</v>
      </c>
      <c r="J63" s="39">
        <v>0</v>
      </c>
      <c r="K63" s="40">
        <v>0</v>
      </c>
      <c r="L63" s="40">
        <v>0</v>
      </c>
      <c r="M63" s="40">
        <v>0</v>
      </c>
      <c r="N63" s="50">
        <f>SUM(J63:M63)</f>
        <v>0</v>
      </c>
      <c r="O63" s="21">
        <v>0</v>
      </c>
      <c r="P63" s="21">
        <v>0</v>
      </c>
      <c r="Q63" s="21">
        <v>0</v>
      </c>
      <c r="R63" s="21">
        <v>0</v>
      </c>
      <c r="S63" s="44">
        <f>SUM(O63:R63)</f>
        <v>0</v>
      </c>
      <c r="T63" s="21">
        <v>0</v>
      </c>
      <c r="U63" s="21">
        <v>0</v>
      </c>
      <c r="V63" s="21">
        <v>0</v>
      </c>
      <c r="W63" s="21">
        <v>0</v>
      </c>
      <c r="X63" s="44">
        <f>SUM(T63:W63)</f>
        <v>0</v>
      </c>
      <c r="Y63" s="21">
        <v>0</v>
      </c>
      <c r="Z63" s="21">
        <v>0</v>
      </c>
      <c r="AA63" s="21">
        <v>0</v>
      </c>
      <c r="AB63" s="21">
        <v>0</v>
      </c>
      <c r="AC63" s="44">
        <f>SUM(Y63:AB63)</f>
        <v>0</v>
      </c>
    </row>
    <row r="64" spans="1:29">
      <c r="A64" t="s">
        <v>36</v>
      </c>
      <c r="B64" s="8">
        <f t="shared" si="15"/>
        <v>4</v>
      </c>
      <c r="C64" s="9" t="s">
        <v>91</v>
      </c>
      <c r="D64" s="8">
        <f t="shared" si="15"/>
        <v>4</v>
      </c>
      <c r="E64" s="8" t="s">
        <v>1711</v>
      </c>
      <c r="F64" s="11">
        <v>40206</v>
      </c>
      <c r="G64" s="13">
        <v>0</v>
      </c>
      <c r="H64" s="13">
        <v>0</v>
      </c>
      <c r="I64" s="13">
        <v>0</v>
      </c>
      <c r="J64" s="39">
        <v>0</v>
      </c>
      <c r="K64" s="40">
        <v>0</v>
      </c>
      <c r="L64" s="40">
        <v>0</v>
      </c>
      <c r="M64" s="40">
        <v>0</v>
      </c>
      <c r="N64" s="50">
        <f>SUM(J64:M64)</f>
        <v>0</v>
      </c>
      <c r="O64" s="21">
        <v>0</v>
      </c>
      <c r="P64" s="21">
        <v>0</v>
      </c>
      <c r="Q64" s="21">
        <v>0</v>
      </c>
      <c r="R64" s="21">
        <v>265</v>
      </c>
      <c r="S64" s="44">
        <f>SUM(O64:R64)</f>
        <v>265</v>
      </c>
      <c r="T64" s="21">
        <v>0</v>
      </c>
      <c r="U64" s="21">
        <v>0</v>
      </c>
      <c r="V64" s="21">
        <v>0</v>
      </c>
      <c r="W64" s="21">
        <v>0</v>
      </c>
      <c r="X64" s="44">
        <f>SUM(T64:W64)</f>
        <v>0</v>
      </c>
      <c r="Y64" s="21">
        <v>0</v>
      </c>
      <c r="Z64" s="21">
        <v>0</v>
      </c>
      <c r="AA64" s="21">
        <v>0</v>
      </c>
      <c r="AB64" s="21">
        <v>0</v>
      </c>
      <c r="AC64" s="44">
        <f>SUM(Y64:AB64)</f>
        <v>0</v>
      </c>
    </row>
    <row r="65" spans="1:29">
      <c r="B65" s="8">
        <f t="shared" si="15"/>
        <v>5</v>
      </c>
      <c r="C65" s="54" t="s">
        <v>91</v>
      </c>
      <c r="D65" s="8">
        <f t="shared" si="15"/>
        <v>5</v>
      </c>
      <c r="E65" s="8" t="s">
        <v>1617</v>
      </c>
      <c r="F65" s="11">
        <v>40208</v>
      </c>
      <c r="G65" s="13">
        <v>3483</v>
      </c>
      <c r="H65" s="13">
        <v>222772</v>
      </c>
      <c r="I65" s="13">
        <v>4124</v>
      </c>
      <c r="J65" s="39">
        <v>0</v>
      </c>
      <c r="K65" s="40">
        <v>0</v>
      </c>
      <c r="L65" s="40">
        <v>0</v>
      </c>
      <c r="M65" s="40">
        <v>0</v>
      </c>
      <c r="N65" s="50">
        <f>SUM(J65:M65)</f>
        <v>0</v>
      </c>
      <c r="O65" s="21">
        <v>0</v>
      </c>
      <c r="P65" s="21">
        <v>0</v>
      </c>
      <c r="Q65" s="21">
        <v>0</v>
      </c>
      <c r="R65" s="21">
        <v>0</v>
      </c>
      <c r="S65" s="44">
        <f>SUM(O65:R65)</f>
        <v>0</v>
      </c>
      <c r="T65" s="21">
        <v>0</v>
      </c>
      <c r="U65" s="21">
        <v>0</v>
      </c>
      <c r="V65" s="21">
        <v>0</v>
      </c>
      <c r="W65" s="21">
        <v>0</v>
      </c>
      <c r="X65" s="44">
        <f>SUM(T65:W65)</f>
        <v>0</v>
      </c>
      <c r="Y65" s="21">
        <v>0</v>
      </c>
      <c r="Z65" s="21">
        <v>0</v>
      </c>
      <c r="AA65" s="21">
        <v>0</v>
      </c>
      <c r="AB65" s="21">
        <v>0</v>
      </c>
      <c r="AC65" s="44">
        <f>SUM(Y65:AB65)</f>
        <v>0</v>
      </c>
    </row>
    <row r="66" spans="1:29">
      <c r="B66" s="8">
        <f t="shared" si="15"/>
        <v>6</v>
      </c>
      <c r="C66" s="9" t="s">
        <v>91</v>
      </c>
      <c r="D66" s="8">
        <f t="shared" si="15"/>
        <v>6</v>
      </c>
      <c r="E66" s="8" t="s">
        <v>1712</v>
      </c>
      <c r="F66" s="11">
        <v>40211</v>
      </c>
      <c r="G66" s="13">
        <v>3474</v>
      </c>
      <c r="H66" s="13">
        <v>267774</v>
      </c>
      <c r="I66" s="13">
        <v>3701</v>
      </c>
      <c r="J66" s="39">
        <v>0</v>
      </c>
      <c r="K66" s="40">
        <v>0</v>
      </c>
      <c r="L66" s="40">
        <v>0</v>
      </c>
      <c r="M66" s="40">
        <v>0</v>
      </c>
      <c r="N66" s="50">
        <f t="shared" ref="N66:N88" si="16">SUM(J66:M66)</f>
        <v>0</v>
      </c>
      <c r="O66" s="21">
        <v>0</v>
      </c>
      <c r="P66" s="21">
        <v>0</v>
      </c>
      <c r="Q66" s="21">
        <v>0</v>
      </c>
      <c r="R66" s="21">
        <v>0</v>
      </c>
      <c r="S66" s="44">
        <f t="shared" ref="S66:S90" si="17">SUM(O66:R66)</f>
        <v>0</v>
      </c>
      <c r="T66" s="21">
        <v>0</v>
      </c>
      <c r="U66" s="21">
        <v>0</v>
      </c>
      <c r="V66" s="21">
        <v>0</v>
      </c>
      <c r="W66" s="21">
        <v>0</v>
      </c>
      <c r="X66" s="44">
        <f t="shared" ref="X66:X90" si="18">SUM(T66:W66)</f>
        <v>0</v>
      </c>
      <c r="Y66" s="21">
        <v>0</v>
      </c>
      <c r="Z66" s="21">
        <v>0</v>
      </c>
      <c r="AA66" s="21">
        <v>0</v>
      </c>
      <c r="AB66" s="21">
        <v>0</v>
      </c>
      <c r="AC66" s="44">
        <f t="shared" ref="AC66:AC88" si="19">SUM(Y66:AB66)</f>
        <v>0</v>
      </c>
    </row>
    <row r="67" spans="1:29">
      <c r="B67" s="8">
        <f t="shared" si="15"/>
        <v>7</v>
      </c>
      <c r="C67" s="9" t="s">
        <v>91</v>
      </c>
      <c r="D67" s="8">
        <f t="shared" si="15"/>
        <v>7</v>
      </c>
      <c r="E67" s="8" t="s">
        <v>1605</v>
      </c>
      <c r="F67" s="11">
        <v>40213</v>
      </c>
      <c r="G67" s="13">
        <v>3982</v>
      </c>
      <c r="H67" s="13">
        <v>267820</v>
      </c>
      <c r="I67" s="13">
        <v>4820</v>
      </c>
      <c r="J67" s="39">
        <v>0</v>
      </c>
      <c r="K67" s="40">
        <v>0</v>
      </c>
      <c r="L67" s="40">
        <v>0</v>
      </c>
      <c r="M67" s="40">
        <v>0</v>
      </c>
      <c r="N67" s="50">
        <f t="shared" si="16"/>
        <v>0</v>
      </c>
      <c r="O67" s="21">
        <v>0</v>
      </c>
      <c r="P67" s="21">
        <v>0</v>
      </c>
      <c r="Q67" s="21">
        <v>0</v>
      </c>
      <c r="R67" s="21">
        <v>0</v>
      </c>
      <c r="S67" s="44">
        <f t="shared" si="17"/>
        <v>0</v>
      </c>
      <c r="T67" s="21">
        <v>0</v>
      </c>
      <c r="U67" s="21">
        <v>0</v>
      </c>
      <c r="V67" s="21">
        <v>0</v>
      </c>
      <c r="W67" s="21">
        <v>0</v>
      </c>
      <c r="X67" s="44">
        <f t="shared" si="18"/>
        <v>0</v>
      </c>
      <c r="Y67" s="21">
        <v>0</v>
      </c>
      <c r="Z67" s="21">
        <v>0</v>
      </c>
      <c r="AA67" s="21">
        <v>0</v>
      </c>
      <c r="AB67" s="21">
        <v>0</v>
      </c>
      <c r="AC67" s="44">
        <f t="shared" si="19"/>
        <v>0</v>
      </c>
    </row>
    <row r="68" spans="1:29">
      <c r="B68" s="8">
        <f t="shared" si="15"/>
        <v>8</v>
      </c>
      <c r="C68" s="9" t="s">
        <v>91</v>
      </c>
      <c r="D68" s="8">
        <f t="shared" si="15"/>
        <v>8</v>
      </c>
      <c r="E68" s="8" t="s">
        <v>1438</v>
      </c>
      <c r="F68" s="11">
        <v>40215</v>
      </c>
      <c r="G68" s="13">
        <v>3517</v>
      </c>
      <c r="H68" s="13">
        <v>223998</v>
      </c>
      <c r="I68" s="13">
        <v>4210</v>
      </c>
      <c r="J68" s="39">
        <v>0</v>
      </c>
      <c r="K68" s="40">
        <v>0</v>
      </c>
      <c r="L68" s="40">
        <v>0</v>
      </c>
      <c r="M68" s="40">
        <v>0</v>
      </c>
      <c r="N68" s="50">
        <f t="shared" si="16"/>
        <v>0</v>
      </c>
      <c r="O68" s="21">
        <v>0</v>
      </c>
      <c r="P68" s="21">
        <v>0</v>
      </c>
      <c r="Q68" s="21">
        <v>0</v>
      </c>
      <c r="R68" s="21">
        <v>0</v>
      </c>
      <c r="S68" s="44">
        <f t="shared" si="17"/>
        <v>0</v>
      </c>
      <c r="T68" s="21">
        <v>0</v>
      </c>
      <c r="U68" s="21">
        <v>0</v>
      </c>
      <c r="V68" s="21">
        <v>0</v>
      </c>
      <c r="W68" s="21">
        <v>0</v>
      </c>
      <c r="X68" s="44">
        <f t="shared" si="18"/>
        <v>0</v>
      </c>
      <c r="Y68" s="21">
        <v>0</v>
      </c>
      <c r="Z68" s="21">
        <v>0</v>
      </c>
      <c r="AA68" s="21">
        <v>0</v>
      </c>
      <c r="AB68" s="21">
        <v>0</v>
      </c>
      <c r="AC68" s="44">
        <f t="shared" si="19"/>
        <v>0</v>
      </c>
    </row>
    <row r="69" spans="1:29">
      <c r="B69" s="8">
        <f t="shared" si="15"/>
        <v>9</v>
      </c>
      <c r="C69" s="9" t="s">
        <v>91</v>
      </c>
      <c r="D69" s="8">
        <f t="shared" si="15"/>
        <v>9</v>
      </c>
      <c r="E69" s="8" t="s">
        <v>982</v>
      </c>
      <c r="F69" s="11">
        <v>40216</v>
      </c>
      <c r="G69" s="13">
        <v>4571</v>
      </c>
      <c r="H69" s="13">
        <v>314297</v>
      </c>
      <c r="I69" s="13">
        <v>5361</v>
      </c>
      <c r="J69" s="39">
        <v>0</v>
      </c>
      <c r="K69" s="40">
        <v>0</v>
      </c>
      <c r="L69" s="40">
        <v>0</v>
      </c>
      <c r="M69" s="40">
        <v>0</v>
      </c>
      <c r="N69" s="50">
        <f t="shared" si="16"/>
        <v>0</v>
      </c>
      <c r="O69" s="21">
        <v>0</v>
      </c>
      <c r="P69" s="21">
        <v>0</v>
      </c>
      <c r="Q69" s="21">
        <v>0</v>
      </c>
      <c r="R69" s="21">
        <v>0</v>
      </c>
      <c r="S69" s="44">
        <f t="shared" si="17"/>
        <v>0</v>
      </c>
      <c r="T69" s="21">
        <v>0</v>
      </c>
      <c r="U69" s="21">
        <v>0</v>
      </c>
      <c r="V69" s="21">
        <v>0</v>
      </c>
      <c r="W69" s="21">
        <v>0</v>
      </c>
      <c r="X69" s="44">
        <f t="shared" si="18"/>
        <v>0</v>
      </c>
      <c r="Y69" s="21">
        <v>0</v>
      </c>
      <c r="Z69" s="21">
        <v>0</v>
      </c>
      <c r="AA69" s="21">
        <v>0</v>
      </c>
      <c r="AB69" s="21">
        <v>0</v>
      </c>
      <c r="AC69" s="44">
        <f t="shared" si="19"/>
        <v>0</v>
      </c>
    </row>
    <row r="70" spans="1:29">
      <c r="B70" s="8">
        <f t="shared" si="15"/>
        <v>10</v>
      </c>
      <c r="C70" s="9" t="s">
        <v>91</v>
      </c>
      <c r="D70" s="8">
        <f t="shared" si="15"/>
        <v>10</v>
      </c>
      <c r="E70" s="8" t="s">
        <v>1713</v>
      </c>
      <c r="F70" s="11">
        <v>40216</v>
      </c>
      <c r="G70" s="13">
        <v>3766</v>
      </c>
      <c r="H70" s="13">
        <v>215555</v>
      </c>
      <c r="I70" s="13">
        <v>4362</v>
      </c>
      <c r="J70" s="39">
        <v>0</v>
      </c>
      <c r="K70" s="40">
        <v>0</v>
      </c>
      <c r="L70" s="40">
        <v>0</v>
      </c>
      <c r="M70" s="40">
        <v>0</v>
      </c>
      <c r="N70" s="50">
        <f t="shared" si="16"/>
        <v>0</v>
      </c>
      <c r="O70" s="21">
        <v>0</v>
      </c>
      <c r="P70" s="21">
        <v>0</v>
      </c>
      <c r="Q70" s="21">
        <v>0</v>
      </c>
      <c r="R70" s="21">
        <v>0</v>
      </c>
      <c r="S70" s="44">
        <f t="shared" si="17"/>
        <v>0</v>
      </c>
      <c r="T70" s="21">
        <v>0</v>
      </c>
      <c r="U70" s="21">
        <v>0</v>
      </c>
      <c r="V70" s="21">
        <v>0</v>
      </c>
      <c r="W70" s="21">
        <v>0</v>
      </c>
      <c r="X70" s="44">
        <f t="shared" si="18"/>
        <v>0</v>
      </c>
      <c r="Y70" s="21">
        <v>0</v>
      </c>
      <c r="Z70" s="21">
        <v>0</v>
      </c>
      <c r="AA70" s="21">
        <v>0</v>
      </c>
      <c r="AB70" s="21">
        <v>0</v>
      </c>
      <c r="AC70" s="44">
        <f t="shared" si="19"/>
        <v>0</v>
      </c>
    </row>
    <row r="71" spans="1:29">
      <c r="B71" s="8">
        <f t="shared" si="15"/>
        <v>11</v>
      </c>
      <c r="C71" s="9" t="s">
        <v>91</v>
      </c>
      <c r="D71" s="8">
        <f t="shared" si="15"/>
        <v>11</v>
      </c>
      <c r="E71" s="8" t="s">
        <v>1714</v>
      </c>
      <c r="F71" s="11">
        <v>40218</v>
      </c>
      <c r="G71" s="13">
        <v>3501</v>
      </c>
      <c r="H71" s="13">
        <v>211380</v>
      </c>
      <c r="I71" s="13">
        <v>4161</v>
      </c>
      <c r="J71" s="39">
        <v>0</v>
      </c>
      <c r="K71" s="40">
        <v>0</v>
      </c>
      <c r="L71" s="40">
        <v>0</v>
      </c>
      <c r="M71" s="40">
        <v>0</v>
      </c>
      <c r="N71" s="50">
        <f t="shared" si="16"/>
        <v>0</v>
      </c>
      <c r="O71" s="21">
        <v>0</v>
      </c>
      <c r="P71" s="21">
        <v>0</v>
      </c>
      <c r="Q71" s="21">
        <v>0</v>
      </c>
      <c r="R71" s="21">
        <v>0</v>
      </c>
      <c r="S71" s="44">
        <f t="shared" si="17"/>
        <v>0</v>
      </c>
      <c r="T71" s="21">
        <v>0</v>
      </c>
      <c r="U71" s="21">
        <v>0</v>
      </c>
      <c r="V71" s="21">
        <v>0</v>
      </c>
      <c r="W71" s="21">
        <v>0</v>
      </c>
      <c r="X71" s="44">
        <f t="shared" si="18"/>
        <v>0</v>
      </c>
      <c r="Y71" s="21">
        <v>0</v>
      </c>
      <c r="Z71" s="21">
        <v>0</v>
      </c>
      <c r="AA71" s="21">
        <v>0</v>
      </c>
      <c r="AB71" s="21">
        <v>0</v>
      </c>
      <c r="AC71" s="44">
        <f t="shared" si="19"/>
        <v>0</v>
      </c>
    </row>
    <row r="72" spans="1:29">
      <c r="A72" t="s">
        <v>36</v>
      </c>
      <c r="B72" s="8">
        <f t="shared" si="15"/>
        <v>12</v>
      </c>
      <c r="C72" s="53" t="s">
        <v>91</v>
      </c>
      <c r="D72" s="8">
        <f t="shared" si="15"/>
        <v>12</v>
      </c>
      <c r="E72" s="8" t="s">
        <v>1715</v>
      </c>
      <c r="F72" s="11">
        <v>40219</v>
      </c>
      <c r="G72" s="13">
        <v>1234</v>
      </c>
      <c r="H72" s="13">
        <v>106370</v>
      </c>
      <c r="I72" s="13">
        <v>1538</v>
      </c>
      <c r="J72" s="39">
        <v>0</v>
      </c>
      <c r="K72" s="40">
        <v>0</v>
      </c>
      <c r="L72" s="40">
        <v>0</v>
      </c>
      <c r="M72" s="40">
        <v>0</v>
      </c>
      <c r="N72" s="50">
        <f t="shared" si="16"/>
        <v>0</v>
      </c>
      <c r="O72" s="21">
        <v>0</v>
      </c>
      <c r="P72" s="21">
        <v>0</v>
      </c>
      <c r="Q72" s="21">
        <v>0</v>
      </c>
      <c r="R72" s="21">
        <v>178</v>
      </c>
      <c r="S72" s="44">
        <f t="shared" si="17"/>
        <v>178</v>
      </c>
      <c r="T72" s="21">
        <v>0</v>
      </c>
      <c r="U72" s="21">
        <v>0</v>
      </c>
      <c r="V72" s="21">
        <v>0</v>
      </c>
      <c r="W72" s="21">
        <v>61</v>
      </c>
      <c r="X72" s="44">
        <f t="shared" si="18"/>
        <v>61</v>
      </c>
      <c r="Y72" s="21">
        <v>0</v>
      </c>
      <c r="Z72" s="21">
        <v>0</v>
      </c>
      <c r="AA72" s="21">
        <v>0</v>
      </c>
      <c r="AB72" s="21">
        <v>0</v>
      </c>
      <c r="AC72" s="44">
        <f t="shared" si="19"/>
        <v>0</v>
      </c>
    </row>
    <row r="73" spans="1:29">
      <c r="A73" t="s">
        <v>36</v>
      </c>
      <c r="B73" s="8">
        <f t="shared" si="15"/>
        <v>13</v>
      </c>
      <c r="C73" s="53" t="s">
        <v>91</v>
      </c>
      <c r="D73" s="8">
        <f t="shared" si="15"/>
        <v>13</v>
      </c>
      <c r="E73" s="8" t="s">
        <v>1716</v>
      </c>
      <c r="F73" s="11">
        <v>40219</v>
      </c>
      <c r="G73" s="13">
        <v>1305</v>
      </c>
      <c r="H73" s="13">
        <v>100777</v>
      </c>
      <c r="I73" s="13">
        <v>1587</v>
      </c>
      <c r="J73" s="39">
        <v>0</v>
      </c>
      <c r="K73" s="40">
        <v>0</v>
      </c>
      <c r="L73" s="40">
        <v>0</v>
      </c>
      <c r="M73" s="40">
        <v>0</v>
      </c>
      <c r="N73" s="50">
        <f t="shared" si="16"/>
        <v>0</v>
      </c>
      <c r="O73" s="21">
        <v>0</v>
      </c>
      <c r="P73" s="21">
        <v>0</v>
      </c>
      <c r="Q73" s="21">
        <v>0</v>
      </c>
      <c r="R73" s="21">
        <v>0</v>
      </c>
      <c r="S73" s="44">
        <f t="shared" si="17"/>
        <v>0</v>
      </c>
      <c r="T73" s="21">
        <v>0</v>
      </c>
      <c r="U73" s="21">
        <v>0</v>
      </c>
      <c r="V73" s="21">
        <v>0</v>
      </c>
      <c r="W73" s="21">
        <v>64</v>
      </c>
      <c r="X73" s="44">
        <f t="shared" si="18"/>
        <v>64</v>
      </c>
      <c r="Y73" s="21">
        <v>0</v>
      </c>
      <c r="Z73" s="21">
        <v>0</v>
      </c>
      <c r="AA73" s="21">
        <v>0</v>
      </c>
      <c r="AB73" s="21">
        <v>0</v>
      </c>
      <c r="AC73" s="44">
        <f t="shared" si="19"/>
        <v>0</v>
      </c>
    </row>
    <row r="74" spans="1:29">
      <c r="B74" s="8">
        <f t="shared" si="15"/>
        <v>14</v>
      </c>
      <c r="C74" s="9" t="s">
        <v>91</v>
      </c>
      <c r="D74" s="8">
        <f t="shared" si="15"/>
        <v>14</v>
      </c>
      <c r="E74" s="8" t="s">
        <v>1717</v>
      </c>
      <c r="F74" s="11">
        <v>40220</v>
      </c>
      <c r="G74" s="13">
        <v>3065</v>
      </c>
      <c r="H74" s="13">
        <v>188259</v>
      </c>
      <c r="I74" s="13">
        <v>3095</v>
      </c>
      <c r="J74" s="39">
        <v>0</v>
      </c>
      <c r="K74" s="40">
        <v>0</v>
      </c>
      <c r="L74" s="40">
        <v>0</v>
      </c>
      <c r="M74" s="40">
        <v>0</v>
      </c>
      <c r="N74" s="50">
        <f t="shared" si="16"/>
        <v>0</v>
      </c>
      <c r="O74" s="21">
        <v>0</v>
      </c>
      <c r="P74" s="21">
        <v>0</v>
      </c>
      <c r="Q74" s="21">
        <v>0</v>
      </c>
      <c r="R74" s="21">
        <v>0</v>
      </c>
      <c r="S74" s="44">
        <f t="shared" si="17"/>
        <v>0</v>
      </c>
      <c r="T74" s="21">
        <v>0</v>
      </c>
      <c r="U74" s="21">
        <v>0</v>
      </c>
      <c r="V74" s="21">
        <v>0</v>
      </c>
      <c r="W74" s="21">
        <v>0</v>
      </c>
      <c r="X74" s="44">
        <f t="shared" si="18"/>
        <v>0</v>
      </c>
      <c r="Y74" s="21">
        <v>0</v>
      </c>
      <c r="Z74" s="21">
        <v>0</v>
      </c>
      <c r="AA74" s="21">
        <v>0</v>
      </c>
      <c r="AB74" s="21">
        <v>0</v>
      </c>
      <c r="AC74" s="44">
        <f t="shared" si="19"/>
        <v>0</v>
      </c>
    </row>
    <row r="75" spans="1:29">
      <c r="B75" s="8">
        <f t="shared" si="15"/>
        <v>15</v>
      </c>
      <c r="C75" s="9" t="s">
        <v>91</v>
      </c>
      <c r="D75" s="8">
        <f t="shared" si="15"/>
        <v>15</v>
      </c>
      <c r="E75" s="8" t="s">
        <v>1718</v>
      </c>
      <c r="F75" s="11">
        <v>40222</v>
      </c>
      <c r="G75" s="13">
        <v>2267</v>
      </c>
      <c r="H75" s="13">
        <v>174422</v>
      </c>
      <c r="I75" s="13">
        <v>2390</v>
      </c>
      <c r="J75" s="39">
        <v>0</v>
      </c>
      <c r="K75" s="40">
        <v>0</v>
      </c>
      <c r="L75" s="40">
        <v>0</v>
      </c>
      <c r="M75" s="40">
        <v>0</v>
      </c>
      <c r="N75" s="50">
        <f t="shared" si="16"/>
        <v>0</v>
      </c>
      <c r="O75" s="21">
        <v>0</v>
      </c>
      <c r="P75" s="21">
        <v>0</v>
      </c>
      <c r="Q75" s="21">
        <v>0</v>
      </c>
      <c r="R75" s="21">
        <v>0</v>
      </c>
      <c r="S75" s="44">
        <f t="shared" si="17"/>
        <v>0</v>
      </c>
      <c r="T75" s="21">
        <v>0</v>
      </c>
      <c r="U75" s="21">
        <v>0</v>
      </c>
      <c r="V75" s="21">
        <v>0</v>
      </c>
      <c r="W75" s="21">
        <v>0</v>
      </c>
      <c r="X75" s="44">
        <f t="shared" si="18"/>
        <v>0</v>
      </c>
      <c r="Y75" s="21">
        <v>0</v>
      </c>
      <c r="Z75" s="21">
        <v>0</v>
      </c>
      <c r="AA75" s="21">
        <v>0</v>
      </c>
      <c r="AB75" s="21">
        <v>0</v>
      </c>
      <c r="AC75" s="44">
        <f t="shared" si="19"/>
        <v>0</v>
      </c>
    </row>
    <row r="76" spans="1:29">
      <c r="A76" t="s">
        <v>36</v>
      </c>
      <c r="B76" s="8">
        <f t="shared" si="15"/>
        <v>16</v>
      </c>
      <c r="C76" s="53" t="s">
        <v>91</v>
      </c>
      <c r="D76" s="8">
        <f t="shared" si="15"/>
        <v>16</v>
      </c>
      <c r="E76" s="8" t="s">
        <v>1719</v>
      </c>
      <c r="F76" s="11">
        <v>40225</v>
      </c>
      <c r="G76" s="13">
        <v>2204</v>
      </c>
      <c r="H76" s="13">
        <v>158534</v>
      </c>
      <c r="I76" s="13">
        <v>2606</v>
      </c>
      <c r="J76" s="39">
        <v>0</v>
      </c>
      <c r="K76" s="40">
        <v>0</v>
      </c>
      <c r="L76" s="40">
        <v>0</v>
      </c>
      <c r="M76" s="40">
        <v>0</v>
      </c>
      <c r="N76" s="50">
        <f t="shared" si="16"/>
        <v>0</v>
      </c>
      <c r="O76" s="21">
        <v>0</v>
      </c>
      <c r="P76" s="21">
        <v>0</v>
      </c>
      <c r="Q76" s="21">
        <v>0</v>
      </c>
      <c r="R76" s="21">
        <v>170</v>
      </c>
      <c r="S76" s="44">
        <f t="shared" si="17"/>
        <v>170</v>
      </c>
      <c r="T76" s="21">
        <v>0</v>
      </c>
      <c r="U76" s="21">
        <v>0</v>
      </c>
      <c r="V76" s="21">
        <v>0</v>
      </c>
      <c r="W76" s="21">
        <v>109</v>
      </c>
      <c r="X76" s="44">
        <f t="shared" si="18"/>
        <v>109</v>
      </c>
      <c r="Y76" s="21">
        <v>0</v>
      </c>
      <c r="Z76" s="21">
        <v>0</v>
      </c>
      <c r="AA76" s="21">
        <v>0</v>
      </c>
      <c r="AB76" s="21">
        <v>0</v>
      </c>
      <c r="AC76" s="44">
        <f t="shared" si="19"/>
        <v>0</v>
      </c>
    </row>
    <row r="77" spans="1:29">
      <c r="A77" t="s">
        <v>36</v>
      </c>
      <c r="B77" s="8">
        <f t="shared" si="15"/>
        <v>17</v>
      </c>
      <c r="C77" s="53" t="s">
        <v>91</v>
      </c>
      <c r="D77" s="8">
        <f t="shared" si="15"/>
        <v>17</v>
      </c>
      <c r="E77" s="8" t="s">
        <v>1720</v>
      </c>
      <c r="F77" s="11">
        <v>40225</v>
      </c>
      <c r="G77" s="13">
        <v>2085</v>
      </c>
      <c r="H77" s="13">
        <v>154186</v>
      </c>
      <c r="I77" s="13">
        <v>2448</v>
      </c>
      <c r="J77" s="39">
        <v>0</v>
      </c>
      <c r="K77" s="40">
        <v>0</v>
      </c>
      <c r="L77" s="40">
        <v>0</v>
      </c>
      <c r="M77" s="40">
        <v>0</v>
      </c>
      <c r="N77" s="50">
        <f t="shared" si="16"/>
        <v>0</v>
      </c>
      <c r="O77" s="21">
        <v>0</v>
      </c>
      <c r="P77" s="21">
        <v>0</v>
      </c>
      <c r="Q77" s="21">
        <v>0</v>
      </c>
      <c r="R77" s="21">
        <v>230</v>
      </c>
      <c r="S77" s="44">
        <f t="shared" si="17"/>
        <v>230</v>
      </c>
      <c r="T77" s="21">
        <v>0</v>
      </c>
      <c r="U77" s="21">
        <v>0</v>
      </c>
      <c r="V77" s="21">
        <v>0</v>
      </c>
      <c r="W77" s="21">
        <v>102</v>
      </c>
      <c r="X77" s="44">
        <f t="shared" si="18"/>
        <v>102</v>
      </c>
      <c r="Y77" s="21">
        <v>0</v>
      </c>
      <c r="Z77" s="21">
        <v>0</v>
      </c>
      <c r="AA77" s="21">
        <v>0</v>
      </c>
      <c r="AB77" s="21">
        <v>0</v>
      </c>
      <c r="AC77" s="44">
        <f t="shared" si="19"/>
        <v>0</v>
      </c>
    </row>
    <row r="78" spans="1:29">
      <c r="B78" s="8">
        <f t="shared" si="15"/>
        <v>18</v>
      </c>
      <c r="C78" s="9" t="s">
        <v>91</v>
      </c>
      <c r="D78" s="8">
        <f t="shared" si="15"/>
        <v>18</v>
      </c>
      <c r="E78" s="8" t="s">
        <v>1721</v>
      </c>
      <c r="F78" s="11">
        <v>40225</v>
      </c>
      <c r="G78" s="13">
        <v>4028</v>
      </c>
      <c r="H78" s="13">
        <v>257691</v>
      </c>
      <c r="I78" s="13">
        <v>4719</v>
      </c>
      <c r="J78" s="39">
        <v>0</v>
      </c>
      <c r="K78" s="40">
        <v>0</v>
      </c>
      <c r="L78" s="40">
        <v>0</v>
      </c>
      <c r="M78" s="40">
        <v>0</v>
      </c>
      <c r="N78" s="50">
        <f t="shared" si="16"/>
        <v>0</v>
      </c>
      <c r="O78" s="21">
        <v>0</v>
      </c>
      <c r="P78" s="21">
        <v>0</v>
      </c>
      <c r="Q78" s="21">
        <v>0</v>
      </c>
      <c r="R78" s="21">
        <v>0</v>
      </c>
      <c r="S78" s="44">
        <f t="shared" si="17"/>
        <v>0</v>
      </c>
      <c r="T78" s="21">
        <v>0</v>
      </c>
      <c r="U78" s="21">
        <v>0</v>
      </c>
      <c r="V78" s="21">
        <v>0</v>
      </c>
      <c r="W78" s="21">
        <v>0</v>
      </c>
      <c r="X78" s="44">
        <f t="shared" si="18"/>
        <v>0</v>
      </c>
      <c r="Y78" s="21">
        <v>0</v>
      </c>
      <c r="Z78" s="21">
        <v>0</v>
      </c>
      <c r="AA78" s="21">
        <v>0</v>
      </c>
      <c r="AB78" s="21">
        <v>0</v>
      </c>
      <c r="AC78" s="44">
        <f t="shared" si="19"/>
        <v>0</v>
      </c>
    </row>
    <row r="79" spans="1:29">
      <c r="B79" s="8">
        <f t="shared" si="15"/>
        <v>19</v>
      </c>
      <c r="C79" s="9" t="s">
        <v>91</v>
      </c>
      <c r="D79" s="8">
        <f t="shared" si="15"/>
        <v>19</v>
      </c>
      <c r="E79" s="8" t="s">
        <v>1467</v>
      </c>
      <c r="F79" s="11">
        <v>40228</v>
      </c>
      <c r="G79" s="13">
        <v>5184</v>
      </c>
      <c r="H79" s="13">
        <v>330979</v>
      </c>
      <c r="I79" s="13">
        <v>5967</v>
      </c>
      <c r="J79" s="39">
        <v>0</v>
      </c>
      <c r="K79" s="40">
        <v>0</v>
      </c>
      <c r="L79" s="40">
        <v>0</v>
      </c>
      <c r="M79" s="40">
        <v>0</v>
      </c>
      <c r="N79" s="50">
        <f t="shared" si="16"/>
        <v>0</v>
      </c>
      <c r="O79" s="21">
        <v>0</v>
      </c>
      <c r="P79" s="21">
        <v>0</v>
      </c>
      <c r="Q79" s="21">
        <v>0</v>
      </c>
      <c r="R79" s="21">
        <v>0</v>
      </c>
      <c r="S79" s="44">
        <f t="shared" si="17"/>
        <v>0</v>
      </c>
      <c r="T79" s="21">
        <v>0</v>
      </c>
      <c r="U79" s="21">
        <v>0</v>
      </c>
      <c r="V79" s="21">
        <v>0</v>
      </c>
      <c r="W79" s="21">
        <v>0</v>
      </c>
      <c r="X79" s="44">
        <f t="shared" si="18"/>
        <v>0</v>
      </c>
      <c r="Y79" s="21">
        <v>0</v>
      </c>
      <c r="Z79" s="21">
        <v>0</v>
      </c>
      <c r="AA79" s="21">
        <v>0</v>
      </c>
      <c r="AB79" s="21">
        <v>0</v>
      </c>
      <c r="AC79" s="44">
        <f t="shared" si="19"/>
        <v>0</v>
      </c>
    </row>
    <row r="80" spans="1:29">
      <c r="B80" s="8">
        <f t="shared" si="15"/>
        <v>20</v>
      </c>
      <c r="C80" s="9" t="s">
        <v>91</v>
      </c>
      <c r="D80" s="8">
        <f t="shared" si="15"/>
        <v>20</v>
      </c>
      <c r="E80" s="8" t="s">
        <v>1722</v>
      </c>
      <c r="F80" s="11">
        <v>40229</v>
      </c>
      <c r="G80" s="13">
        <v>3285</v>
      </c>
      <c r="H80" s="13">
        <v>209555</v>
      </c>
      <c r="I80" s="13">
        <v>3911</v>
      </c>
      <c r="J80" s="39">
        <v>0</v>
      </c>
      <c r="K80" s="40">
        <v>0</v>
      </c>
      <c r="L80" s="40">
        <v>0</v>
      </c>
      <c r="M80" s="40">
        <v>0</v>
      </c>
      <c r="N80" s="50">
        <f t="shared" si="16"/>
        <v>0</v>
      </c>
      <c r="O80" s="21">
        <v>0</v>
      </c>
      <c r="P80" s="21">
        <v>0</v>
      </c>
      <c r="Q80" s="21">
        <v>0</v>
      </c>
      <c r="R80" s="21">
        <v>0</v>
      </c>
      <c r="S80" s="44">
        <f t="shared" si="17"/>
        <v>0</v>
      </c>
      <c r="T80" s="21">
        <v>0</v>
      </c>
      <c r="U80" s="21">
        <v>0</v>
      </c>
      <c r="V80" s="21">
        <v>0</v>
      </c>
      <c r="W80" s="21">
        <v>0</v>
      </c>
      <c r="X80" s="44">
        <f t="shared" si="18"/>
        <v>0</v>
      </c>
      <c r="Y80" s="21">
        <v>0</v>
      </c>
      <c r="Z80" s="21">
        <v>0</v>
      </c>
      <c r="AA80" s="21">
        <v>0</v>
      </c>
      <c r="AB80" s="21">
        <v>0</v>
      </c>
      <c r="AC80" s="44">
        <f t="shared" si="19"/>
        <v>0</v>
      </c>
    </row>
    <row r="81" spans="1:29">
      <c r="A81" t="s">
        <v>36</v>
      </c>
      <c r="B81" s="8">
        <f t="shared" si="15"/>
        <v>21</v>
      </c>
      <c r="C81" s="9" t="s">
        <v>91</v>
      </c>
      <c r="D81" s="8">
        <f t="shared" si="15"/>
        <v>21</v>
      </c>
      <c r="E81" s="8" t="s">
        <v>1723</v>
      </c>
      <c r="F81" s="11">
        <v>40229</v>
      </c>
      <c r="G81" s="13">
        <v>2490</v>
      </c>
      <c r="H81" s="13">
        <v>169701</v>
      </c>
      <c r="I81" s="13">
        <v>2914</v>
      </c>
      <c r="J81" s="39">
        <v>0</v>
      </c>
      <c r="K81" s="40">
        <v>0</v>
      </c>
      <c r="L81" s="40">
        <v>0</v>
      </c>
      <c r="M81" s="40">
        <v>0</v>
      </c>
      <c r="N81" s="50">
        <f t="shared" si="16"/>
        <v>0</v>
      </c>
      <c r="O81" s="21">
        <v>0</v>
      </c>
      <c r="P81" s="21">
        <v>0</v>
      </c>
      <c r="Q81" s="21">
        <v>0</v>
      </c>
      <c r="R81" s="21">
        <v>260</v>
      </c>
      <c r="S81" s="44">
        <f t="shared" si="17"/>
        <v>260</v>
      </c>
      <c r="T81" s="21">
        <v>0</v>
      </c>
      <c r="U81" s="21">
        <v>0</v>
      </c>
      <c r="V81" s="21">
        <v>0</v>
      </c>
      <c r="W81" s="21">
        <v>122</v>
      </c>
      <c r="X81" s="44">
        <f t="shared" si="18"/>
        <v>122</v>
      </c>
      <c r="Y81" s="21">
        <v>0</v>
      </c>
      <c r="Z81" s="21">
        <v>0</v>
      </c>
      <c r="AA81" s="21">
        <v>0</v>
      </c>
      <c r="AB81" s="21">
        <v>0</v>
      </c>
      <c r="AC81" s="44">
        <f t="shared" si="19"/>
        <v>0</v>
      </c>
    </row>
    <row r="82" spans="1:29">
      <c r="B82" s="8">
        <f t="shared" si="15"/>
        <v>22</v>
      </c>
      <c r="C82" s="9" t="s">
        <v>91</v>
      </c>
      <c r="D82" s="8">
        <f t="shared" si="15"/>
        <v>22</v>
      </c>
      <c r="E82" s="8" t="s">
        <v>1724</v>
      </c>
      <c r="F82" s="11">
        <v>40231</v>
      </c>
      <c r="G82" s="13">
        <v>4638</v>
      </c>
      <c r="H82" s="13">
        <v>263766</v>
      </c>
      <c r="I82" s="13">
        <v>5195</v>
      </c>
      <c r="J82" s="39">
        <v>0</v>
      </c>
      <c r="K82" s="40">
        <v>0</v>
      </c>
      <c r="L82" s="40">
        <v>0</v>
      </c>
      <c r="M82" s="40">
        <v>0</v>
      </c>
      <c r="N82" s="50">
        <f t="shared" si="16"/>
        <v>0</v>
      </c>
      <c r="O82" s="21">
        <v>0</v>
      </c>
      <c r="P82" s="21">
        <v>0</v>
      </c>
      <c r="Q82" s="21">
        <v>0</v>
      </c>
      <c r="R82" s="21">
        <v>0</v>
      </c>
      <c r="S82" s="44">
        <f t="shared" si="17"/>
        <v>0</v>
      </c>
      <c r="T82" s="21">
        <v>0</v>
      </c>
      <c r="U82" s="21">
        <v>0</v>
      </c>
      <c r="V82" s="21">
        <v>0</v>
      </c>
      <c r="W82" s="21">
        <v>0</v>
      </c>
      <c r="X82" s="44">
        <f t="shared" si="18"/>
        <v>0</v>
      </c>
      <c r="Y82" s="21">
        <v>0</v>
      </c>
      <c r="Z82" s="21">
        <v>0</v>
      </c>
      <c r="AA82" s="21">
        <v>0</v>
      </c>
      <c r="AB82" s="21">
        <v>0</v>
      </c>
      <c r="AC82" s="44">
        <f t="shared" si="19"/>
        <v>0</v>
      </c>
    </row>
    <row r="83" spans="1:29">
      <c r="A83" t="s">
        <v>36</v>
      </c>
      <c r="B83" s="8">
        <f t="shared" si="15"/>
        <v>23</v>
      </c>
      <c r="C83" s="53" t="s">
        <v>91</v>
      </c>
      <c r="D83" s="8">
        <f t="shared" si="15"/>
        <v>23</v>
      </c>
      <c r="E83" s="8" t="s">
        <v>1725</v>
      </c>
      <c r="F83" s="11">
        <v>40232</v>
      </c>
      <c r="G83" s="13">
        <v>2090</v>
      </c>
      <c r="H83" s="13">
        <v>146853</v>
      </c>
      <c r="I83" s="13">
        <v>2353</v>
      </c>
      <c r="J83" s="39">
        <v>0</v>
      </c>
      <c r="K83" s="40">
        <v>0</v>
      </c>
      <c r="L83" s="40">
        <v>0</v>
      </c>
      <c r="M83" s="40">
        <v>0</v>
      </c>
      <c r="N83" s="50">
        <f t="shared" si="16"/>
        <v>0</v>
      </c>
      <c r="O83" s="21">
        <v>0</v>
      </c>
      <c r="P83" s="21">
        <v>0</v>
      </c>
      <c r="Q83" s="21">
        <v>0</v>
      </c>
      <c r="R83" s="21">
        <v>0</v>
      </c>
      <c r="S83" s="44">
        <f t="shared" si="17"/>
        <v>0</v>
      </c>
      <c r="T83" s="21">
        <v>0</v>
      </c>
      <c r="U83" s="21">
        <v>0</v>
      </c>
      <c r="V83" s="21">
        <v>0</v>
      </c>
      <c r="W83" s="21">
        <v>102</v>
      </c>
      <c r="X83" s="44">
        <f t="shared" si="18"/>
        <v>102</v>
      </c>
      <c r="Y83" s="21">
        <v>0</v>
      </c>
      <c r="Z83" s="21">
        <v>0</v>
      </c>
      <c r="AA83" s="21">
        <v>0</v>
      </c>
      <c r="AB83" s="21">
        <v>0</v>
      </c>
      <c r="AC83" s="44">
        <f t="shared" si="19"/>
        <v>0</v>
      </c>
    </row>
    <row r="84" spans="1:29">
      <c r="A84" t="s">
        <v>36</v>
      </c>
      <c r="B84" s="8">
        <f t="shared" si="15"/>
        <v>24</v>
      </c>
      <c r="C84" s="53" t="s">
        <v>91</v>
      </c>
      <c r="D84" s="8">
        <f t="shared" si="15"/>
        <v>24</v>
      </c>
      <c r="E84" s="8" t="s">
        <v>1726</v>
      </c>
      <c r="F84" s="11">
        <v>40232</v>
      </c>
      <c r="G84" s="13">
        <v>2122</v>
      </c>
      <c r="H84" s="13">
        <v>145218</v>
      </c>
      <c r="I84" s="13">
        <v>2419</v>
      </c>
      <c r="J84" s="39">
        <v>0</v>
      </c>
      <c r="K84" s="40">
        <v>0</v>
      </c>
      <c r="L84" s="40">
        <v>0</v>
      </c>
      <c r="M84" s="40">
        <v>0</v>
      </c>
      <c r="N84" s="50">
        <f t="shared" si="16"/>
        <v>0</v>
      </c>
      <c r="O84" s="21">
        <v>0</v>
      </c>
      <c r="P84" s="21">
        <v>0</v>
      </c>
      <c r="Q84" s="21">
        <v>0</v>
      </c>
      <c r="R84" s="21">
        <v>50</v>
      </c>
      <c r="S84" s="44">
        <f t="shared" si="17"/>
        <v>50</v>
      </c>
      <c r="T84" s="21">
        <v>0</v>
      </c>
      <c r="U84" s="21">
        <v>0</v>
      </c>
      <c r="V84" s="21">
        <v>0</v>
      </c>
      <c r="W84" s="21">
        <v>103</v>
      </c>
      <c r="X84" s="44">
        <f t="shared" si="18"/>
        <v>103</v>
      </c>
      <c r="Y84" s="21">
        <v>0</v>
      </c>
      <c r="Z84" s="21">
        <v>0</v>
      </c>
      <c r="AA84" s="21">
        <v>0</v>
      </c>
      <c r="AB84" s="21">
        <v>0</v>
      </c>
      <c r="AC84" s="44">
        <f t="shared" si="19"/>
        <v>0</v>
      </c>
    </row>
    <row r="85" spans="1:29">
      <c r="B85" s="8">
        <f t="shared" si="15"/>
        <v>25</v>
      </c>
      <c r="C85" s="9" t="s">
        <v>91</v>
      </c>
      <c r="D85" s="8">
        <f t="shared" si="15"/>
        <v>25</v>
      </c>
      <c r="E85" s="8" t="s">
        <v>1727</v>
      </c>
      <c r="F85" s="11">
        <v>40234</v>
      </c>
      <c r="G85" s="13">
        <v>4021</v>
      </c>
      <c r="H85" s="13">
        <v>263476</v>
      </c>
      <c r="I85" s="13">
        <v>4552</v>
      </c>
      <c r="J85" s="39">
        <v>0</v>
      </c>
      <c r="K85" s="40">
        <v>0</v>
      </c>
      <c r="L85" s="40">
        <v>0</v>
      </c>
      <c r="M85" s="40">
        <v>0</v>
      </c>
      <c r="N85" s="50">
        <f t="shared" si="16"/>
        <v>0</v>
      </c>
      <c r="O85" s="21">
        <v>0</v>
      </c>
      <c r="P85" s="21">
        <v>0</v>
      </c>
      <c r="Q85" s="21">
        <v>0</v>
      </c>
      <c r="R85" s="21">
        <v>0</v>
      </c>
      <c r="S85" s="44">
        <f t="shared" si="17"/>
        <v>0</v>
      </c>
      <c r="T85" s="21">
        <v>0</v>
      </c>
      <c r="U85" s="21">
        <v>0</v>
      </c>
      <c r="V85" s="21">
        <v>0</v>
      </c>
      <c r="W85" s="21">
        <v>0</v>
      </c>
      <c r="X85" s="44">
        <f t="shared" si="18"/>
        <v>0</v>
      </c>
      <c r="Y85" s="21">
        <v>0</v>
      </c>
      <c r="Z85" s="21">
        <v>0</v>
      </c>
      <c r="AA85" s="21">
        <v>0</v>
      </c>
      <c r="AB85" s="21">
        <v>0</v>
      </c>
      <c r="AC85" s="44">
        <f t="shared" si="19"/>
        <v>0</v>
      </c>
    </row>
    <row r="86" spans="1:29">
      <c r="B86" s="8">
        <f t="shared" si="15"/>
        <v>26</v>
      </c>
      <c r="C86" s="9" t="s">
        <v>91</v>
      </c>
      <c r="D86" s="8">
        <f t="shared" si="15"/>
        <v>26</v>
      </c>
      <c r="E86" s="8" t="s">
        <v>1728</v>
      </c>
      <c r="F86" s="11">
        <v>40234</v>
      </c>
      <c r="G86" s="13">
        <v>5324</v>
      </c>
      <c r="H86" s="13">
        <v>338359</v>
      </c>
      <c r="I86" s="13">
        <v>6027</v>
      </c>
      <c r="J86" s="39">
        <v>0</v>
      </c>
      <c r="K86" s="40">
        <v>0</v>
      </c>
      <c r="L86" s="40">
        <v>0</v>
      </c>
      <c r="M86" s="40">
        <v>0</v>
      </c>
      <c r="N86" s="50">
        <f t="shared" si="16"/>
        <v>0</v>
      </c>
      <c r="O86" s="21">
        <v>0</v>
      </c>
      <c r="P86" s="21">
        <v>0</v>
      </c>
      <c r="Q86" s="21">
        <v>0</v>
      </c>
      <c r="R86" s="21">
        <v>0</v>
      </c>
      <c r="S86" s="44">
        <f t="shared" si="17"/>
        <v>0</v>
      </c>
      <c r="T86" s="21">
        <v>0</v>
      </c>
      <c r="U86" s="21">
        <v>0</v>
      </c>
      <c r="V86" s="21">
        <v>0</v>
      </c>
      <c r="W86" s="21">
        <v>0</v>
      </c>
      <c r="X86" s="44">
        <f t="shared" si="18"/>
        <v>0</v>
      </c>
      <c r="Y86" s="21">
        <v>0</v>
      </c>
      <c r="Z86" s="21">
        <v>0</v>
      </c>
      <c r="AA86" s="21">
        <v>0</v>
      </c>
      <c r="AB86" s="21">
        <v>0</v>
      </c>
      <c r="AC86" s="44">
        <f t="shared" si="19"/>
        <v>0</v>
      </c>
    </row>
    <row r="87" spans="1:29">
      <c r="B87" s="8">
        <f t="shared" si="15"/>
        <v>27</v>
      </c>
      <c r="C87" s="9" t="s">
        <v>91</v>
      </c>
      <c r="D87" s="8">
        <f t="shared" si="15"/>
        <v>27</v>
      </c>
      <c r="E87" s="8" t="s">
        <v>1652</v>
      </c>
      <c r="F87" s="11">
        <v>40236</v>
      </c>
      <c r="G87" s="13">
        <v>3784</v>
      </c>
      <c r="H87" s="13">
        <v>203973</v>
      </c>
      <c r="I87" s="13">
        <v>3837</v>
      </c>
      <c r="J87" s="39">
        <v>0</v>
      </c>
      <c r="K87" s="40">
        <v>0</v>
      </c>
      <c r="L87" s="40">
        <v>0</v>
      </c>
      <c r="M87" s="40">
        <v>0</v>
      </c>
      <c r="N87" s="50">
        <f t="shared" si="16"/>
        <v>0</v>
      </c>
      <c r="O87" s="21">
        <v>0</v>
      </c>
      <c r="P87" s="21">
        <v>0</v>
      </c>
      <c r="Q87" s="21">
        <v>0</v>
      </c>
      <c r="R87" s="21">
        <v>0</v>
      </c>
      <c r="S87" s="44">
        <f t="shared" si="17"/>
        <v>0</v>
      </c>
      <c r="T87" s="21">
        <v>0</v>
      </c>
      <c r="U87" s="21">
        <v>0</v>
      </c>
      <c r="V87" s="21">
        <v>0</v>
      </c>
      <c r="W87" s="21">
        <v>0</v>
      </c>
      <c r="X87" s="44">
        <f t="shared" si="18"/>
        <v>0</v>
      </c>
      <c r="Y87" s="21">
        <v>0</v>
      </c>
      <c r="Z87" s="21">
        <v>0</v>
      </c>
      <c r="AA87" s="21">
        <v>0</v>
      </c>
      <c r="AB87" s="21">
        <v>0</v>
      </c>
      <c r="AC87" s="44">
        <f t="shared" si="19"/>
        <v>0</v>
      </c>
    </row>
    <row r="88" spans="1:29">
      <c r="A88" t="s">
        <v>36</v>
      </c>
      <c r="B88" s="8">
        <f t="shared" si="15"/>
        <v>28</v>
      </c>
      <c r="C88" s="9" t="s">
        <v>91</v>
      </c>
      <c r="D88" s="8">
        <f t="shared" si="15"/>
        <v>28</v>
      </c>
      <c r="E88" s="8" t="s">
        <v>1729</v>
      </c>
      <c r="F88" s="11">
        <v>40236</v>
      </c>
      <c r="G88" s="13">
        <v>2537</v>
      </c>
      <c r="H88" s="13">
        <v>199178</v>
      </c>
      <c r="I88" s="13">
        <v>2907</v>
      </c>
      <c r="J88" s="39">
        <v>0</v>
      </c>
      <c r="K88" s="40">
        <v>0</v>
      </c>
      <c r="L88" s="40">
        <v>0</v>
      </c>
      <c r="M88" s="40">
        <v>0</v>
      </c>
      <c r="N88" s="50">
        <f t="shared" si="16"/>
        <v>0</v>
      </c>
      <c r="O88" s="21">
        <v>0</v>
      </c>
      <c r="P88" s="21">
        <v>0</v>
      </c>
      <c r="Q88" s="21">
        <v>0</v>
      </c>
      <c r="R88" s="21">
        <v>0</v>
      </c>
      <c r="S88" s="44">
        <f t="shared" si="17"/>
        <v>0</v>
      </c>
      <c r="T88" s="21">
        <v>0</v>
      </c>
      <c r="U88" s="21">
        <v>0</v>
      </c>
      <c r="V88" s="21">
        <v>0</v>
      </c>
      <c r="W88" s="21">
        <v>123</v>
      </c>
      <c r="X88" s="44">
        <f t="shared" si="18"/>
        <v>123</v>
      </c>
      <c r="Y88" s="21">
        <v>0</v>
      </c>
      <c r="Z88" s="21">
        <v>0</v>
      </c>
      <c r="AA88" s="21">
        <v>0</v>
      </c>
      <c r="AB88" s="21">
        <v>1</v>
      </c>
      <c r="AC88" s="44">
        <f t="shared" si="19"/>
        <v>1</v>
      </c>
    </row>
    <row r="89" spans="1:29">
      <c r="A89" t="s">
        <v>36</v>
      </c>
      <c r="B89" s="8">
        <f t="shared" si="15"/>
        <v>29</v>
      </c>
      <c r="C89" s="53" t="s">
        <v>91</v>
      </c>
      <c r="D89" s="8">
        <f t="shared" si="15"/>
        <v>29</v>
      </c>
      <c r="E89" s="8" t="s">
        <v>1730</v>
      </c>
      <c r="F89" s="11">
        <v>40239</v>
      </c>
      <c r="G89" s="13">
        <v>2652</v>
      </c>
      <c r="H89" s="13">
        <v>199432</v>
      </c>
      <c r="I89" s="13">
        <v>3122</v>
      </c>
      <c r="J89" s="39">
        <v>0</v>
      </c>
      <c r="K89" s="40">
        <v>0</v>
      </c>
      <c r="L89" s="40">
        <v>0</v>
      </c>
      <c r="M89" s="40">
        <v>0</v>
      </c>
      <c r="N89" s="50">
        <f t="shared" ref="N89:N117" si="20">SUM(J89:M89)</f>
        <v>0</v>
      </c>
      <c r="O89" s="21">
        <v>0</v>
      </c>
      <c r="P89" s="21">
        <v>0</v>
      </c>
      <c r="Q89" s="21">
        <v>0</v>
      </c>
      <c r="R89" s="21">
        <v>60</v>
      </c>
      <c r="S89" s="44">
        <f t="shared" si="17"/>
        <v>60</v>
      </c>
      <c r="T89" s="21">
        <v>0</v>
      </c>
      <c r="U89" s="21">
        <v>0</v>
      </c>
      <c r="V89" s="21">
        <v>0</v>
      </c>
      <c r="W89" s="21">
        <v>130</v>
      </c>
      <c r="X89" s="44">
        <f t="shared" si="18"/>
        <v>130</v>
      </c>
      <c r="Y89" s="21">
        <v>0</v>
      </c>
      <c r="Z89" s="21">
        <v>0</v>
      </c>
      <c r="AA89" s="21">
        <v>0</v>
      </c>
      <c r="AB89" s="21">
        <v>0</v>
      </c>
      <c r="AC89" s="44">
        <f t="shared" ref="AC89:AC117" si="21">SUM(Y89:AB89)</f>
        <v>0</v>
      </c>
    </row>
    <row r="90" spans="1:29">
      <c r="A90" t="s">
        <v>36</v>
      </c>
      <c r="B90" s="8">
        <f t="shared" si="15"/>
        <v>30</v>
      </c>
      <c r="C90" s="53" t="s">
        <v>91</v>
      </c>
      <c r="D90" s="8">
        <f t="shared" si="15"/>
        <v>30</v>
      </c>
      <c r="E90" s="8" t="s">
        <v>1731</v>
      </c>
      <c r="F90" s="11">
        <v>40239</v>
      </c>
      <c r="G90" s="13">
        <v>2529</v>
      </c>
      <c r="H90" s="13">
        <v>184032</v>
      </c>
      <c r="I90" s="13">
        <v>2832</v>
      </c>
      <c r="J90" s="39">
        <v>0</v>
      </c>
      <c r="K90" s="40">
        <v>0</v>
      </c>
      <c r="L90" s="40">
        <v>0</v>
      </c>
      <c r="M90" s="40">
        <v>0</v>
      </c>
      <c r="N90" s="50">
        <f t="shared" si="20"/>
        <v>0</v>
      </c>
      <c r="O90" s="21">
        <v>0</v>
      </c>
      <c r="P90" s="21">
        <v>0</v>
      </c>
      <c r="Q90" s="21">
        <v>0</v>
      </c>
      <c r="R90" s="21">
        <v>150</v>
      </c>
      <c r="S90" s="44">
        <f t="shared" si="17"/>
        <v>150</v>
      </c>
      <c r="T90" s="21">
        <v>0</v>
      </c>
      <c r="U90" s="21">
        <v>0</v>
      </c>
      <c r="V90" s="21">
        <v>0</v>
      </c>
      <c r="W90" s="21">
        <v>123</v>
      </c>
      <c r="X90" s="44">
        <f t="shared" si="18"/>
        <v>123</v>
      </c>
      <c r="Y90" s="21">
        <v>0</v>
      </c>
      <c r="Z90" s="21">
        <v>0</v>
      </c>
      <c r="AA90" s="21">
        <v>0</v>
      </c>
      <c r="AB90" s="21">
        <v>0</v>
      </c>
      <c r="AC90" s="44">
        <f t="shared" si="21"/>
        <v>0</v>
      </c>
    </row>
    <row r="91" spans="1:29">
      <c r="B91" s="8">
        <f t="shared" si="15"/>
        <v>31</v>
      </c>
      <c r="C91" s="9" t="s">
        <v>91</v>
      </c>
      <c r="D91" s="8">
        <f t="shared" si="15"/>
        <v>31</v>
      </c>
      <c r="E91" s="8" t="s">
        <v>1362</v>
      </c>
      <c r="F91" s="11">
        <v>40239</v>
      </c>
      <c r="G91" s="13">
        <v>2214</v>
      </c>
      <c r="H91" s="13">
        <v>141231</v>
      </c>
      <c r="I91" s="13">
        <v>2558</v>
      </c>
      <c r="J91" s="39">
        <v>0</v>
      </c>
      <c r="K91" s="40">
        <v>0</v>
      </c>
      <c r="L91" s="40">
        <v>0</v>
      </c>
      <c r="M91" s="40">
        <v>0</v>
      </c>
      <c r="N91" s="50">
        <f t="shared" si="20"/>
        <v>0</v>
      </c>
      <c r="O91" s="21">
        <v>0</v>
      </c>
      <c r="P91" s="21">
        <v>0</v>
      </c>
      <c r="Q91" s="21">
        <v>0</v>
      </c>
      <c r="R91" s="21">
        <v>0</v>
      </c>
      <c r="S91" s="44">
        <f t="shared" ref="S91:S117" si="22">SUM(O91:R91)</f>
        <v>0</v>
      </c>
      <c r="T91" s="21">
        <v>0</v>
      </c>
      <c r="U91" s="21">
        <v>0</v>
      </c>
      <c r="V91" s="21">
        <v>0</v>
      </c>
      <c r="W91" s="21">
        <v>0</v>
      </c>
      <c r="X91" s="44">
        <f t="shared" ref="X91:X117" si="23">SUM(T91:W91)</f>
        <v>0</v>
      </c>
      <c r="Y91" s="21">
        <v>0</v>
      </c>
      <c r="Z91" s="21">
        <v>0</v>
      </c>
      <c r="AA91" s="21">
        <v>0</v>
      </c>
      <c r="AB91" s="21">
        <v>0</v>
      </c>
      <c r="AC91" s="44">
        <f t="shared" si="21"/>
        <v>0</v>
      </c>
    </row>
    <row r="92" spans="1:29">
      <c r="B92" s="8">
        <f t="shared" si="15"/>
        <v>32</v>
      </c>
      <c r="C92" s="9" t="s">
        <v>91</v>
      </c>
      <c r="D92" s="8">
        <f t="shared" si="15"/>
        <v>32</v>
      </c>
      <c r="E92" s="8" t="s">
        <v>1732</v>
      </c>
      <c r="F92" s="11">
        <v>40241</v>
      </c>
      <c r="G92" s="13">
        <v>2876</v>
      </c>
      <c r="H92" s="13">
        <v>182576</v>
      </c>
      <c r="I92" s="13">
        <v>3424</v>
      </c>
      <c r="J92" s="39">
        <v>0</v>
      </c>
      <c r="K92" s="40">
        <v>0</v>
      </c>
      <c r="L92" s="40">
        <v>0</v>
      </c>
      <c r="M92" s="40">
        <v>0</v>
      </c>
      <c r="N92" s="50">
        <f t="shared" si="20"/>
        <v>0</v>
      </c>
      <c r="O92" s="21">
        <v>0</v>
      </c>
      <c r="P92" s="21">
        <v>0</v>
      </c>
      <c r="Q92" s="21">
        <v>0</v>
      </c>
      <c r="R92" s="21">
        <v>0</v>
      </c>
      <c r="S92" s="44">
        <f t="shared" si="22"/>
        <v>0</v>
      </c>
      <c r="T92" s="21">
        <v>0</v>
      </c>
      <c r="U92" s="21">
        <v>0</v>
      </c>
      <c r="V92" s="21">
        <v>0</v>
      </c>
      <c r="W92" s="21">
        <v>0</v>
      </c>
      <c r="X92" s="44">
        <f t="shared" si="23"/>
        <v>0</v>
      </c>
      <c r="Y92" s="21">
        <v>0</v>
      </c>
      <c r="Z92" s="21">
        <v>0</v>
      </c>
      <c r="AA92" s="21">
        <v>0</v>
      </c>
      <c r="AB92" s="21">
        <v>0</v>
      </c>
      <c r="AC92" s="44">
        <f t="shared" si="21"/>
        <v>0</v>
      </c>
    </row>
    <row r="93" spans="1:29">
      <c r="B93" s="8">
        <f t="shared" si="15"/>
        <v>33</v>
      </c>
      <c r="C93" s="9" t="s">
        <v>91</v>
      </c>
      <c r="D93" s="8">
        <f t="shared" si="15"/>
        <v>33</v>
      </c>
      <c r="E93" s="8" t="s">
        <v>1330</v>
      </c>
      <c r="F93" s="11">
        <v>40243</v>
      </c>
      <c r="G93" s="13">
        <v>4932</v>
      </c>
      <c r="H93" s="13">
        <v>314933</v>
      </c>
      <c r="I93" s="13">
        <v>5697</v>
      </c>
      <c r="J93" s="39">
        <v>0</v>
      </c>
      <c r="K93" s="40">
        <v>0</v>
      </c>
      <c r="L93" s="40">
        <v>0</v>
      </c>
      <c r="M93" s="40">
        <v>0</v>
      </c>
      <c r="N93" s="50">
        <f t="shared" si="20"/>
        <v>0</v>
      </c>
      <c r="O93" s="21">
        <v>0</v>
      </c>
      <c r="P93" s="21">
        <v>0</v>
      </c>
      <c r="Q93" s="21">
        <v>0</v>
      </c>
      <c r="R93" s="21">
        <v>0</v>
      </c>
      <c r="S93" s="44">
        <f t="shared" si="22"/>
        <v>0</v>
      </c>
      <c r="T93" s="21">
        <v>0</v>
      </c>
      <c r="U93" s="21">
        <v>0</v>
      </c>
      <c r="V93" s="21">
        <v>0</v>
      </c>
      <c r="W93" s="21">
        <v>0</v>
      </c>
      <c r="X93" s="44">
        <f t="shared" si="23"/>
        <v>0</v>
      </c>
      <c r="Y93" s="21">
        <v>0</v>
      </c>
      <c r="Z93" s="21">
        <v>0</v>
      </c>
      <c r="AA93" s="21">
        <v>0</v>
      </c>
      <c r="AB93" s="21">
        <v>0</v>
      </c>
      <c r="AC93" s="44">
        <f t="shared" si="21"/>
        <v>0</v>
      </c>
    </row>
    <row r="94" spans="1:29">
      <c r="A94" t="s">
        <v>36</v>
      </c>
      <c r="B94" s="8">
        <f t="shared" si="15"/>
        <v>34</v>
      </c>
      <c r="C94" s="9" t="s">
        <v>91</v>
      </c>
      <c r="D94" s="8">
        <f t="shared" si="15"/>
        <v>34</v>
      </c>
      <c r="E94" s="8" t="s">
        <v>1733</v>
      </c>
      <c r="F94" s="11">
        <v>40243</v>
      </c>
      <c r="G94" s="13">
        <v>3440</v>
      </c>
      <c r="H94" s="13">
        <v>262791</v>
      </c>
      <c r="I94" s="13">
        <v>3912</v>
      </c>
      <c r="J94" s="39">
        <v>0</v>
      </c>
      <c r="K94" s="40">
        <v>0</v>
      </c>
      <c r="L94" s="40">
        <v>0</v>
      </c>
      <c r="M94" s="40">
        <v>0</v>
      </c>
      <c r="N94" s="50">
        <f t="shared" si="20"/>
        <v>0</v>
      </c>
      <c r="O94" s="21">
        <v>0</v>
      </c>
      <c r="P94" s="21">
        <v>0</v>
      </c>
      <c r="Q94" s="21">
        <v>0</v>
      </c>
      <c r="R94" s="21">
        <v>120</v>
      </c>
      <c r="S94" s="44">
        <f t="shared" si="22"/>
        <v>120</v>
      </c>
      <c r="T94" s="21">
        <v>0</v>
      </c>
      <c r="U94" s="21">
        <v>0</v>
      </c>
      <c r="V94" s="21">
        <v>0</v>
      </c>
      <c r="W94" s="21">
        <v>167</v>
      </c>
      <c r="X94" s="44">
        <f t="shared" si="23"/>
        <v>167</v>
      </c>
      <c r="Y94" s="21">
        <v>0</v>
      </c>
      <c r="Z94" s="21">
        <v>0</v>
      </c>
      <c r="AA94" s="21">
        <v>0</v>
      </c>
      <c r="AB94" s="21">
        <v>0</v>
      </c>
      <c r="AC94" s="44">
        <f t="shared" si="21"/>
        <v>0</v>
      </c>
    </row>
    <row r="95" spans="1:29">
      <c r="B95" s="8">
        <f t="shared" si="15"/>
        <v>35</v>
      </c>
      <c r="C95" s="9" t="s">
        <v>91</v>
      </c>
      <c r="D95" s="8">
        <f t="shared" si="15"/>
        <v>35</v>
      </c>
      <c r="E95" s="8" t="s">
        <v>1734</v>
      </c>
      <c r="F95" s="11">
        <v>40244</v>
      </c>
      <c r="G95" s="13">
        <v>3522</v>
      </c>
      <c r="H95" s="13">
        <v>179578</v>
      </c>
      <c r="I95" s="13">
        <v>3941</v>
      </c>
      <c r="J95" s="39">
        <v>0</v>
      </c>
      <c r="K95" s="40">
        <v>0</v>
      </c>
      <c r="L95" s="40">
        <v>0</v>
      </c>
      <c r="M95" s="40">
        <v>0</v>
      </c>
      <c r="N95" s="50">
        <f t="shared" si="20"/>
        <v>0</v>
      </c>
      <c r="O95" s="21">
        <v>0</v>
      </c>
      <c r="P95" s="21">
        <v>0</v>
      </c>
      <c r="Q95" s="21">
        <v>0</v>
      </c>
      <c r="R95" s="21">
        <v>0</v>
      </c>
      <c r="S95" s="44">
        <f t="shared" si="22"/>
        <v>0</v>
      </c>
      <c r="T95" s="21">
        <v>0</v>
      </c>
      <c r="U95" s="21">
        <v>0</v>
      </c>
      <c r="V95" s="21">
        <v>0</v>
      </c>
      <c r="W95" s="21">
        <v>0</v>
      </c>
      <c r="X95" s="44">
        <f t="shared" si="23"/>
        <v>0</v>
      </c>
      <c r="Y95" s="21">
        <v>0</v>
      </c>
      <c r="Z95" s="21">
        <v>0</v>
      </c>
      <c r="AA95" s="21">
        <v>0</v>
      </c>
      <c r="AB95" s="21">
        <v>0</v>
      </c>
      <c r="AC95" s="44">
        <f t="shared" si="21"/>
        <v>0</v>
      </c>
    </row>
    <row r="96" spans="1:29">
      <c r="B96" s="8">
        <f t="shared" si="15"/>
        <v>36</v>
      </c>
      <c r="C96" s="9" t="s">
        <v>91</v>
      </c>
      <c r="D96" s="8">
        <f t="shared" si="15"/>
        <v>36</v>
      </c>
      <c r="E96" s="8" t="s">
        <v>1735</v>
      </c>
      <c r="F96" s="11">
        <v>40245</v>
      </c>
      <c r="G96" s="13">
        <v>2684</v>
      </c>
      <c r="H96" s="13">
        <v>143706</v>
      </c>
      <c r="I96" s="13">
        <v>2672</v>
      </c>
      <c r="J96" s="39">
        <v>0</v>
      </c>
      <c r="K96" s="40">
        <v>0</v>
      </c>
      <c r="L96" s="40">
        <v>0</v>
      </c>
      <c r="M96" s="40">
        <v>0</v>
      </c>
      <c r="N96" s="50">
        <f t="shared" si="20"/>
        <v>0</v>
      </c>
      <c r="O96" s="21">
        <v>0</v>
      </c>
      <c r="P96" s="21">
        <v>0</v>
      </c>
      <c r="Q96" s="21">
        <v>0</v>
      </c>
      <c r="R96" s="21">
        <v>0</v>
      </c>
      <c r="S96" s="44">
        <f t="shared" si="22"/>
        <v>0</v>
      </c>
      <c r="T96" s="21">
        <v>0</v>
      </c>
      <c r="U96" s="21">
        <v>0</v>
      </c>
      <c r="V96" s="21">
        <v>0</v>
      </c>
      <c r="W96" s="21">
        <v>0</v>
      </c>
      <c r="X96" s="44">
        <f t="shared" si="23"/>
        <v>0</v>
      </c>
      <c r="Y96" s="21">
        <v>0</v>
      </c>
      <c r="Z96" s="21">
        <v>0</v>
      </c>
      <c r="AA96" s="21">
        <v>0</v>
      </c>
      <c r="AB96" s="21">
        <v>0</v>
      </c>
      <c r="AC96" s="44">
        <f t="shared" si="21"/>
        <v>0</v>
      </c>
    </row>
    <row r="97" spans="1:29">
      <c r="A97" t="s">
        <v>36</v>
      </c>
      <c r="B97" s="8">
        <f t="shared" si="15"/>
        <v>37</v>
      </c>
      <c r="C97" s="53" t="s">
        <v>91</v>
      </c>
      <c r="D97" s="8">
        <f t="shared" si="15"/>
        <v>37</v>
      </c>
      <c r="E97" s="8" t="s">
        <v>1736</v>
      </c>
      <c r="F97" s="11">
        <v>40247</v>
      </c>
      <c r="G97" s="13">
        <v>3503</v>
      </c>
      <c r="H97" s="13">
        <v>285273</v>
      </c>
      <c r="I97" s="13">
        <v>3987</v>
      </c>
      <c r="J97" s="39">
        <v>0</v>
      </c>
      <c r="K97" s="40">
        <v>0</v>
      </c>
      <c r="L97" s="40">
        <v>0</v>
      </c>
      <c r="M97" s="40">
        <v>0</v>
      </c>
      <c r="N97" s="50">
        <f t="shared" si="20"/>
        <v>0</v>
      </c>
      <c r="O97" s="21">
        <v>0</v>
      </c>
      <c r="P97" s="21">
        <v>0</v>
      </c>
      <c r="Q97" s="21">
        <v>0</v>
      </c>
      <c r="R97" s="21">
        <v>50</v>
      </c>
      <c r="S97" s="44">
        <f t="shared" si="22"/>
        <v>50</v>
      </c>
      <c r="T97" s="21">
        <v>0</v>
      </c>
      <c r="U97" s="21">
        <v>0</v>
      </c>
      <c r="V97" s="21">
        <v>0</v>
      </c>
      <c r="W97" s="21">
        <v>170</v>
      </c>
      <c r="X97" s="44">
        <f t="shared" si="23"/>
        <v>170</v>
      </c>
      <c r="Y97" s="21">
        <v>0</v>
      </c>
      <c r="Z97" s="21">
        <v>0</v>
      </c>
      <c r="AA97" s="21">
        <v>0</v>
      </c>
      <c r="AB97" s="21">
        <v>0</v>
      </c>
      <c r="AC97" s="44">
        <f t="shared" si="21"/>
        <v>0</v>
      </c>
    </row>
    <row r="98" spans="1:29">
      <c r="A98" t="s">
        <v>36</v>
      </c>
      <c r="B98" s="8">
        <f t="shared" si="15"/>
        <v>38</v>
      </c>
      <c r="C98" s="53" t="s">
        <v>91</v>
      </c>
      <c r="D98" s="8">
        <f t="shared" si="15"/>
        <v>38</v>
      </c>
      <c r="E98" s="8" t="s">
        <v>1737</v>
      </c>
      <c r="F98" s="11">
        <v>40247</v>
      </c>
      <c r="G98" s="13">
        <v>2698</v>
      </c>
      <c r="H98" s="13">
        <v>206701</v>
      </c>
      <c r="I98" s="13">
        <v>3227</v>
      </c>
      <c r="J98" s="39">
        <v>0</v>
      </c>
      <c r="K98" s="40">
        <v>0</v>
      </c>
      <c r="L98" s="40">
        <v>0</v>
      </c>
      <c r="M98" s="40">
        <v>0</v>
      </c>
      <c r="N98" s="50">
        <f t="shared" si="20"/>
        <v>0</v>
      </c>
      <c r="O98" s="21">
        <v>0</v>
      </c>
      <c r="P98" s="21">
        <v>0</v>
      </c>
      <c r="Q98" s="21">
        <v>0</v>
      </c>
      <c r="R98" s="21">
        <v>100</v>
      </c>
      <c r="S98" s="44">
        <f t="shared" si="22"/>
        <v>100</v>
      </c>
      <c r="T98" s="21">
        <v>0</v>
      </c>
      <c r="U98" s="21">
        <v>0</v>
      </c>
      <c r="V98" s="21">
        <v>0</v>
      </c>
      <c r="W98" s="21">
        <v>132</v>
      </c>
      <c r="X98" s="44">
        <f t="shared" si="23"/>
        <v>132</v>
      </c>
      <c r="Y98" s="21">
        <v>0</v>
      </c>
      <c r="Z98" s="21">
        <v>0</v>
      </c>
      <c r="AA98" s="21">
        <v>0</v>
      </c>
      <c r="AB98" s="21">
        <v>0</v>
      </c>
      <c r="AC98" s="44">
        <f t="shared" si="21"/>
        <v>0</v>
      </c>
    </row>
    <row r="99" spans="1:29">
      <c r="B99" s="8">
        <f t="shared" si="15"/>
        <v>39</v>
      </c>
      <c r="C99" s="9" t="s">
        <v>91</v>
      </c>
      <c r="D99" s="8">
        <f t="shared" si="15"/>
        <v>39</v>
      </c>
      <c r="E99" s="8" t="s">
        <v>1738</v>
      </c>
      <c r="F99" s="11">
        <v>40248</v>
      </c>
      <c r="G99" s="13">
        <v>2622</v>
      </c>
      <c r="H99" s="13">
        <v>187321</v>
      </c>
      <c r="I99" s="13">
        <v>3048</v>
      </c>
      <c r="J99" s="39">
        <v>0</v>
      </c>
      <c r="K99" s="40">
        <v>0</v>
      </c>
      <c r="L99" s="40">
        <v>0</v>
      </c>
      <c r="M99" s="40">
        <v>0</v>
      </c>
      <c r="N99" s="50">
        <f t="shared" si="20"/>
        <v>0</v>
      </c>
      <c r="O99" s="21">
        <v>0</v>
      </c>
      <c r="P99" s="21">
        <v>0</v>
      </c>
      <c r="Q99" s="21">
        <v>0</v>
      </c>
      <c r="R99" s="21">
        <v>0</v>
      </c>
      <c r="S99" s="44">
        <f t="shared" si="22"/>
        <v>0</v>
      </c>
      <c r="T99" s="21">
        <v>0</v>
      </c>
      <c r="U99" s="21">
        <v>0</v>
      </c>
      <c r="V99" s="21">
        <v>0</v>
      </c>
      <c r="W99" s="21">
        <v>0</v>
      </c>
      <c r="X99" s="44">
        <f t="shared" si="23"/>
        <v>0</v>
      </c>
      <c r="Y99" s="21">
        <v>0</v>
      </c>
      <c r="Z99" s="21">
        <v>0</v>
      </c>
      <c r="AA99" s="21">
        <v>0</v>
      </c>
      <c r="AB99" s="21">
        <v>0</v>
      </c>
      <c r="AC99" s="44">
        <f t="shared" si="21"/>
        <v>0</v>
      </c>
    </row>
    <row r="100" spans="1:29">
      <c r="A100" t="s">
        <v>36</v>
      </c>
      <c r="B100" s="8">
        <f t="shared" si="15"/>
        <v>40</v>
      </c>
      <c r="C100" s="9" t="s">
        <v>91</v>
      </c>
      <c r="D100" s="8">
        <f t="shared" si="15"/>
        <v>40</v>
      </c>
      <c r="E100" s="8" t="s">
        <v>1739</v>
      </c>
      <c r="F100" s="11">
        <v>40250</v>
      </c>
      <c r="G100" s="13">
        <v>5197</v>
      </c>
      <c r="H100" s="13">
        <v>424149</v>
      </c>
      <c r="I100" s="13">
        <v>5980</v>
      </c>
      <c r="J100" s="39">
        <v>0</v>
      </c>
      <c r="K100" s="40">
        <v>0</v>
      </c>
      <c r="L100" s="40">
        <v>0</v>
      </c>
      <c r="M100" s="40">
        <v>0</v>
      </c>
      <c r="N100" s="50">
        <f t="shared" si="20"/>
        <v>0</v>
      </c>
      <c r="O100" s="21">
        <v>0</v>
      </c>
      <c r="P100" s="21">
        <v>0</v>
      </c>
      <c r="Q100" s="21">
        <v>0</v>
      </c>
      <c r="R100" s="21">
        <v>150</v>
      </c>
      <c r="S100" s="44">
        <f t="shared" si="22"/>
        <v>150</v>
      </c>
      <c r="T100" s="21">
        <v>0</v>
      </c>
      <c r="U100" s="21">
        <v>0</v>
      </c>
      <c r="V100" s="21">
        <v>0</v>
      </c>
      <c r="W100" s="21">
        <v>253</v>
      </c>
      <c r="X100" s="44">
        <f t="shared" si="23"/>
        <v>253</v>
      </c>
      <c r="Y100" s="21">
        <v>0</v>
      </c>
      <c r="Z100" s="21">
        <v>0</v>
      </c>
      <c r="AA100" s="21">
        <v>0</v>
      </c>
      <c r="AB100" s="21">
        <v>0</v>
      </c>
      <c r="AC100" s="44">
        <f t="shared" si="21"/>
        <v>0</v>
      </c>
    </row>
    <row r="101" spans="1:29">
      <c r="B101" s="8">
        <f t="shared" si="15"/>
        <v>41</v>
      </c>
      <c r="C101" s="9" t="s">
        <v>91</v>
      </c>
      <c r="D101" s="8">
        <f t="shared" si="15"/>
        <v>41</v>
      </c>
      <c r="E101" s="8" t="s">
        <v>1740</v>
      </c>
      <c r="F101" s="11">
        <v>40253</v>
      </c>
      <c r="G101" s="13">
        <v>2977</v>
      </c>
      <c r="H101" s="13">
        <v>192494</v>
      </c>
      <c r="I101" s="13">
        <v>3476</v>
      </c>
      <c r="J101" s="39">
        <v>0</v>
      </c>
      <c r="K101" s="40">
        <v>0</v>
      </c>
      <c r="L101" s="40">
        <v>0</v>
      </c>
      <c r="M101" s="40">
        <v>0</v>
      </c>
      <c r="N101" s="50">
        <f t="shared" si="20"/>
        <v>0</v>
      </c>
      <c r="O101" s="21">
        <v>0</v>
      </c>
      <c r="P101" s="21">
        <v>0</v>
      </c>
      <c r="Q101" s="21">
        <v>0</v>
      </c>
      <c r="R101" s="21">
        <v>0</v>
      </c>
      <c r="S101" s="44">
        <f t="shared" si="22"/>
        <v>0</v>
      </c>
      <c r="T101" s="21">
        <v>0</v>
      </c>
      <c r="U101" s="21">
        <v>0</v>
      </c>
      <c r="V101" s="21">
        <v>0</v>
      </c>
      <c r="W101" s="21">
        <v>0</v>
      </c>
      <c r="X101" s="44">
        <f t="shared" si="23"/>
        <v>0</v>
      </c>
      <c r="Y101" s="21">
        <v>0</v>
      </c>
      <c r="Z101" s="21">
        <v>0</v>
      </c>
      <c r="AA101" s="21">
        <v>0</v>
      </c>
      <c r="AB101" s="21">
        <v>0</v>
      </c>
      <c r="AC101" s="44">
        <f t="shared" si="21"/>
        <v>0</v>
      </c>
    </row>
    <row r="102" spans="1:29">
      <c r="A102" t="s">
        <v>36</v>
      </c>
      <c r="B102" s="8">
        <f t="shared" si="15"/>
        <v>42</v>
      </c>
      <c r="C102" s="53" t="s">
        <v>91</v>
      </c>
      <c r="D102" s="8">
        <f t="shared" si="15"/>
        <v>42</v>
      </c>
      <c r="E102" s="8" t="s">
        <v>1741</v>
      </c>
      <c r="F102" s="11">
        <v>40254</v>
      </c>
      <c r="G102" s="13">
        <v>3419</v>
      </c>
      <c r="H102" s="13">
        <v>293567</v>
      </c>
      <c r="I102" s="13">
        <v>3900</v>
      </c>
      <c r="J102" s="39">
        <v>0</v>
      </c>
      <c r="K102" s="40">
        <v>0</v>
      </c>
      <c r="L102" s="40">
        <v>2</v>
      </c>
      <c r="M102" s="40">
        <v>0</v>
      </c>
      <c r="N102" s="50">
        <f t="shared" si="20"/>
        <v>2</v>
      </c>
      <c r="O102" s="21">
        <v>0</v>
      </c>
      <c r="P102" s="21">
        <v>0</v>
      </c>
      <c r="Q102" s="21">
        <v>0</v>
      </c>
      <c r="R102" s="21">
        <v>230</v>
      </c>
      <c r="S102" s="44">
        <f t="shared" si="22"/>
        <v>230</v>
      </c>
      <c r="T102" s="21">
        <v>0</v>
      </c>
      <c r="U102" s="21">
        <v>0</v>
      </c>
      <c r="V102" s="21">
        <v>0</v>
      </c>
      <c r="W102" s="21">
        <v>166</v>
      </c>
      <c r="X102" s="44">
        <f t="shared" si="23"/>
        <v>166</v>
      </c>
      <c r="Y102" s="21">
        <v>0</v>
      </c>
      <c r="Z102" s="21">
        <v>0</v>
      </c>
      <c r="AA102" s="21">
        <v>0</v>
      </c>
      <c r="AB102" s="21">
        <v>0</v>
      </c>
      <c r="AC102" s="44">
        <f t="shared" si="21"/>
        <v>0</v>
      </c>
    </row>
    <row r="103" spans="1:29">
      <c r="A103" t="s">
        <v>36</v>
      </c>
      <c r="B103" s="8">
        <f t="shared" si="15"/>
        <v>43</v>
      </c>
      <c r="C103" s="53" t="s">
        <v>91</v>
      </c>
      <c r="D103" s="8">
        <f t="shared" si="15"/>
        <v>43</v>
      </c>
      <c r="E103" s="8" t="s">
        <v>1742</v>
      </c>
      <c r="F103" s="11">
        <v>40254</v>
      </c>
      <c r="G103" s="13">
        <v>3048</v>
      </c>
      <c r="H103" s="13">
        <v>236637</v>
      </c>
      <c r="I103" s="13">
        <v>3634</v>
      </c>
      <c r="J103" s="39">
        <v>0</v>
      </c>
      <c r="K103" s="40">
        <v>0</v>
      </c>
      <c r="L103" s="40">
        <v>0</v>
      </c>
      <c r="M103" s="40">
        <v>0</v>
      </c>
      <c r="N103" s="50">
        <f t="shared" si="20"/>
        <v>0</v>
      </c>
      <c r="O103" s="21">
        <v>0</v>
      </c>
      <c r="P103" s="21">
        <v>0</v>
      </c>
      <c r="Q103" s="21">
        <v>0</v>
      </c>
      <c r="R103" s="21">
        <v>80</v>
      </c>
      <c r="S103" s="44">
        <f t="shared" si="22"/>
        <v>80</v>
      </c>
      <c r="T103" s="21">
        <v>0</v>
      </c>
      <c r="U103" s="21">
        <v>0</v>
      </c>
      <c r="V103" s="21">
        <v>0</v>
      </c>
      <c r="W103" s="21">
        <v>149</v>
      </c>
      <c r="X103" s="44">
        <f t="shared" si="23"/>
        <v>149</v>
      </c>
      <c r="Y103" s="21">
        <v>0</v>
      </c>
      <c r="Z103" s="21">
        <v>0</v>
      </c>
      <c r="AA103" s="21">
        <v>0</v>
      </c>
      <c r="AB103" s="21">
        <v>0</v>
      </c>
      <c r="AC103" s="44">
        <f t="shared" si="21"/>
        <v>0</v>
      </c>
    </row>
    <row r="104" spans="1:29">
      <c r="B104" s="8">
        <f t="shared" si="15"/>
        <v>44</v>
      </c>
      <c r="C104" s="9" t="s">
        <v>91</v>
      </c>
      <c r="D104" s="8">
        <f t="shared" si="15"/>
        <v>44</v>
      </c>
      <c r="E104" s="8" t="s">
        <v>1743</v>
      </c>
      <c r="F104" s="11">
        <v>40255</v>
      </c>
      <c r="G104" s="13">
        <v>5612</v>
      </c>
      <c r="H104" s="13">
        <v>350731</v>
      </c>
      <c r="I104" s="13">
        <v>6308</v>
      </c>
      <c r="J104" s="39">
        <v>0</v>
      </c>
      <c r="K104" s="40">
        <v>0</v>
      </c>
      <c r="L104" s="40">
        <v>0</v>
      </c>
      <c r="M104" s="40">
        <v>0</v>
      </c>
      <c r="N104" s="50">
        <f t="shared" si="20"/>
        <v>0</v>
      </c>
      <c r="O104" s="21">
        <v>0</v>
      </c>
      <c r="P104" s="21">
        <v>0</v>
      </c>
      <c r="Q104" s="21">
        <v>0</v>
      </c>
      <c r="R104" s="21">
        <v>0</v>
      </c>
      <c r="S104" s="44">
        <f t="shared" si="22"/>
        <v>0</v>
      </c>
      <c r="T104" s="21">
        <v>0</v>
      </c>
      <c r="U104" s="21">
        <v>0</v>
      </c>
      <c r="V104" s="21">
        <v>0</v>
      </c>
      <c r="W104" s="21">
        <v>0</v>
      </c>
      <c r="X104" s="44">
        <f t="shared" si="23"/>
        <v>0</v>
      </c>
      <c r="Y104" s="21">
        <v>0</v>
      </c>
      <c r="Z104" s="21">
        <v>0</v>
      </c>
      <c r="AA104" s="21">
        <v>0</v>
      </c>
      <c r="AB104" s="21">
        <v>0</v>
      </c>
      <c r="AC104" s="44">
        <f t="shared" si="21"/>
        <v>0</v>
      </c>
    </row>
    <row r="105" spans="1:29">
      <c r="A105" t="s">
        <v>36</v>
      </c>
      <c r="B105" s="8">
        <f t="shared" si="15"/>
        <v>45</v>
      </c>
      <c r="C105" s="9" t="s">
        <v>91</v>
      </c>
      <c r="D105" s="8">
        <f t="shared" si="15"/>
        <v>45</v>
      </c>
      <c r="E105" s="8" t="s">
        <v>1744</v>
      </c>
      <c r="F105" s="11">
        <v>40257</v>
      </c>
      <c r="G105" s="13">
        <v>5395</v>
      </c>
      <c r="H105" s="13">
        <v>433310</v>
      </c>
      <c r="I105" s="13">
        <v>6207</v>
      </c>
      <c r="J105" s="39">
        <v>0</v>
      </c>
      <c r="K105" s="40">
        <v>0</v>
      </c>
      <c r="L105" s="40">
        <v>0</v>
      </c>
      <c r="M105" s="40">
        <v>0</v>
      </c>
      <c r="N105" s="50">
        <f t="shared" si="20"/>
        <v>0</v>
      </c>
      <c r="O105" s="21">
        <v>0</v>
      </c>
      <c r="P105" s="21">
        <v>0</v>
      </c>
      <c r="Q105" s="21">
        <v>0</v>
      </c>
      <c r="R105" s="21">
        <v>100</v>
      </c>
      <c r="S105" s="44">
        <f t="shared" si="22"/>
        <v>100</v>
      </c>
      <c r="T105" s="21">
        <v>0</v>
      </c>
      <c r="U105" s="21">
        <v>0</v>
      </c>
      <c r="V105" s="21">
        <v>0</v>
      </c>
      <c r="W105" s="21">
        <v>262</v>
      </c>
      <c r="X105" s="44">
        <f t="shared" si="23"/>
        <v>262</v>
      </c>
      <c r="Y105" s="21">
        <v>0</v>
      </c>
      <c r="Z105" s="21">
        <v>0</v>
      </c>
      <c r="AA105" s="21">
        <v>0</v>
      </c>
      <c r="AB105" s="21">
        <v>0</v>
      </c>
      <c r="AC105" s="44">
        <f t="shared" si="21"/>
        <v>0</v>
      </c>
    </row>
    <row r="106" spans="1:29">
      <c r="A106" t="s">
        <v>36</v>
      </c>
      <c r="B106" s="8">
        <f t="shared" ref="B106:B117" si="24">+B105+1</f>
        <v>46</v>
      </c>
      <c r="C106" s="9" t="s">
        <v>91</v>
      </c>
      <c r="D106" s="8">
        <f t="shared" ref="D106:D117" si="25">+D105+1</f>
        <v>46</v>
      </c>
      <c r="E106" s="8" t="s">
        <v>1745</v>
      </c>
      <c r="F106" s="11">
        <v>40259</v>
      </c>
      <c r="G106" s="13">
        <v>0</v>
      </c>
      <c r="H106" s="13">
        <v>0</v>
      </c>
      <c r="I106" s="13">
        <v>0</v>
      </c>
      <c r="J106" s="39">
        <v>0</v>
      </c>
      <c r="K106" s="40">
        <v>0</v>
      </c>
      <c r="L106" s="40">
        <v>0</v>
      </c>
      <c r="M106" s="40">
        <v>0</v>
      </c>
      <c r="N106" s="50">
        <f t="shared" si="20"/>
        <v>0</v>
      </c>
      <c r="O106" s="21">
        <v>0</v>
      </c>
      <c r="P106" s="21">
        <v>0</v>
      </c>
      <c r="Q106" s="21">
        <v>0</v>
      </c>
      <c r="R106" s="21">
        <v>463</v>
      </c>
      <c r="S106" s="44">
        <f t="shared" si="22"/>
        <v>463</v>
      </c>
      <c r="T106" s="21">
        <v>0</v>
      </c>
      <c r="U106" s="21">
        <v>0</v>
      </c>
      <c r="V106" s="21">
        <v>0</v>
      </c>
      <c r="W106" s="21">
        <v>0</v>
      </c>
      <c r="X106" s="44">
        <f t="shared" si="23"/>
        <v>0</v>
      </c>
      <c r="Y106" s="21">
        <v>0</v>
      </c>
      <c r="Z106" s="21">
        <v>0</v>
      </c>
      <c r="AA106" s="21">
        <v>0</v>
      </c>
      <c r="AB106" s="21">
        <v>0</v>
      </c>
      <c r="AC106" s="44">
        <f t="shared" si="21"/>
        <v>0</v>
      </c>
    </row>
    <row r="107" spans="1:29">
      <c r="A107" t="s">
        <v>36</v>
      </c>
      <c r="B107" s="8">
        <f t="shared" si="24"/>
        <v>47</v>
      </c>
      <c r="C107" s="53" t="s">
        <v>91</v>
      </c>
      <c r="D107" s="8">
        <f t="shared" si="25"/>
        <v>47</v>
      </c>
      <c r="E107" s="8" t="s">
        <v>1746</v>
      </c>
      <c r="F107" s="11">
        <v>40261</v>
      </c>
      <c r="G107" s="13">
        <v>2231</v>
      </c>
      <c r="H107" s="13">
        <v>181260</v>
      </c>
      <c r="I107" s="13">
        <v>2606</v>
      </c>
      <c r="J107" s="39">
        <v>0</v>
      </c>
      <c r="K107" s="40">
        <v>0</v>
      </c>
      <c r="L107" s="40">
        <v>0</v>
      </c>
      <c r="M107" s="40">
        <v>0</v>
      </c>
      <c r="N107" s="50">
        <f t="shared" si="20"/>
        <v>0</v>
      </c>
      <c r="O107" s="21">
        <v>0</v>
      </c>
      <c r="P107" s="21">
        <v>0</v>
      </c>
      <c r="Q107" s="21">
        <v>0</v>
      </c>
      <c r="R107" s="21">
        <v>150</v>
      </c>
      <c r="S107" s="44">
        <f t="shared" si="22"/>
        <v>150</v>
      </c>
      <c r="T107" s="21">
        <v>0</v>
      </c>
      <c r="U107" s="21">
        <v>0</v>
      </c>
      <c r="V107" s="21">
        <v>0</v>
      </c>
      <c r="W107" s="21">
        <v>109</v>
      </c>
      <c r="X107" s="44">
        <f t="shared" si="23"/>
        <v>109</v>
      </c>
      <c r="Y107" s="21">
        <v>0</v>
      </c>
      <c r="Z107" s="21">
        <v>0</v>
      </c>
      <c r="AA107" s="21">
        <v>0</v>
      </c>
      <c r="AB107" s="21">
        <v>0</v>
      </c>
      <c r="AC107" s="44">
        <f t="shared" si="21"/>
        <v>0</v>
      </c>
    </row>
    <row r="108" spans="1:29">
      <c r="A108" t="s">
        <v>36</v>
      </c>
      <c r="B108" s="8">
        <f t="shared" si="24"/>
        <v>48</v>
      </c>
      <c r="C108" s="53" t="s">
        <v>91</v>
      </c>
      <c r="D108" s="8">
        <f t="shared" si="25"/>
        <v>48</v>
      </c>
      <c r="E108" s="8" t="s">
        <v>1747</v>
      </c>
      <c r="F108" s="11">
        <v>40261</v>
      </c>
      <c r="G108" s="13">
        <v>3588</v>
      </c>
      <c r="H108" s="13">
        <v>270946</v>
      </c>
      <c r="I108" s="13">
        <v>4121</v>
      </c>
      <c r="J108" s="39">
        <v>0</v>
      </c>
      <c r="K108" s="40">
        <v>0</v>
      </c>
      <c r="L108" s="40">
        <v>0</v>
      </c>
      <c r="M108" s="40">
        <v>0</v>
      </c>
      <c r="N108" s="50">
        <f t="shared" si="20"/>
        <v>0</v>
      </c>
      <c r="O108" s="21">
        <v>0</v>
      </c>
      <c r="P108" s="21">
        <v>0</v>
      </c>
      <c r="Q108" s="21">
        <v>0</v>
      </c>
      <c r="R108" s="21">
        <v>160</v>
      </c>
      <c r="S108" s="44">
        <f t="shared" si="22"/>
        <v>160</v>
      </c>
      <c r="T108" s="21">
        <v>0</v>
      </c>
      <c r="U108" s="21">
        <v>0</v>
      </c>
      <c r="V108" s="21">
        <v>0</v>
      </c>
      <c r="W108" s="21">
        <v>174</v>
      </c>
      <c r="X108" s="44">
        <f t="shared" si="23"/>
        <v>174</v>
      </c>
      <c r="Y108" s="21">
        <v>0</v>
      </c>
      <c r="Z108" s="21">
        <v>0</v>
      </c>
      <c r="AA108" s="21">
        <v>0</v>
      </c>
      <c r="AB108" s="21">
        <v>0</v>
      </c>
      <c r="AC108" s="44">
        <f t="shared" si="21"/>
        <v>0</v>
      </c>
    </row>
    <row r="109" spans="1:29">
      <c r="B109" s="8">
        <f t="shared" si="24"/>
        <v>49</v>
      </c>
      <c r="C109" s="9" t="s">
        <v>91</v>
      </c>
      <c r="D109" s="8">
        <f t="shared" si="25"/>
        <v>49</v>
      </c>
      <c r="E109" s="8" t="s">
        <v>1748</v>
      </c>
      <c r="F109" s="11">
        <v>40261</v>
      </c>
      <c r="G109" s="13">
        <v>3426</v>
      </c>
      <c r="H109" s="13">
        <v>215011</v>
      </c>
      <c r="I109" s="13">
        <v>3811</v>
      </c>
      <c r="J109" s="39">
        <v>0</v>
      </c>
      <c r="K109" s="40">
        <v>0</v>
      </c>
      <c r="L109" s="40">
        <v>0</v>
      </c>
      <c r="M109" s="40">
        <v>0</v>
      </c>
      <c r="N109" s="50">
        <f t="shared" si="20"/>
        <v>0</v>
      </c>
      <c r="O109" s="21">
        <v>0</v>
      </c>
      <c r="P109" s="21">
        <v>0</v>
      </c>
      <c r="Q109" s="21">
        <v>0</v>
      </c>
      <c r="R109" s="21">
        <v>0</v>
      </c>
      <c r="S109" s="44">
        <f t="shared" si="22"/>
        <v>0</v>
      </c>
      <c r="T109" s="21">
        <v>0</v>
      </c>
      <c r="U109" s="21">
        <v>0</v>
      </c>
      <c r="V109" s="21">
        <v>0</v>
      </c>
      <c r="W109" s="21">
        <v>0</v>
      </c>
      <c r="X109" s="44">
        <f t="shared" si="23"/>
        <v>0</v>
      </c>
      <c r="Y109" s="21">
        <v>0</v>
      </c>
      <c r="Z109" s="21">
        <v>0</v>
      </c>
      <c r="AA109" s="21">
        <v>0</v>
      </c>
      <c r="AB109" s="21">
        <v>0</v>
      </c>
      <c r="AC109" s="44">
        <f t="shared" si="21"/>
        <v>0</v>
      </c>
    </row>
    <row r="110" spans="1:29">
      <c r="B110" s="8">
        <f t="shared" si="24"/>
        <v>50</v>
      </c>
      <c r="C110" s="9" t="s">
        <v>91</v>
      </c>
      <c r="D110" s="8">
        <f t="shared" si="25"/>
        <v>50</v>
      </c>
      <c r="E110" s="8" t="s">
        <v>1749</v>
      </c>
      <c r="F110" s="11">
        <v>40262</v>
      </c>
      <c r="G110" s="13">
        <v>2695</v>
      </c>
      <c r="H110" s="13">
        <v>177619</v>
      </c>
      <c r="I110" s="13">
        <v>3181</v>
      </c>
      <c r="J110" s="39">
        <v>0</v>
      </c>
      <c r="K110" s="40">
        <v>0</v>
      </c>
      <c r="L110" s="40">
        <v>0</v>
      </c>
      <c r="M110" s="40">
        <v>0</v>
      </c>
      <c r="N110" s="50">
        <f t="shared" si="20"/>
        <v>0</v>
      </c>
      <c r="O110" s="21">
        <v>0</v>
      </c>
      <c r="P110" s="21">
        <v>0</v>
      </c>
      <c r="Q110" s="21">
        <v>0</v>
      </c>
      <c r="R110" s="21">
        <v>0</v>
      </c>
      <c r="S110" s="44">
        <f t="shared" si="22"/>
        <v>0</v>
      </c>
      <c r="T110" s="21">
        <v>0</v>
      </c>
      <c r="U110" s="21">
        <v>0</v>
      </c>
      <c r="V110" s="21">
        <v>0</v>
      </c>
      <c r="W110" s="21">
        <v>0</v>
      </c>
      <c r="X110" s="44">
        <f t="shared" si="23"/>
        <v>0</v>
      </c>
      <c r="Y110" s="21">
        <v>0</v>
      </c>
      <c r="Z110" s="21">
        <v>0</v>
      </c>
      <c r="AA110" s="21">
        <v>0</v>
      </c>
      <c r="AB110" s="21">
        <v>0</v>
      </c>
      <c r="AC110" s="44">
        <f t="shared" si="21"/>
        <v>0</v>
      </c>
    </row>
    <row r="111" spans="1:29">
      <c r="B111" s="8">
        <f t="shared" si="24"/>
        <v>51</v>
      </c>
      <c r="C111" s="9" t="s">
        <v>91</v>
      </c>
      <c r="D111" s="8">
        <f t="shared" si="25"/>
        <v>51</v>
      </c>
      <c r="E111" s="8" t="s">
        <v>1750</v>
      </c>
      <c r="F111" s="11">
        <v>40262</v>
      </c>
      <c r="G111" s="13">
        <v>2998</v>
      </c>
      <c r="H111" s="13">
        <v>178924</v>
      </c>
      <c r="I111" s="13">
        <v>2910</v>
      </c>
      <c r="J111" s="39">
        <v>0</v>
      </c>
      <c r="K111" s="40">
        <v>0</v>
      </c>
      <c r="L111" s="40">
        <v>0</v>
      </c>
      <c r="M111" s="40">
        <v>0</v>
      </c>
      <c r="N111" s="50">
        <f t="shared" si="20"/>
        <v>0</v>
      </c>
      <c r="O111" s="21">
        <v>0</v>
      </c>
      <c r="P111" s="21">
        <v>0</v>
      </c>
      <c r="Q111" s="21">
        <v>0</v>
      </c>
      <c r="R111" s="21">
        <v>0</v>
      </c>
      <c r="S111" s="44">
        <f t="shared" si="22"/>
        <v>0</v>
      </c>
      <c r="T111" s="21">
        <v>0</v>
      </c>
      <c r="U111" s="21">
        <v>0</v>
      </c>
      <c r="V111" s="21">
        <v>0</v>
      </c>
      <c r="W111" s="21">
        <v>0</v>
      </c>
      <c r="X111" s="44">
        <f t="shared" si="23"/>
        <v>0</v>
      </c>
      <c r="Y111" s="21">
        <v>0</v>
      </c>
      <c r="Z111" s="21">
        <v>0</v>
      </c>
      <c r="AA111" s="21">
        <v>0</v>
      </c>
      <c r="AB111" s="21">
        <v>0</v>
      </c>
      <c r="AC111" s="44">
        <f t="shared" si="21"/>
        <v>0</v>
      </c>
    </row>
    <row r="112" spans="1:29">
      <c r="A112" t="s">
        <v>36</v>
      </c>
      <c r="B112" s="8">
        <f t="shared" si="24"/>
        <v>52</v>
      </c>
      <c r="C112" s="9" t="s">
        <v>91</v>
      </c>
      <c r="D112" s="8">
        <f t="shared" si="25"/>
        <v>52</v>
      </c>
      <c r="E112" s="8" t="s">
        <v>1751</v>
      </c>
      <c r="F112" s="11">
        <v>40264</v>
      </c>
      <c r="G112" s="13">
        <v>4286</v>
      </c>
      <c r="H112" s="13">
        <v>347270</v>
      </c>
      <c r="I112" s="13">
        <v>4955</v>
      </c>
      <c r="J112" s="39">
        <v>0</v>
      </c>
      <c r="K112" s="40">
        <v>0</v>
      </c>
      <c r="L112" s="40">
        <v>0</v>
      </c>
      <c r="M112" s="40">
        <v>0</v>
      </c>
      <c r="N112" s="50">
        <f t="shared" si="20"/>
        <v>0</v>
      </c>
      <c r="O112" s="21">
        <v>0</v>
      </c>
      <c r="P112" s="21">
        <v>0</v>
      </c>
      <c r="Q112" s="21">
        <v>0</v>
      </c>
      <c r="R112" s="21">
        <v>100</v>
      </c>
      <c r="S112" s="44">
        <f t="shared" si="22"/>
        <v>100</v>
      </c>
      <c r="T112" s="21">
        <v>0</v>
      </c>
      <c r="U112" s="21">
        <v>0</v>
      </c>
      <c r="V112" s="21">
        <v>0</v>
      </c>
      <c r="W112" s="21">
        <v>209</v>
      </c>
      <c r="X112" s="44">
        <f t="shared" si="23"/>
        <v>209</v>
      </c>
      <c r="Y112" s="21">
        <v>0</v>
      </c>
      <c r="Z112" s="21">
        <v>0</v>
      </c>
      <c r="AA112" s="21">
        <v>0</v>
      </c>
      <c r="AB112" s="21">
        <v>0</v>
      </c>
      <c r="AC112" s="44">
        <f t="shared" si="21"/>
        <v>0</v>
      </c>
    </row>
    <row r="113" spans="1:29">
      <c r="B113" s="8">
        <f t="shared" si="24"/>
        <v>53</v>
      </c>
      <c r="C113" s="9" t="s">
        <v>91</v>
      </c>
      <c r="D113" s="8">
        <f t="shared" si="25"/>
        <v>53</v>
      </c>
      <c r="E113" s="8" t="s">
        <v>1752</v>
      </c>
      <c r="F113" s="11">
        <v>40265</v>
      </c>
      <c r="G113" s="13">
        <v>4237</v>
      </c>
      <c r="H113" s="13">
        <v>244390</v>
      </c>
      <c r="I113" s="13">
        <v>4884</v>
      </c>
      <c r="J113" s="39">
        <v>0</v>
      </c>
      <c r="K113" s="40">
        <v>0</v>
      </c>
      <c r="L113" s="40">
        <v>0</v>
      </c>
      <c r="M113" s="40">
        <v>0</v>
      </c>
      <c r="N113" s="50">
        <f t="shared" si="20"/>
        <v>0</v>
      </c>
      <c r="O113" s="21">
        <v>0</v>
      </c>
      <c r="P113" s="21">
        <v>0</v>
      </c>
      <c r="Q113" s="21">
        <v>0</v>
      </c>
      <c r="R113" s="21">
        <v>0</v>
      </c>
      <c r="S113" s="44">
        <f t="shared" si="22"/>
        <v>0</v>
      </c>
      <c r="T113" s="21">
        <v>0</v>
      </c>
      <c r="U113" s="21">
        <v>0</v>
      </c>
      <c r="V113" s="21">
        <v>0</v>
      </c>
      <c r="W113" s="21">
        <v>0</v>
      </c>
      <c r="X113" s="44">
        <f t="shared" si="23"/>
        <v>0</v>
      </c>
      <c r="Y113" s="21">
        <v>0</v>
      </c>
      <c r="Z113" s="21">
        <v>0</v>
      </c>
      <c r="AA113" s="21">
        <v>0</v>
      </c>
      <c r="AB113" s="21">
        <v>0</v>
      </c>
      <c r="AC113" s="44">
        <f t="shared" si="21"/>
        <v>0</v>
      </c>
    </row>
    <row r="114" spans="1:29">
      <c r="B114" s="8">
        <f t="shared" si="24"/>
        <v>54</v>
      </c>
      <c r="C114" s="9" t="s">
        <v>91</v>
      </c>
      <c r="D114" s="8">
        <f t="shared" si="25"/>
        <v>54</v>
      </c>
      <c r="E114" s="8" t="s">
        <v>1753</v>
      </c>
      <c r="F114" s="11">
        <v>40266</v>
      </c>
      <c r="G114" s="13">
        <v>985</v>
      </c>
      <c r="H114" s="13">
        <v>53292</v>
      </c>
      <c r="I114" s="13">
        <v>983</v>
      </c>
      <c r="J114" s="39">
        <v>0</v>
      </c>
      <c r="K114" s="40">
        <v>0</v>
      </c>
      <c r="L114" s="40">
        <v>0</v>
      </c>
      <c r="M114" s="40">
        <v>0</v>
      </c>
      <c r="N114" s="50">
        <f t="shared" si="20"/>
        <v>0</v>
      </c>
      <c r="O114" s="21">
        <v>0</v>
      </c>
      <c r="P114" s="21">
        <v>0</v>
      </c>
      <c r="Q114" s="21">
        <v>0</v>
      </c>
      <c r="R114" s="21">
        <v>0</v>
      </c>
      <c r="S114" s="44">
        <f t="shared" si="22"/>
        <v>0</v>
      </c>
      <c r="T114" s="21">
        <v>0</v>
      </c>
      <c r="U114" s="21">
        <v>0</v>
      </c>
      <c r="V114" s="21">
        <v>0</v>
      </c>
      <c r="W114" s="21">
        <v>0</v>
      </c>
      <c r="X114" s="44">
        <f t="shared" si="23"/>
        <v>0</v>
      </c>
      <c r="Y114" s="21">
        <v>0</v>
      </c>
      <c r="Z114" s="21">
        <v>0</v>
      </c>
      <c r="AA114" s="21">
        <v>0</v>
      </c>
      <c r="AB114" s="21">
        <v>0</v>
      </c>
      <c r="AC114" s="44">
        <f t="shared" si="21"/>
        <v>0</v>
      </c>
    </row>
    <row r="115" spans="1:29">
      <c r="A115" t="s">
        <v>36</v>
      </c>
      <c r="B115" s="8">
        <f t="shared" si="24"/>
        <v>55</v>
      </c>
      <c r="C115" s="53" t="s">
        <v>91</v>
      </c>
      <c r="D115" s="8">
        <f t="shared" si="25"/>
        <v>55</v>
      </c>
      <c r="E115" s="8" t="s">
        <v>1754</v>
      </c>
      <c r="F115" s="11">
        <v>40267</v>
      </c>
      <c r="G115" s="13">
        <v>2223</v>
      </c>
      <c r="H115" s="13">
        <v>187284</v>
      </c>
      <c r="I115" s="13">
        <v>2612</v>
      </c>
      <c r="J115" s="39">
        <v>0</v>
      </c>
      <c r="K115" s="40">
        <v>0</v>
      </c>
      <c r="L115" s="40">
        <v>0</v>
      </c>
      <c r="M115" s="40">
        <v>0</v>
      </c>
      <c r="N115" s="50">
        <f t="shared" si="20"/>
        <v>0</v>
      </c>
      <c r="O115" s="21">
        <v>0</v>
      </c>
      <c r="P115" s="21">
        <v>0</v>
      </c>
      <c r="Q115" s="21">
        <v>0</v>
      </c>
      <c r="R115" s="21">
        <v>150</v>
      </c>
      <c r="S115" s="44">
        <f t="shared" si="22"/>
        <v>150</v>
      </c>
      <c r="T115" s="21">
        <v>0</v>
      </c>
      <c r="U115" s="21">
        <v>0</v>
      </c>
      <c r="V115" s="21">
        <v>0</v>
      </c>
      <c r="W115" s="21">
        <v>109</v>
      </c>
      <c r="X115" s="44">
        <f t="shared" si="23"/>
        <v>109</v>
      </c>
      <c r="Y115" s="21">
        <v>0</v>
      </c>
      <c r="Z115" s="21">
        <v>0</v>
      </c>
      <c r="AA115" s="21">
        <v>0</v>
      </c>
      <c r="AB115" s="21">
        <v>0</v>
      </c>
      <c r="AC115" s="44">
        <f t="shared" si="21"/>
        <v>0</v>
      </c>
    </row>
    <row r="116" spans="1:29">
      <c r="A116" t="s">
        <v>36</v>
      </c>
      <c r="B116" s="8">
        <f t="shared" si="24"/>
        <v>56</v>
      </c>
      <c r="C116" s="53" t="s">
        <v>91</v>
      </c>
      <c r="D116" s="8">
        <f t="shared" si="25"/>
        <v>56</v>
      </c>
      <c r="E116" s="8" t="s">
        <v>1755</v>
      </c>
      <c r="F116" s="11">
        <v>40267</v>
      </c>
      <c r="G116" s="13">
        <v>3069</v>
      </c>
      <c r="H116" s="13">
        <v>219204</v>
      </c>
      <c r="I116" s="13">
        <v>3526</v>
      </c>
      <c r="J116" s="39">
        <v>0</v>
      </c>
      <c r="K116" s="40">
        <v>0</v>
      </c>
      <c r="L116" s="40">
        <v>0</v>
      </c>
      <c r="M116" s="40">
        <v>0</v>
      </c>
      <c r="N116" s="50">
        <f t="shared" si="20"/>
        <v>0</v>
      </c>
      <c r="O116" s="21">
        <v>0</v>
      </c>
      <c r="P116" s="21">
        <v>0</v>
      </c>
      <c r="Q116" s="21">
        <v>0</v>
      </c>
      <c r="R116" s="21">
        <v>160</v>
      </c>
      <c r="S116" s="44">
        <f t="shared" si="22"/>
        <v>160</v>
      </c>
      <c r="T116" s="21">
        <v>0</v>
      </c>
      <c r="U116" s="21">
        <v>0</v>
      </c>
      <c r="V116" s="21">
        <v>0</v>
      </c>
      <c r="W116" s="21">
        <v>149</v>
      </c>
      <c r="X116" s="44">
        <f t="shared" si="23"/>
        <v>149</v>
      </c>
      <c r="Y116" s="21">
        <v>0</v>
      </c>
      <c r="Z116" s="21">
        <v>0</v>
      </c>
      <c r="AA116" s="21">
        <v>0</v>
      </c>
      <c r="AB116" s="21">
        <v>0</v>
      </c>
      <c r="AC116" s="44">
        <f t="shared" si="21"/>
        <v>0</v>
      </c>
    </row>
    <row r="117" spans="1:29">
      <c r="B117" s="8">
        <f t="shared" si="24"/>
        <v>57</v>
      </c>
      <c r="C117" s="9" t="s">
        <v>91</v>
      </c>
      <c r="D117" s="8">
        <f t="shared" si="25"/>
        <v>57</v>
      </c>
      <c r="E117" s="8" t="s">
        <v>1756</v>
      </c>
      <c r="F117" s="11">
        <v>40268</v>
      </c>
      <c r="G117" s="13">
        <v>3563</v>
      </c>
      <c r="H117" s="13">
        <v>174622</v>
      </c>
      <c r="I117" s="13">
        <v>3440</v>
      </c>
      <c r="J117" s="39">
        <v>0</v>
      </c>
      <c r="K117" s="40">
        <v>0</v>
      </c>
      <c r="L117" s="40">
        <v>0</v>
      </c>
      <c r="M117" s="40">
        <v>0</v>
      </c>
      <c r="N117" s="50">
        <f t="shared" si="20"/>
        <v>0</v>
      </c>
      <c r="O117" s="21">
        <v>0</v>
      </c>
      <c r="P117" s="21">
        <v>0</v>
      </c>
      <c r="Q117" s="21">
        <v>0</v>
      </c>
      <c r="R117" s="21">
        <v>0</v>
      </c>
      <c r="S117" s="44">
        <f t="shared" si="22"/>
        <v>0</v>
      </c>
      <c r="T117" s="21">
        <v>0</v>
      </c>
      <c r="U117" s="21">
        <v>0</v>
      </c>
      <c r="V117" s="21">
        <v>0</v>
      </c>
      <c r="W117" s="21">
        <v>0</v>
      </c>
      <c r="X117" s="44">
        <f t="shared" si="23"/>
        <v>0</v>
      </c>
      <c r="Y117" s="21">
        <v>0</v>
      </c>
      <c r="Z117" s="21">
        <v>0</v>
      </c>
      <c r="AA117" s="21">
        <v>0</v>
      </c>
      <c r="AB117" s="21">
        <v>0</v>
      </c>
      <c r="AC117" s="44">
        <f t="shared" si="21"/>
        <v>0</v>
      </c>
    </row>
    <row r="118" spans="1:29">
      <c r="B118" s="8">
        <f t="shared" ref="B118:B141" si="26">+B117+1</f>
        <v>58</v>
      </c>
      <c r="C118" s="9" t="s">
        <v>91</v>
      </c>
      <c r="D118" s="8">
        <f t="shared" ref="D118:D141" si="27">+D117+1</f>
        <v>58</v>
      </c>
      <c r="E118" s="8" t="s">
        <v>1757</v>
      </c>
      <c r="F118" s="11">
        <v>40269</v>
      </c>
      <c r="G118" s="13">
        <v>3481</v>
      </c>
      <c r="H118" s="13">
        <v>223024</v>
      </c>
      <c r="I118" s="13">
        <v>4105</v>
      </c>
      <c r="J118" s="39">
        <v>0</v>
      </c>
      <c r="K118" s="40">
        <v>0</v>
      </c>
      <c r="L118" s="40">
        <v>0</v>
      </c>
      <c r="M118" s="40">
        <v>0</v>
      </c>
      <c r="N118" s="50">
        <f t="shared" ref="N118:N141" si="28">SUM(J118:M118)</f>
        <v>0</v>
      </c>
      <c r="O118" s="21">
        <v>0</v>
      </c>
      <c r="P118" s="21">
        <v>0</v>
      </c>
      <c r="Q118" s="21">
        <v>0</v>
      </c>
      <c r="R118" s="21">
        <v>0</v>
      </c>
      <c r="S118" s="44">
        <f t="shared" ref="S118:S141" si="29">SUM(O118:R118)</f>
        <v>0</v>
      </c>
      <c r="T118" s="21">
        <v>0</v>
      </c>
      <c r="U118" s="21">
        <v>0</v>
      </c>
      <c r="V118" s="21">
        <v>0</v>
      </c>
      <c r="W118" s="21">
        <v>0</v>
      </c>
      <c r="X118" s="44">
        <f t="shared" ref="X118:X141" si="30">SUM(T118:W118)</f>
        <v>0</v>
      </c>
      <c r="Y118" s="21">
        <v>0</v>
      </c>
      <c r="Z118" s="21">
        <v>0</v>
      </c>
      <c r="AA118" s="21">
        <v>0</v>
      </c>
      <c r="AB118" s="21">
        <v>0</v>
      </c>
      <c r="AC118" s="44">
        <f t="shared" ref="AC118:AC125" si="31">SUM(Y118:AB118)</f>
        <v>0</v>
      </c>
    </row>
    <row r="119" spans="1:29">
      <c r="B119" s="8">
        <f t="shared" si="26"/>
        <v>59</v>
      </c>
      <c r="C119" s="9" t="s">
        <v>91</v>
      </c>
      <c r="D119" s="8">
        <f t="shared" si="27"/>
        <v>59</v>
      </c>
      <c r="E119" s="8" t="s">
        <v>1758</v>
      </c>
      <c r="F119" s="11">
        <v>40271</v>
      </c>
      <c r="G119" s="13">
        <v>3429</v>
      </c>
      <c r="H119" s="13">
        <v>216515</v>
      </c>
      <c r="I119" s="13">
        <v>3852</v>
      </c>
      <c r="J119" s="39">
        <v>0</v>
      </c>
      <c r="K119" s="40">
        <v>0</v>
      </c>
      <c r="L119" s="40">
        <v>0</v>
      </c>
      <c r="M119" s="40">
        <v>0</v>
      </c>
      <c r="N119" s="50">
        <f t="shared" si="28"/>
        <v>0</v>
      </c>
      <c r="O119" s="21">
        <v>0</v>
      </c>
      <c r="P119" s="21">
        <v>0</v>
      </c>
      <c r="Q119" s="21">
        <v>0</v>
      </c>
      <c r="R119" s="21">
        <v>0</v>
      </c>
      <c r="S119" s="44">
        <f t="shared" si="29"/>
        <v>0</v>
      </c>
      <c r="T119" s="21">
        <v>0</v>
      </c>
      <c r="U119" s="21">
        <v>0</v>
      </c>
      <c r="V119" s="21">
        <v>0</v>
      </c>
      <c r="W119" s="21">
        <v>0</v>
      </c>
      <c r="X119" s="44">
        <f t="shared" si="30"/>
        <v>0</v>
      </c>
      <c r="Y119" s="21">
        <v>0</v>
      </c>
      <c r="Z119" s="21">
        <v>0</v>
      </c>
      <c r="AA119" s="21">
        <v>0</v>
      </c>
      <c r="AB119" s="21">
        <v>0</v>
      </c>
      <c r="AC119" s="44">
        <f t="shared" si="31"/>
        <v>0</v>
      </c>
    </row>
    <row r="120" spans="1:29">
      <c r="B120" s="8">
        <f t="shared" si="26"/>
        <v>60</v>
      </c>
      <c r="C120" s="9" t="s">
        <v>91</v>
      </c>
      <c r="D120" s="8">
        <f t="shared" si="27"/>
        <v>60</v>
      </c>
      <c r="E120" s="8" t="s">
        <v>1759</v>
      </c>
      <c r="F120" s="11">
        <v>40271</v>
      </c>
      <c r="G120" s="13">
        <v>3107</v>
      </c>
      <c r="H120" s="13">
        <v>254729</v>
      </c>
      <c r="I120" s="13">
        <v>3523</v>
      </c>
      <c r="J120" s="39">
        <v>0</v>
      </c>
      <c r="K120" s="40">
        <v>0</v>
      </c>
      <c r="L120" s="40">
        <v>0</v>
      </c>
      <c r="M120" s="40">
        <v>0</v>
      </c>
      <c r="N120" s="50">
        <f t="shared" si="28"/>
        <v>0</v>
      </c>
      <c r="O120" s="21">
        <v>0</v>
      </c>
      <c r="P120" s="21">
        <v>0</v>
      </c>
      <c r="Q120" s="21">
        <v>0</v>
      </c>
      <c r="R120" s="21">
        <v>100</v>
      </c>
      <c r="S120" s="44">
        <f t="shared" si="29"/>
        <v>100</v>
      </c>
      <c r="T120" s="21">
        <v>0</v>
      </c>
      <c r="U120" s="21">
        <v>0</v>
      </c>
      <c r="V120" s="21">
        <v>0</v>
      </c>
      <c r="W120" s="21">
        <v>151</v>
      </c>
      <c r="X120" s="44">
        <f t="shared" si="30"/>
        <v>151</v>
      </c>
      <c r="Y120" s="21">
        <v>0</v>
      </c>
      <c r="Z120" s="21">
        <v>0</v>
      </c>
      <c r="AA120" s="21">
        <v>0</v>
      </c>
      <c r="AB120" s="21">
        <v>0</v>
      </c>
      <c r="AC120" s="44">
        <f t="shared" si="31"/>
        <v>0</v>
      </c>
    </row>
    <row r="121" spans="1:29">
      <c r="B121" s="8">
        <f t="shared" si="26"/>
        <v>61</v>
      </c>
      <c r="C121" s="53" t="s">
        <v>91</v>
      </c>
      <c r="D121" s="8">
        <f t="shared" si="27"/>
        <v>61</v>
      </c>
      <c r="E121" s="8" t="s">
        <v>1760</v>
      </c>
      <c r="F121" s="11">
        <v>40275</v>
      </c>
      <c r="G121" s="13">
        <v>1997</v>
      </c>
      <c r="H121" s="13">
        <v>152543</v>
      </c>
      <c r="I121" s="13">
        <v>2200</v>
      </c>
      <c r="J121" s="39">
        <v>0</v>
      </c>
      <c r="K121" s="40">
        <v>0</v>
      </c>
      <c r="L121" s="40">
        <v>0</v>
      </c>
      <c r="M121" s="40">
        <v>0</v>
      </c>
      <c r="N121" s="50">
        <f t="shared" si="28"/>
        <v>0</v>
      </c>
      <c r="O121" s="21">
        <v>0</v>
      </c>
      <c r="P121" s="21">
        <v>0</v>
      </c>
      <c r="Q121" s="21">
        <v>0</v>
      </c>
      <c r="R121" s="21">
        <v>50</v>
      </c>
      <c r="S121" s="44">
        <f t="shared" si="29"/>
        <v>50</v>
      </c>
      <c r="T121" s="21">
        <v>0</v>
      </c>
      <c r="U121" s="21">
        <v>0</v>
      </c>
      <c r="V121" s="21">
        <v>0</v>
      </c>
      <c r="W121" s="21">
        <v>97</v>
      </c>
      <c r="X121" s="44">
        <f t="shared" si="30"/>
        <v>97</v>
      </c>
      <c r="Y121" s="21">
        <v>0</v>
      </c>
      <c r="Z121" s="21">
        <v>0</v>
      </c>
      <c r="AA121" s="21">
        <v>0</v>
      </c>
      <c r="AB121" s="21">
        <v>19</v>
      </c>
      <c r="AC121" s="44">
        <f t="shared" si="31"/>
        <v>19</v>
      </c>
    </row>
    <row r="122" spans="1:29">
      <c r="B122" s="8">
        <f t="shared" si="26"/>
        <v>62</v>
      </c>
      <c r="C122" s="53" t="s">
        <v>91</v>
      </c>
      <c r="D122" s="8">
        <f t="shared" si="27"/>
        <v>62</v>
      </c>
      <c r="E122" s="8" t="s">
        <v>1761</v>
      </c>
      <c r="F122" s="11">
        <v>40275</v>
      </c>
      <c r="G122" s="13">
        <v>2534</v>
      </c>
      <c r="H122" s="13">
        <v>189741</v>
      </c>
      <c r="I122" s="13">
        <v>2969</v>
      </c>
      <c r="J122" s="39">
        <v>0</v>
      </c>
      <c r="K122" s="40">
        <v>0</v>
      </c>
      <c r="L122" s="40">
        <v>0</v>
      </c>
      <c r="M122" s="40">
        <v>0</v>
      </c>
      <c r="N122" s="50">
        <f t="shared" si="28"/>
        <v>0</v>
      </c>
      <c r="O122" s="21">
        <v>0</v>
      </c>
      <c r="P122" s="21">
        <v>0</v>
      </c>
      <c r="Q122" s="21">
        <v>0</v>
      </c>
      <c r="R122" s="21">
        <v>130</v>
      </c>
      <c r="S122" s="44">
        <f t="shared" si="29"/>
        <v>130</v>
      </c>
      <c r="T122" s="21">
        <v>0</v>
      </c>
      <c r="U122" s="21">
        <v>0</v>
      </c>
      <c r="V122" s="21">
        <v>0</v>
      </c>
      <c r="W122" s="21">
        <v>123</v>
      </c>
      <c r="X122" s="44">
        <f t="shared" si="30"/>
        <v>123</v>
      </c>
      <c r="Y122" s="21">
        <v>0</v>
      </c>
      <c r="Z122" s="21">
        <v>0</v>
      </c>
      <c r="AA122" s="21">
        <v>0</v>
      </c>
      <c r="AB122" s="21">
        <v>0</v>
      </c>
      <c r="AC122" s="44">
        <f t="shared" si="31"/>
        <v>0</v>
      </c>
    </row>
    <row r="123" spans="1:29">
      <c r="B123" s="8">
        <f t="shared" si="26"/>
        <v>63</v>
      </c>
      <c r="C123" s="9" t="s">
        <v>91</v>
      </c>
      <c r="D123" s="8">
        <f t="shared" si="27"/>
        <v>63</v>
      </c>
      <c r="E123" s="8" t="s">
        <v>1460</v>
      </c>
      <c r="F123" s="11">
        <v>40276</v>
      </c>
      <c r="G123" s="13">
        <v>4944</v>
      </c>
      <c r="H123" s="13">
        <v>278993</v>
      </c>
      <c r="I123" s="13">
        <v>5672</v>
      </c>
      <c r="J123" s="39">
        <v>0</v>
      </c>
      <c r="K123" s="40">
        <v>0</v>
      </c>
      <c r="L123" s="40">
        <v>0</v>
      </c>
      <c r="M123" s="40">
        <v>0</v>
      </c>
      <c r="N123" s="50">
        <f t="shared" si="28"/>
        <v>0</v>
      </c>
      <c r="O123" s="21">
        <v>0</v>
      </c>
      <c r="P123" s="21">
        <v>0</v>
      </c>
      <c r="Q123" s="21">
        <v>0</v>
      </c>
      <c r="R123" s="21">
        <v>0</v>
      </c>
      <c r="S123" s="44">
        <f t="shared" si="29"/>
        <v>0</v>
      </c>
      <c r="T123" s="21">
        <v>0</v>
      </c>
      <c r="U123" s="21">
        <v>0</v>
      </c>
      <c r="V123" s="21">
        <v>0</v>
      </c>
      <c r="W123" s="21">
        <v>0</v>
      </c>
      <c r="X123" s="44">
        <f t="shared" si="30"/>
        <v>0</v>
      </c>
      <c r="Y123" s="21">
        <v>0</v>
      </c>
      <c r="Z123" s="21">
        <v>0</v>
      </c>
      <c r="AA123" s="21">
        <v>0</v>
      </c>
      <c r="AB123" s="21">
        <v>0</v>
      </c>
      <c r="AC123" s="44">
        <f t="shared" si="31"/>
        <v>0</v>
      </c>
    </row>
    <row r="124" spans="1:29">
      <c r="B124" s="8">
        <f t="shared" si="26"/>
        <v>64</v>
      </c>
      <c r="C124" s="9" t="s">
        <v>91</v>
      </c>
      <c r="D124" s="8">
        <f t="shared" si="27"/>
        <v>64</v>
      </c>
      <c r="E124" s="8" t="s">
        <v>1449</v>
      </c>
      <c r="F124" s="11">
        <v>40278</v>
      </c>
      <c r="G124" s="13">
        <v>4212</v>
      </c>
      <c r="H124" s="13">
        <v>259352</v>
      </c>
      <c r="I124" s="13">
        <v>4638</v>
      </c>
      <c r="J124" s="39">
        <v>0</v>
      </c>
      <c r="K124" s="40">
        <v>0</v>
      </c>
      <c r="L124" s="40">
        <v>0</v>
      </c>
      <c r="M124" s="40">
        <v>0</v>
      </c>
      <c r="N124" s="50">
        <f t="shared" si="28"/>
        <v>0</v>
      </c>
      <c r="O124" s="21">
        <v>0</v>
      </c>
      <c r="P124" s="21">
        <v>0</v>
      </c>
      <c r="Q124" s="21">
        <v>0</v>
      </c>
      <c r="R124" s="21">
        <v>0</v>
      </c>
      <c r="S124" s="44">
        <f t="shared" si="29"/>
        <v>0</v>
      </c>
      <c r="T124" s="21">
        <v>0</v>
      </c>
      <c r="U124" s="21">
        <v>0</v>
      </c>
      <c r="V124" s="21">
        <v>0</v>
      </c>
      <c r="W124" s="21">
        <v>0</v>
      </c>
      <c r="X124" s="44">
        <f t="shared" si="30"/>
        <v>0</v>
      </c>
      <c r="Y124" s="21">
        <v>0</v>
      </c>
      <c r="Z124" s="21">
        <v>0</v>
      </c>
      <c r="AA124" s="21">
        <v>0</v>
      </c>
      <c r="AB124" s="21">
        <v>0</v>
      </c>
      <c r="AC124" s="44">
        <f t="shared" si="31"/>
        <v>0</v>
      </c>
    </row>
    <row r="125" spans="1:29">
      <c r="B125" s="8">
        <f t="shared" si="26"/>
        <v>65</v>
      </c>
      <c r="C125" s="9" t="s">
        <v>91</v>
      </c>
      <c r="D125" s="8">
        <f t="shared" si="27"/>
        <v>65</v>
      </c>
      <c r="E125" s="8" t="s">
        <v>1762</v>
      </c>
      <c r="F125" s="11">
        <v>40278</v>
      </c>
      <c r="G125" s="13">
        <v>3006</v>
      </c>
      <c r="H125" s="13">
        <v>238771</v>
      </c>
      <c r="I125" s="13">
        <v>3407</v>
      </c>
      <c r="J125" s="39">
        <v>0</v>
      </c>
      <c r="K125" s="40">
        <v>0</v>
      </c>
      <c r="L125" s="40">
        <v>0</v>
      </c>
      <c r="M125" s="40">
        <v>0</v>
      </c>
      <c r="N125" s="50">
        <f t="shared" si="28"/>
        <v>0</v>
      </c>
      <c r="O125" s="21">
        <v>0</v>
      </c>
      <c r="P125" s="21">
        <v>0</v>
      </c>
      <c r="Q125" s="21">
        <v>0</v>
      </c>
      <c r="R125" s="21">
        <v>150</v>
      </c>
      <c r="S125" s="44">
        <f t="shared" si="29"/>
        <v>150</v>
      </c>
      <c r="T125" s="21">
        <v>0</v>
      </c>
      <c r="U125" s="21">
        <v>0</v>
      </c>
      <c r="V125" s="21">
        <v>0</v>
      </c>
      <c r="W125" s="21">
        <v>146</v>
      </c>
      <c r="X125" s="44">
        <f t="shared" si="30"/>
        <v>146</v>
      </c>
      <c r="Y125" s="21">
        <v>0</v>
      </c>
      <c r="Z125" s="21">
        <v>0</v>
      </c>
      <c r="AA125" s="21">
        <v>0</v>
      </c>
      <c r="AB125" s="21">
        <v>3</v>
      </c>
      <c r="AC125" s="44">
        <f t="shared" si="31"/>
        <v>3</v>
      </c>
    </row>
    <row r="126" spans="1:29">
      <c r="B126" s="8">
        <f t="shared" si="26"/>
        <v>66</v>
      </c>
      <c r="C126" s="9" t="s">
        <v>91</v>
      </c>
      <c r="D126" s="8">
        <f t="shared" si="27"/>
        <v>66</v>
      </c>
      <c r="E126" s="8" t="s">
        <v>1763</v>
      </c>
      <c r="F126" s="11">
        <v>40281</v>
      </c>
      <c r="G126" s="13">
        <v>3068</v>
      </c>
      <c r="H126" s="13">
        <v>168637</v>
      </c>
      <c r="I126" s="13">
        <v>2989</v>
      </c>
      <c r="J126" s="39">
        <v>0</v>
      </c>
      <c r="K126" s="40">
        <v>0</v>
      </c>
      <c r="L126" s="40">
        <v>0</v>
      </c>
      <c r="M126" s="40">
        <v>0</v>
      </c>
      <c r="N126" s="50">
        <f t="shared" si="28"/>
        <v>0</v>
      </c>
      <c r="O126" s="21">
        <v>0</v>
      </c>
      <c r="P126" s="21">
        <v>0</v>
      </c>
      <c r="Q126" s="21">
        <v>0</v>
      </c>
      <c r="R126" s="21">
        <v>0</v>
      </c>
      <c r="S126" s="44">
        <f t="shared" si="29"/>
        <v>0</v>
      </c>
      <c r="T126" s="21">
        <v>0</v>
      </c>
      <c r="U126" s="21">
        <v>0</v>
      </c>
      <c r="V126" s="21">
        <v>0</v>
      </c>
      <c r="W126" s="21">
        <v>0</v>
      </c>
      <c r="X126" s="44">
        <f t="shared" si="30"/>
        <v>0</v>
      </c>
      <c r="Y126" s="21">
        <v>0</v>
      </c>
      <c r="Z126" s="21">
        <v>0</v>
      </c>
      <c r="AA126" s="21">
        <v>0</v>
      </c>
      <c r="AB126" s="21">
        <v>0</v>
      </c>
      <c r="AC126" s="44">
        <f t="shared" ref="AC126:AC133" si="32">SUM(Y126:AB126)</f>
        <v>0</v>
      </c>
    </row>
    <row r="127" spans="1:29">
      <c r="B127" s="8">
        <f t="shared" si="26"/>
        <v>67</v>
      </c>
      <c r="C127" s="53" t="s">
        <v>91</v>
      </c>
      <c r="D127" s="8">
        <f t="shared" si="27"/>
        <v>67</v>
      </c>
      <c r="E127" s="8" t="s">
        <v>1764</v>
      </c>
      <c r="F127" s="11">
        <v>40282</v>
      </c>
      <c r="G127" s="13">
        <v>1771</v>
      </c>
      <c r="H127" s="13">
        <v>140732</v>
      </c>
      <c r="I127" s="13">
        <v>1996</v>
      </c>
      <c r="J127" s="39">
        <v>0</v>
      </c>
      <c r="K127" s="40">
        <v>0</v>
      </c>
      <c r="L127" s="40">
        <v>0</v>
      </c>
      <c r="M127" s="40">
        <v>0</v>
      </c>
      <c r="N127" s="50">
        <f t="shared" si="28"/>
        <v>0</v>
      </c>
      <c r="O127" s="21">
        <v>0</v>
      </c>
      <c r="P127" s="21">
        <v>0</v>
      </c>
      <c r="Q127" s="21">
        <v>0</v>
      </c>
      <c r="R127" s="21">
        <v>100</v>
      </c>
      <c r="S127" s="44">
        <f t="shared" si="29"/>
        <v>100</v>
      </c>
      <c r="T127" s="21">
        <v>0</v>
      </c>
      <c r="U127" s="21">
        <v>0</v>
      </c>
      <c r="V127" s="21">
        <v>0</v>
      </c>
      <c r="W127" s="21">
        <v>86</v>
      </c>
      <c r="X127" s="44">
        <f t="shared" si="30"/>
        <v>86</v>
      </c>
      <c r="Y127" s="21">
        <v>0</v>
      </c>
      <c r="Z127" s="21">
        <v>0</v>
      </c>
      <c r="AA127" s="21">
        <v>0</v>
      </c>
      <c r="AB127" s="21">
        <v>0</v>
      </c>
      <c r="AC127" s="44">
        <f t="shared" si="32"/>
        <v>0</v>
      </c>
    </row>
    <row r="128" spans="1:29">
      <c r="B128" s="8">
        <f t="shared" si="26"/>
        <v>68</v>
      </c>
      <c r="C128" s="53" t="s">
        <v>91</v>
      </c>
      <c r="D128" s="8">
        <f t="shared" si="27"/>
        <v>68</v>
      </c>
      <c r="E128" s="8" t="s">
        <v>1765</v>
      </c>
      <c r="F128" s="11">
        <v>40282</v>
      </c>
      <c r="G128" s="13">
        <v>3210</v>
      </c>
      <c r="H128" s="13">
        <v>207579</v>
      </c>
      <c r="I128" s="13">
        <v>3635</v>
      </c>
      <c r="J128" s="39">
        <v>0</v>
      </c>
      <c r="K128" s="40">
        <v>0</v>
      </c>
      <c r="L128" s="40">
        <v>0</v>
      </c>
      <c r="M128" s="40">
        <v>0</v>
      </c>
      <c r="N128" s="50">
        <f t="shared" si="28"/>
        <v>0</v>
      </c>
      <c r="O128" s="21">
        <v>0</v>
      </c>
      <c r="P128" s="21">
        <v>0</v>
      </c>
      <c r="Q128" s="21">
        <v>0</v>
      </c>
      <c r="R128" s="21">
        <v>130</v>
      </c>
      <c r="S128" s="44">
        <f t="shared" si="29"/>
        <v>130</v>
      </c>
      <c r="T128" s="21">
        <v>0</v>
      </c>
      <c r="U128" s="21">
        <v>0</v>
      </c>
      <c r="V128" s="21">
        <v>0</v>
      </c>
      <c r="W128" s="21">
        <v>155</v>
      </c>
      <c r="X128" s="44">
        <f t="shared" si="30"/>
        <v>155</v>
      </c>
      <c r="Y128" s="21">
        <v>0</v>
      </c>
      <c r="Z128" s="21">
        <v>0</v>
      </c>
      <c r="AA128" s="21">
        <v>0</v>
      </c>
      <c r="AB128" s="21">
        <v>0</v>
      </c>
      <c r="AC128" s="44">
        <f t="shared" si="32"/>
        <v>0</v>
      </c>
    </row>
    <row r="129" spans="2:29">
      <c r="B129" s="8">
        <f t="shared" si="26"/>
        <v>69</v>
      </c>
      <c r="C129" s="9" t="s">
        <v>91</v>
      </c>
      <c r="D129" s="8">
        <f t="shared" si="27"/>
        <v>69</v>
      </c>
      <c r="E129" s="8" t="s">
        <v>1766</v>
      </c>
      <c r="F129" s="11">
        <v>40283</v>
      </c>
      <c r="G129" s="13">
        <v>3571</v>
      </c>
      <c r="H129" s="13">
        <v>224275</v>
      </c>
      <c r="I129" s="13">
        <v>4151</v>
      </c>
      <c r="J129" s="39">
        <v>0</v>
      </c>
      <c r="K129" s="40">
        <v>0</v>
      </c>
      <c r="L129" s="40">
        <v>0</v>
      </c>
      <c r="M129" s="40">
        <v>0</v>
      </c>
      <c r="N129" s="50">
        <f t="shared" si="28"/>
        <v>0</v>
      </c>
      <c r="O129" s="21">
        <v>0</v>
      </c>
      <c r="P129" s="21">
        <v>0</v>
      </c>
      <c r="Q129" s="21">
        <v>0</v>
      </c>
      <c r="R129" s="21">
        <v>0</v>
      </c>
      <c r="S129" s="44">
        <f t="shared" si="29"/>
        <v>0</v>
      </c>
      <c r="T129" s="21">
        <v>0</v>
      </c>
      <c r="U129" s="21">
        <v>0</v>
      </c>
      <c r="V129" s="21">
        <v>0</v>
      </c>
      <c r="W129" s="21">
        <v>0</v>
      </c>
      <c r="X129" s="44">
        <f t="shared" si="30"/>
        <v>0</v>
      </c>
      <c r="Y129" s="21">
        <v>0</v>
      </c>
      <c r="Z129" s="21">
        <v>0</v>
      </c>
      <c r="AA129" s="21">
        <v>0</v>
      </c>
      <c r="AB129" s="21">
        <v>0</v>
      </c>
      <c r="AC129" s="44">
        <f t="shared" si="32"/>
        <v>0</v>
      </c>
    </row>
    <row r="130" spans="2:29">
      <c r="B130" s="8">
        <f t="shared" si="26"/>
        <v>70</v>
      </c>
      <c r="C130" s="9" t="s">
        <v>91</v>
      </c>
      <c r="D130" s="8">
        <f t="shared" si="27"/>
        <v>70</v>
      </c>
      <c r="E130" s="8" t="s">
        <v>1767</v>
      </c>
      <c r="F130" s="11">
        <v>40285</v>
      </c>
      <c r="G130" s="13">
        <v>1858</v>
      </c>
      <c r="H130" s="13">
        <v>134350</v>
      </c>
      <c r="I130" s="13">
        <v>2117</v>
      </c>
      <c r="J130" s="39">
        <v>0</v>
      </c>
      <c r="K130" s="40">
        <v>0</v>
      </c>
      <c r="L130" s="40">
        <v>0</v>
      </c>
      <c r="M130" s="40">
        <v>0</v>
      </c>
      <c r="N130" s="50">
        <f t="shared" si="28"/>
        <v>0</v>
      </c>
      <c r="O130" s="21">
        <v>0</v>
      </c>
      <c r="P130" s="21">
        <v>0</v>
      </c>
      <c r="Q130" s="21">
        <v>0</v>
      </c>
      <c r="R130" s="21">
        <v>50</v>
      </c>
      <c r="S130" s="44">
        <f t="shared" si="29"/>
        <v>50</v>
      </c>
      <c r="T130" s="21">
        <v>0</v>
      </c>
      <c r="U130" s="21">
        <v>0</v>
      </c>
      <c r="V130" s="21">
        <v>0</v>
      </c>
      <c r="W130" s="21">
        <v>90</v>
      </c>
      <c r="X130" s="44">
        <f t="shared" si="30"/>
        <v>90</v>
      </c>
      <c r="Y130" s="21">
        <v>0</v>
      </c>
      <c r="Z130" s="21">
        <v>0</v>
      </c>
      <c r="AA130" s="21">
        <v>0</v>
      </c>
      <c r="AB130" s="21">
        <v>0</v>
      </c>
      <c r="AC130" s="44">
        <f t="shared" si="32"/>
        <v>0</v>
      </c>
    </row>
    <row r="131" spans="2:29">
      <c r="B131" s="8">
        <f t="shared" si="26"/>
        <v>71</v>
      </c>
      <c r="C131" s="9" t="s">
        <v>91</v>
      </c>
      <c r="D131" s="8">
        <f t="shared" si="27"/>
        <v>71</v>
      </c>
      <c r="E131" s="8" t="s">
        <v>1768</v>
      </c>
      <c r="F131" s="11">
        <v>40286</v>
      </c>
      <c r="G131" s="13">
        <v>4058</v>
      </c>
      <c r="H131" s="13">
        <v>248232</v>
      </c>
      <c r="I131" s="13">
        <v>4441</v>
      </c>
      <c r="J131" s="39">
        <v>0</v>
      </c>
      <c r="K131" s="40">
        <v>0</v>
      </c>
      <c r="L131" s="40">
        <v>0</v>
      </c>
      <c r="M131" s="40">
        <v>0</v>
      </c>
      <c r="N131" s="50">
        <f t="shared" si="28"/>
        <v>0</v>
      </c>
      <c r="O131" s="21">
        <v>0</v>
      </c>
      <c r="P131" s="21">
        <v>0</v>
      </c>
      <c r="Q131" s="21">
        <v>0</v>
      </c>
      <c r="R131" s="21">
        <v>0</v>
      </c>
      <c r="S131" s="44">
        <f t="shared" si="29"/>
        <v>0</v>
      </c>
      <c r="T131" s="21">
        <v>0</v>
      </c>
      <c r="U131" s="21">
        <v>0</v>
      </c>
      <c r="V131" s="21">
        <v>0</v>
      </c>
      <c r="W131" s="21">
        <v>0</v>
      </c>
      <c r="X131" s="44">
        <f t="shared" si="30"/>
        <v>0</v>
      </c>
      <c r="Y131" s="21">
        <v>0</v>
      </c>
      <c r="Z131" s="21">
        <v>0</v>
      </c>
      <c r="AA131" s="21">
        <v>0</v>
      </c>
      <c r="AB131" s="21">
        <v>0</v>
      </c>
      <c r="AC131" s="44">
        <f t="shared" si="32"/>
        <v>0</v>
      </c>
    </row>
    <row r="132" spans="2:29">
      <c r="B132" s="8">
        <f t="shared" si="26"/>
        <v>72</v>
      </c>
      <c r="C132" s="9" t="s">
        <v>91</v>
      </c>
      <c r="D132" s="8">
        <f t="shared" si="27"/>
        <v>72</v>
      </c>
      <c r="E132" s="8" t="s">
        <v>1487</v>
      </c>
      <c r="F132" s="11">
        <v>40287</v>
      </c>
      <c r="G132" s="13">
        <v>5385</v>
      </c>
      <c r="H132" s="13">
        <v>291044</v>
      </c>
      <c r="I132" s="13">
        <v>6266</v>
      </c>
      <c r="J132" s="39">
        <v>0</v>
      </c>
      <c r="K132" s="40">
        <v>0</v>
      </c>
      <c r="L132" s="40">
        <v>0</v>
      </c>
      <c r="M132" s="40">
        <v>0</v>
      </c>
      <c r="N132" s="50">
        <f t="shared" si="28"/>
        <v>0</v>
      </c>
      <c r="O132" s="21">
        <v>0</v>
      </c>
      <c r="P132" s="21">
        <v>0</v>
      </c>
      <c r="Q132" s="21">
        <v>0</v>
      </c>
      <c r="R132" s="21">
        <v>0</v>
      </c>
      <c r="S132" s="44">
        <f t="shared" si="29"/>
        <v>0</v>
      </c>
      <c r="T132" s="21">
        <v>0</v>
      </c>
      <c r="U132" s="21">
        <v>0</v>
      </c>
      <c r="V132" s="21">
        <v>0</v>
      </c>
      <c r="W132" s="21">
        <v>0</v>
      </c>
      <c r="X132" s="44">
        <f t="shared" si="30"/>
        <v>0</v>
      </c>
      <c r="Y132" s="21">
        <v>0</v>
      </c>
      <c r="Z132" s="21">
        <v>0</v>
      </c>
      <c r="AA132" s="21">
        <v>0</v>
      </c>
      <c r="AB132" s="21">
        <v>0</v>
      </c>
      <c r="AC132" s="44">
        <f t="shared" si="32"/>
        <v>0</v>
      </c>
    </row>
    <row r="133" spans="2:29">
      <c r="B133" s="8">
        <f t="shared" si="26"/>
        <v>73</v>
      </c>
      <c r="C133" s="53" t="s">
        <v>91</v>
      </c>
      <c r="D133" s="8">
        <f t="shared" si="27"/>
        <v>73</v>
      </c>
      <c r="E133" s="8" t="s">
        <v>1769</v>
      </c>
      <c r="F133" s="11">
        <v>40289</v>
      </c>
      <c r="G133" s="13">
        <v>1941</v>
      </c>
      <c r="H133" s="13">
        <v>152211</v>
      </c>
      <c r="I133" s="13">
        <v>2118</v>
      </c>
      <c r="J133" s="39">
        <v>0</v>
      </c>
      <c r="K133" s="40">
        <v>0</v>
      </c>
      <c r="L133" s="40">
        <v>5</v>
      </c>
      <c r="M133" s="40">
        <v>0</v>
      </c>
      <c r="N133" s="50">
        <f t="shared" si="28"/>
        <v>5</v>
      </c>
      <c r="O133" s="21">
        <v>0</v>
      </c>
      <c r="P133" s="21">
        <v>0</v>
      </c>
      <c r="Q133" s="21">
        <v>0</v>
      </c>
      <c r="R133" s="21">
        <v>0</v>
      </c>
      <c r="S133" s="44">
        <f t="shared" si="29"/>
        <v>0</v>
      </c>
      <c r="T133" s="21">
        <v>0</v>
      </c>
      <c r="U133" s="21">
        <v>0</v>
      </c>
      <c r="V133" s="21">
        <v>0</v>
      </c>
      <c r="W133" s="21">
        <v>94</v>
      </c>
      <c r="X133" s="44">
        <f t="shared" si="30"/>
        <v>94</v>
      </c>
      <c r="Y133" s="21">
        <v>0</v>
      </c>
      <c r="Z133" s="21">
        <v>0</v>
      </c>
      <c r="AA133" s="21">
        <v>0</v>
      </c>
      <c r="AB133" s="21">
        <v>1</v>
      </c>
      <c r="AC133" s="44">
        <f t="shared" si="32"/>
        <v>1</v>
      </c>
    </row>
    <row r="134" spans="2:29">
      <c r="B134" s="8">
        <f t="shared" si="26"/>
        <v>74</v>
      </c>
      <c r="C134" s="53" t="s">
        <v>91</v>
      </c>
      <c r="D134" s="8">
        <f t="shared" si="27"/>
        <v>74</v>
      </c>
      <c r="E134" s="8" t="s">
        <v>1770</v>
      </c>
      <c r="F134" s="11">
        <v>40289</v>
      </c>
      <c r="G134" s="13">
        <v>2034</v>
      </c>
      <c r="H134" s="13">
        <v>152180</v>
      </c>
      <c r="I134" s="13">
        <v>2335</v>
      </c>
      <c r="J134" s="39">
        <v>0</v>
      </c>
      <c r="K134" s="40">
        <v>0</v>
      </c>
      <c r="L134" s="40">
        <v>1</v>
      </c>
      <c r="M134" s="40">
        <v>0</v>
      </c>
      <c r="N134" s="50">
        <f t="shared" si="28"/>
        <v>1</v>
      </c>
      <c r="O134" s="21">
        <v>0</v>
      </c>
      <c r="P134" s="21">
        <v>0</v>
      </c>
      <c r="Q134" s="21">
        <v>0</v>
      </c>
      <c r="R134" s="21">
        <v>100</v>
      </c>
      <c r="S134" s="44">
        <f t="shared" si="29"/>
        <v>100</v>
      </c>
      <c r="T134" s="21">
        <v>0</v>
      </c>
      <c r="U134" s="21">
        <v>0</v>
      </c>
      <c r="V134" s="21">
        <v>0</v>
      </c>
      <c r="W134" s="21">
        <v>99</v>
      </c>
      <c r="X134" s="44">
        <f t="shared" si="30"/>
        <v>99</v>
      </c>
      <c r="Y134" s="21">
        <v>0</v>
      </c>
      <c r="Z134" s="21">
        <v>0</v>
      </c>
      <c r="AA134" s="21">
        <v>0</v>
      </c>
      <c r="AB134" s="21">
        <v>0</v>
      </c>
      <c r="AC134" s="44">
        <f>SUM(Y134:AB134)</f>
        <v>0</v>
      </c>
    </row>
    <row r="135" spans="2:29">
      <c r="B135" s="8">
        <f t="shared" si="26"/>
        <v>75</v>
      </c>
      <c r="C135" s="9" t="s">
        <v>91</v>
      </c>
      <c r="D135" s="8">
        <f t="shared" si="27"/>
        <v>75</v>
      </c>
      <c r="E135" s="8" t="s">
        <v>1771</v>
      </c>
      <c r="F135" s="11">
        <v>40292</v>
      </c>
      <c r="G135" s="13">
        <v>2400</v>
      </c>
      <c r="H135" s="13">
        <v>167044</v>
      </c>
      <c r="I135" s="13">
        <v>2703</v>
      </c>
      <c r="J135" s="39">
        <v>0</v>
      </c>
      <c r="K135" s="40">
        <v>0</v>
      </c>
      <c r="L135" s="40">
        <v>0</v>
      </c>
      <c r="M135" s="40">
        <v>0</v>
      </c>
      <c r="N135" s="50">
        <f t="shared" si="28"/>
        <v>0</v>
      </c>
      <c r="O135" s="21">
        <v>0</v>
      </c>
      <c r="P135" s="21">
        <v>0</v>
      </c>
      <c r="Q135" s="21">
        <v>0</v>
      </c>
      <c r="R135" s="21">
        <v>0</v>
      </c>
      <c r="S135" s="44">
        <f t="shared" si="29"/>
        <v>0</v>
      </c>
      <c r="T135" s="21">
        <v>0</v>
      </c>
      <c r="U135" s="21">
        <v>0</v>
      </c>
      <c r="V135" s="21">
        <v>0</v>
      </c>
      <c r="W135" s="21">
        <v>116</v>
      </c>
      <c r="X135" s="44">
        <f t="shared" si="30"/>
        <v>116</v>
      </c>
      <c r="Y135" s="21">
        <v>0</v>
      </c>
      <c r="Z135" s="21">
        <v>0</v>
      </c>
      <c r="AA135" s="21">
        <v>0</v>
      </c>
      <c r="AB135" s="21">
        <v>260</v>
      </c>
      <c r="AC135" s="44">
        <f>SUM(Y135:AB135)</f>
        <v>260</v>
      </c>
    </row>
    <row r="136" spans="2:29">
      <c r="B136" s="8">
        <f t="shared" si="26"/>
        <v>76</v>
      </c>
      <c r="C136" s="9" t="s">
        <v>91</v>
      </c>
      <c r="D136" s="8">
        <f t="shared" si="27"/>
        <v>76</v>
      </c>
      <c r="E136" s="8" t="s">
        <v>1488</v>
      </c>
      <c r="F136" s="11">
        <v>40294</v>
      </c>
      <c r="G136" s="13">
        <v>4957</v>
      </c>
      <c r="H136" s="13">
        <v>285048</v>
      </c>
      <c r="I136" s="13">
        <v>5695</v>
      </c>
      <c r="J136" s="39">
        <v>0</v>
      </c>
      <c r="K136" s="40">
        <v>0</v>
      </c>
      <c r="L136" s="40">
        <v>0</v>
      </c>
      <c r="M136" s="40">
        <v>0</v>
      </c>
      <c r="N136" s="50">
        <f t="shared" si="28"/>
        <v>0</v>
      </c>
      <c r="O136" s="21">
        <v>0</v>
      </c>
      <c r="P136" s="21">
        <v>0</v>
      </c>
      <c r="Q136" s="21">
        <v>0</v>
      </c>
      <c r="R136" s="21">
        <v>0</v>
      </c>
      <c r="S136" s="44">
        <f t="shared" si="29"/>
        <v>0</v>
      </c>
      <c r="T136" s="21">
        <v>0</v>
      </c>
      <c r="U136" s="21">
        <v>0</v>
      </c>
      <c r="V136" s="21">
        <v>0</v>
      </c>
      <c r="W136" s="21">
        <v>0</v>
      </c>
      <c r="X136" s="44">
        <f t="shared" si="30"/>
        <v>0</v>
      </c>
      <c r="Y136" s="21">
        <v>0</v>
      </c>
      <c r="Z136" s="21">
        <v>0</v>
      </c>
      <c r="AA136" s="21">
        <v>0</v>
      </c>
      <c r="AB136" s="21">
        <v>0</v>
      </c>
      <c r="AC136" s="44">
        <f t="shared" ref="AC136:AC141" si="33">SUM(Y136:AB136)</f>
        <v>0</v>
      </c>
    </row>
    <row r="137" spans="2:29">
      <c r="B137" s="8">
        <f t="shared" si="26"/>
        <v>77</v>
      </c>
      <c r="C137" s="9" t="s">
        <v>91</v>
      </c>
      <c r="D137" s="8">
        <f t="shared" si="27"/>
        <v>77</v>
      </c>
      <c r="E137" s="8" t="s">
        <v>1772</v>
      </c>
      <c r="F137" s="11">
        <v>40295</v>
      </c>
      <c r="G137" s="13">
        <v>4049</v>
      </c>
      <c r="H137" s="13">
        <v>250757</v>
      </c>
      <c r="I137" s="13">
        <v>4463</v>
      </c>
      <c r="J137" s="39">
        <v>0</v>
      </c>
      <c r="K137" s="40">
        <v>0</v>
      </c>
      <c r="L137" s="40">
        <v>0</v>
      </c>
      <c r="M137" s="40">
        <v>0</v>
      </c>
      <c r="N137" s="50">
        <f t="shared" si="28"/>
        <v>0</v>
      </c>
      <c r="O137" s="21">
        <v>0</v>
      </c>
      <c r="P137" s="21">
        <v>0</v>
      </c>
      <c r="Q137" s="21">
        <v>0</v>
      </c>
      <c r="R137" s="21">
        <v>0</v>
      </c>
      <c r="S137" s="44">
        <f t="shared" si="29"/>
        <v>0</v>
      </c>
      <c r="T137" s="21">
        <v>0</v>
      </c>
      <c r="U137" s="21">
        <v>0</v>
      </c>
      <c r="V137" s="21">
        <v>0</v>
      </c>
      <c r="W137" s="21">
        <v>0</v>
      </c>
      <c r="X137" s="44">
        <f t="shared" si="30"/>
        <v>0</v>
      </c>
      <c r="Y137" s="21">
        <v>0</v>
      </c>
      <c r="Z137" s="21">
        <v>0</v>
      </c>
      <c r="AA137" s="21">
        <v>0</v>
      </c>
      <c r="AB137" s="21">
        <v>0</v>
      </c>
      <c r="AC137" s="44">
        <f t="shared" si="33"/>
        <v>0</v>
      </c>
    </row>
    <row r="138" spans="2:29">
      <c r="B138" s="8">
        <f t="shared" si="26"/>
        <v>78</v>
      </c>
      <c r="C138" s="53" t="s">
        <v>91</v>
      </c>
      <c r="D138" s="8">
        <f t="shared" si="27"/>
        <v>78</v>
      </c>
      <c r="E138" s="8" t="s">
        <v>1773</v>
      </c>
      <c r="F138" s="11">
        <v>40296</v>
      </c>
      <c r="G138" s="13">
        <v>1586</v>
      </c>
      <c r="H138" s="13">
        <v>123216</v>
      </c>
      <c r="I138" s="13">
        <v>1795</v>
      </c>
      <c r="J138" s="39">
        <v>0</v>
      </c>
      <c r="K138" s="40">
        <v>0</v>
      </c>
      <c r="L138" s="40">
        <v>0</v>
      </c>
      <c r="M138" s="40">
        <v>0</v>
      </c>
      <c r="N138" s="50">
        <f t="shared" si="28"/>
        <v>0</v>
      </c>
      <c r="O138" s="21">
        <v>0</v>
      </c>
      <c r="P138" s="21">
        <v>0</v>
      </c>
      <c r="Q138" s="21">
        <v>0</v>
      </c>
      <c r="R138" s="21">
        <v>0</v>
      </c>
      <c r="S138" s="44">
        <f t="shared" si="29"/>
        <v>0</v>
      </c>
      <c r="T138" s="21">
        <v>0</v>
      </c>
      <c r="U138" s="21">
        <v>0</v>
      </c>
      <c r="V138" s="21">
        <v>0</v>
      </c>
      <c r="W138" s="21">
        <v>77</v>
      </c>
      <c r="X138" s="44">
        <f t="shared" si="30"/>
        <v>77</v>
      </c>
      <c r="Y138" s="21">
        <v>0</v>
      </c>
      <c r="Z138" s="21">
        <v>0</v>
      </c>
      <c r="AA138" s="21">
        <v>0</v>
      </c>
      <c r="AB138" s="21">
        <v>0</v>
      </c>
      <c r="AC138" s="44">
        <f t="shared" si="33"/>
        <v>0</v>
      </c>
    </row>
    <row r="139" spans="2:29">
      <c r="B139" s="8">
        <f t="shared" si="26"/>
        <v>79</v>
      </c>
      <c r="C139" s="53" t="s">
        <v>91</v>
      </c>
      <c r="D139" s="8">
        <f t="shared" si="27"/>
        <v>79</v>
      </c>
      <c r="E139" s="8" t="s">
        <v>1774</v>
      </c>
      <c r="F139" s="11">
        <v>40296</v>
      </c>
      <c r="G139" s="13">
        <v>3371</v>
      </c>
      <c r="H139" s="13">
        <v>243568</v>
      </c>
      <c r="I139" s="13">
        <v>3699</v>
      </c>
      <c r="J139" s="39">
        <v>0</v>
      </c>
      <c r="K139" s="40">
        <v>0</v>
      </c>
      <c r="L139" s="40">
        <v>0</v>
      </c>
      <c r="M139" s="40">
        <v>0</v>
      </c>
      <c r="N139" s="50">
        <f t="shared" si="28"/>
        <v>0</v>
      </c>
      <c r="O139" s="21">
        <v>0</v>
      </c>
      <c r="P139" s="21">
        <v>0</v>
      </c>
      <c r="Q139" s="21">
        <v>0</v>
      </c>
      <c r="R139" s="21">
        <v>100</v>
      </c>
      <c r="S139" s="44">
        <f t="shared" si="29"/>
        <v>100</v>
      </c>
      <c r="T139" s="21">
        <v>0</v>
      </c>
      <c r="U139" s="21">
        <v>0</v>
      </c>
      <c r="V139" s="21">
        <v>0</v>
      </c>
      <c r="W139" s="21">
        <v>163</v>
      </c>
      <c r="X139" s="44">
        <f t="shared" si="30"/>
        <v>163</v>
      </c>
      <c r="Y139" s="21">
        <v>0</v>
      </c>
      <c r="Z139" s="21">
        <v>0</v>
      </c>
      <c r="AA139" s="21">
        <v>0</v>
      </c>
      <c r="AB139" s="21">
        <v>0</v>
      </c>
      <c r="AC139" s="44">
        <f t="shared" si="33"/>
        <v>0</v>
      </c>
    </row>
    <row r="140" spans="2:29">
      <c r="B140" s="8">
        <f t="shared" si="26"/>
        <v>80</v>
      </c>
      <c r="C140" s="9" t="s">
        <v>91</v>
      </c>
      <c r="D140" s="8">
        <f t="shared" si="27"/>
        <v>80</v>
      </c>
      <c r="E140" s="8" t="s">
        <v>1775</v>
      </c>
      <c r="F140" s="11">
        <v>40296</v>
      </c>
      <c r="G140" s="13">
        <v>2576</v>
      </c>
      <c r="H140" s="13">
        <v>130204</v>
      </c>
      <c r="I140" s="13">
        <v>2496</v>
      </c>
      <c r="J140" s="39">
        <v>0</v>
      </c>
      <c r="K140" s="40">
        <v>0</v>
      </c>
      <c r="L140" s="40">
        <v>0</v>
      </c>
      <c r="M140" s="40">
        <v>0</v>
      </c>
      <c r="N140" s="50">
        <f t="shared" si="28"/>
        <v>0</v>
      </c>
      <c r="O140" s="21">
        <v>0</v>
      </c>
      <c r="P140" s="21">
        <v>0</v>
      </c>
      <c r="Q140" s="21">
        <v>0</v>
      </c>
      <c r="R140" s="21">
        <v>0</v>
      </c>
      <c r="S140" s="44">
        <f t="shared" si="29"/>
        <v>0</v>
      </c>
      <c r="T140" s="21">
        <v>0</v>
      </c>
      <c r="U140" s="21">
        <v>0</v>
      </c>
      <c r="V140" s="21">
        <v>0</v>
      </c>
      <c r="W140" s="21">
        <v>0</v>
      </c>
      <c r="X140" s="44">
        <f t="shared" si="30"/>
        <v>0</v>
      </c>
      <c r="Y140" s="21">
        <v>0</v>
      </c>
      <c r="Z140" s="21">
        <v>0</v>
      </c>
      <c r="AA140" s="21">
        <v>0</v>
      </c>
      <c r="AB140" s="21">
        <v>0</v>
      </c>
      <c r="AC140" s="44">
        <f t="shared" si="33"/>
        <v>0</v>
      </c>
    </row>
    <row r="141" spans="2:29">
      <c r="B141" s="8">
        <f t="shared" si="26"/>
        <v>81</v>
      </c>
      <c r="C141" s="9" t="s">
        <v>91</v>
      </c>
      <c r="D141" s="8">
        <f t="shared" si="27"/>
        <v>81</v>
      </c>
      <c r="E141" s="8" t="s">
        <v>1776</v>
      </c>
      <c r="F141" s="11">
        <v>40298</v>
      </c>
      <c r="G141" s="13">
        <v>3096</v>
      </c>
      <c r="H141" s="13">
        <v>188236</v>
      </c>
      <c r="I141" s="13">
        <v>3468</v>
      </c>
      <c r="J141" s="39">
        <v>0</v>
      </c>
      <c r="K141" s="40">
        <v>0</v>
      </c>
      <c r="L141" s="40">
        <v>0</v>
      </c>
      <c r="M141" s="40">
        <v>0</v>
      </c>
      <c r="N141" s="50">
        <f t="shared" si="28"/>
        <v>0</v>
      </c>
      <c r="O141" s="21">
        <v>0</v>
      </c>
      <c r="P141" s="21">
        <v>0</v>
      </c>
      <c r="Q141" s="21">
        <v>0</v>
      </c>
      <c r="R141" s="21">
        <v>0</v>
      </c>
      <c r="S141" s="44">
        <f t="shared" si="29"/>
        <v>0</v>
      </c>
      <c r="T141" s="21">
        <v>0</v>
      </c>
      <c r="U141" s="21">
        <v>0</v>
      </c>
      <c r="V141" s="21">
        <v>0</v>
      </c>
      <c r="W141" s="21">
        <v>0</v>
      </c>
      <c r="X141" s="44">
        <f t="shared" si="30"/>
        <v>0</v>
      </c>
      <c r="Y141" s="21">
        <v>0</v>
      </c>
      <c r="Z141" s="21">
        <v>0</v>
      </c>
      <c r="AA141" s="21">
        <v>0</v>
      </c>
      <c r="AB141" s="21">
        <v>0</v>
      </c>
      <c r="AC141" s="44">
        <f t="shared" si="33"/>
        <v>0</v>
      </c>
    </row>
    <row r="142" spans="2:29">
      <c r="B142" s="8">
        <f t="shared" ref="B142:B157" si="34">+B141+1</f>
        <v>82</v>
      </c>
      <c r="C142" s="9" t="s">
        <v>91</v>
      </c>
      <c r="D142" s="8">
        <f t="shared" ref="D142:D158" si="35">+D141+1</f>
        <v>82</v>
      </c>
      <c r="E142" s="8" t="s">
        <v>1777</v>
      </c>
      <c r="F142" s="11">
        <v>40302</v>
      </c>
      <c r="G142" s="13">
        <v>4071</v>
      </c>
      <c r="H142" s="13">
        <v>245656</v>
      </c>
      <c r="I142" s="13">
        <v>4462</v>
      </c>
      <c r="J142" s="39">
        <v>0</v>
      </c>
      <c r="K142" s="40">
        <v>0</v>
      </c>
      <c r="L142" s="40">
        <v>0</v>
      </c>
      <c r="M142" s="40">
        <v>0</v>
      </c>
      <c r="N142" s="50">
        <f t="shared" ref="N142:N147" si="36">SUM(J142:M142)</f>
        <v>0</v>
      </c>
      <c r="O142" s="21">
        <v>0</v>
      </c>
      <c r="P142" s="21">
        <v>0</v>
      </c>
      <c r="Q142" s="21">
        <v>0</v>
      </c>
      <c r="R142" s="21">
        <v>0</v>
      </c>
      <c r="S142" s="44">
        <f t="shared" ref="S142:S154" si="37">SUM(O142:R142)</f>
        <v>0</v>
      </c>
      <c r="T142" s="21">
        <v>0</v>
      </c>
      <c r="U142" s="21">
        <v>0</v>
      </c>
      <c r="V142" s="21">
        <v>0</v>
      </c>
      <c r="W142" s="21">
        <v>0</v>
      </c>
      <c r="X142" s="44">
        <f t="shared" ref="X142:X147" si="38">SUM(T142:W142)</f>
        <v>0</v>
      </c>
      <c r="Y142" s="21">
        <v>0</v>
      </c>
      <c r="Z142" s="21">
        <v>0</v>
      </c>
      <c r="AA142" s="21">
        <v>0</v>
      </c>
      <c r="AB142" s="21">
        <v>0</v>
      </c>
      <c r="AC142" s="44">
        <f t="shared" ref="AC142:AC147" si="39">SUM(Y142:AB142)</f>
        <v>0</v>
      </c>
    </row>
    <row r="143" spans="2:29">
      <c r="B143" s="8">
        <f t="shared" si="34"/>
        <v>83</v>
      </c>
      <c r="C143" s="9" t="s">
        <v>91</v>
      </c>
      <c r="D143" s="8">
        <f t="shared" si="35"/>
        <v>83</v>
      </c>
      <c r="E143" s="8" t="s">
        <v>1778</v>
      </c>
      <c r="F143" s="11">
        <v>40303</v>
      </c>
      <c r="G143" s="13">
        <v>4662</v>
      </c>
      <c r="H143" s="13">
        <v>268427</v>
      </c>
      <c r="I143" s="13">
        <v>5401</v>
      </c>
      <c r="J143" s="39">
        <v>0</v>
      </c>
      <c r="K143" s="40">
        <v>0</v>
      </c>
      <c r="L143" s="40">
        <v>0</v>
      </c>
      <c r="M143" s="40">
        <v>0</v>
      </c>
      <c r="N143" s="50">
        <f t="shared" si="36"/>
        <v>0</v>
      </c>
      <c r="O143" s="21">
        <v>0</v>
      </c>
      <c r="P143" s="21">
        <v>0</v>
      </c>
      <c r="Q143" s="21">
        <v>0</v>
      </c>
      <c r="R143" s="21">
        <v>0</v>
      </c>
      <c r="S143" s="44">
        <f t="shared" si="37"/>
        <v>0</v>
      </c>
      <c r="T143" s="21">
        <v>0</v>
      </c>
      <c r="U143" s="21">
        <v>0</v>
      </c>
      <c r="V143" s="21">
        <v>0</v>
      </c>
      <c r="W143" s="21">
        <v>0</v>
      </c>
      <c r="X143" s="44">
        <f t="shared" si="38"/>
        <v>0</v>
      </c>
      <c r="Y143" s="21">
        <v>0</v>
      </c>
      <c r="Z143" s="21">
        <v>0</v>
      </c>
      <c r="AA143" s="21">
        <v>0</v>
      </c>
      <c r="AB143" s="21">
        <v>0</v>
      </c>
      <c r="AC143" s="44">
        <f t="shared" si="39"/>
        <v>0</v>
      </c>
    </row>
    <row r="144" spans="2:29">
      <c r="B144" s="8">
        <f t="shared" si="34"/>
        <v>84</v>
      </c>
      <c r="C144" s="53" t="s">
        <v>91</v>
      </c>
      <c r="D144" s="8">
        <f t="shared" si="35"/>
        <v>84</v>
      </c>
      <c r="E144" s="8" t="s">
        <v>1779</v>
      </c>
      <c r="F144" s="11">
        <v>40304</v>
      </c>
      <c r="G144" s="13">
        <v>3232</v>
      </c>
      <c r="H144" s="13">
        <v>239716</v>
      </c>
      <c r="I144" s="13">
        <v>3651</v>
      </c>
      <c r="J144" s="39">
        <v>0</v>
      </c>
      <c r="K144" s="40">
        <v>0</v>
      </c>
      <c r="L144" s="40">
        <v>0</v>
      </c>
      <c r="M144" s="40">
        <v>0</v>
      </c>
      <c r="N144" s="50">
        <f t="shared" si="36"/>
        <v>0</v>
      </c>
      <c r="O144" s="21">
        <v>0</v>
      </c>
      <c r="P144" s="21">
        <v>0</v>
      </c>
      <c r="Q144" s="21">
        <v>0</v>
      </c>
      <c r="R144" s="21">
        <v>100</v>
      </c>
      <c r="S144" s="44">
        <f t="shared" si="37"/>
        <v>100</v>
      </c>
      <c r="T144" s="21">
        <v>0</v>
      </c>
      <c r="U144" s="21">
        <v>0</v>
      </c>
      <c r="V144" s="21">
        <v>0</v>
      </c>
      <c r="W144" s="21">
        <v>157</v>
      </c>
      <c r="X144" s="44">
        <f t="shared" si="38"/>
        <v>157</v>
      </c>
      <c r="Y144" s="21">
        <v>0</v>
      </c>
      <c r="Z144" s="21">
        <v>0</v>
      </c>
      <c r="AA144" s="21">
        <v>0</v>
      </c>
      <c r="AB144" s="21">
        <v>1</v>
      </c>
      <c r="AC144" s="44">
        <f t="shared" si="39"/>
        <v>1</v>
      </c>
    </row>
    <row r="145" spans="2:29">
      <c r="B145" s="8">
        <f t="shared" si="34"/>
        <v>85</v>
      </c>
      <c r="C145" s="53" t="s">
        <v>91</v>
      </c>
      <c r="D145" s="8">
        <f t="shared" si="35"/>
        <v>85</v>
      </c>
      <c r="E145" s="8" t="s">
        <v>1780</v>
      </c>
      <c r="F145" s="11">
        <v>40304</v>
      </c>
      <c r="G145" s="13">
        <v>2674</v>
      </c>
      <c r="H145" s="13">
        <v>201250</v>
      </c>
      <c r="I145" s="13">
        <v>2978</v>
      </c>
      <c r="J145" s="39">
        <v>0</v>
      </c>
      <c r="K145" s="40">
        <v>0</v>
      </c>
      <c r="L145" s="40">
        <v>0</v>
      </c>
      <c r="M145" s="40">
        <v>0</v>
      </c>
      <c r="N145" s="50">
        <f t="shared" si="36"/>
        <v>0</v>
      </c>
      <c r="O145" s="21">
        <v>0</v>
      </c>
      <c r="P145" s="21">
        <v>0</v>
      </c>
      <c r="Q145" s="21">
        <v>0</v>
      </c>
      <c r="R145" s="21">
        <v>120</v>
      </c>
      <c r="S145" s="44">
        <f t="shared" si="37"/>
        <v>120</v>
      </c>
      <c r="T145" s="21">
        <v>0</v>
      </c>
      <c r="U145" s="21">
        <v>0</v>
      </c>
      <c r="V145" s="21">
        <v>0</v>
      </c>
      <c r="W145" s="21">
        <v>130</v>
      </c>
      <c r="X145" s="44">
        <f t="shared" si="38"/>
        <v>130</v>
      </c>
      <c r="Y145" s="21">
        <v>0</v>
      </c>
      <c r="Z145" s="21">
        <v>0</v>
      </c>
      <c r="AA145" s="21">
        <v>0</v>
      </c>
      <c r="AB145" s="21">
        <v>0</v>
      </c>
      <c r="AC145" s="44">
        <f t="shared" si="39"/>
        <v>0</v>
      </c>
    </row>
    <row r="146" spans="2:29">
      <c r="B146" s="8">
        <f t="shared" si="34"/>
        <v>86</v>
      </c>
      <c r="C146" s="53" t="s">
        <v>91</v>
      </c>
      <c r="D146" s="8">
        <f t="shared" si="35"/>
        <v>86</v>
      </c>
      <c r="E146" s="8" t="s">
        <v>1781</v>
      </c>
      <c r="F146" s="11">
        <v>40310</v>
      </c>
      <c r="G146" s="13">
        <v>3475</v>
      </c>
      <c r="H146" s="13">
        <v>253260</v>
      </c>
      <c r="I146" s="13">
        <v>3878</v>
      </c>
      <c r="J146" s="39">
        <v>0</v>
      </c>
      <c r="K146" s="40">
        <v>0</v>
      </c>
      <c r="L146" s="40">
        <v>0</v>
      </c>
      <c r="M146" s="40">
        <v>0</v>
      </c>
      <c r="N146" s="50">
        <f t="shared" si="36"/>
        <v>0</v>
      </c>
      <c r="O146" s="21">
        <v>0</v>
      </c>
      <c r="P146" s="21">
        <v>0</v>
      </c>
      <c r="Q146" s="21">
        <v>0</v>
      </c>
      <c r="R146" s="21">
        <v>150</v>
      </c>
      <c r="S146" s="44">
        <f t="shared" si="37"/>
        <v>150</v>
      </c>
      <c r="T146" s="21">
        <v>0</v>
      </c>
      <c r="U146" s="21">
        <v>0</v>
      </c>
      <c r="V146" s="21">
        <v>0</v>
      </c>
      <c r="W146" s="21">
        <v>168</v>
      </c>
      <c r="X146" s="44">
        <f t="shared" si="38"/>
        <v>168</v>
      </c>
      <c r="Y146" s="21">
        <v>0</v>
      </c>
      <c r="Z146" s="21">
        <v>0</v>
      </c>
      <c r="AA146" s="21">
        <v>0</v>
      </c>
      <c r="AB146" s="21">
        <v>0</v>
      </c>
      <c r="AC146" s="44">
        <f t="shared" si="39"/>
        <v>0</v>
      </c>
    </row>
    <row r="147" spans="2:29">
      <c r="B147" s="8">
        <f t="shared" si="34"/>
        <v>87</v>
      </c>
      <c r="C147" s="53" t="s">
        <v>91</v>
      </c>
      <c r="D147" s="8">
        <f t="shared" si="35"/>
        <v>87</v>
      </c>
      <c r="E147" s="8" t="s">
        <v>1782</v>
      </c>
      <c r="F147" s="11">
        <v>40310</v>
      </c>
      <c r="G147" s="13">
        <v>1964</v>
      </c>
      <c r="H147" s="13">
        <v>142652</v>
      </c>
      <c r="I147" s="13">
        <v>2253</v>
      </c>
      <c r="J147" s="39">
        <v>0</v>
      </c>
      <c r="K147" s="40">
        <v>0</v>
      </c>
      <c r="L147" s="40">
        <v>0</v>
      </c>
      <c r="M147" s="40">
        <v>0</v>
      </c>
      <c r="N147" s="50">
        <f t="shared" si="36"/>
        <v>0</v>
      </c>
      <c r="O147" s="21">
        <v>0</v>
      </c>
      <c r="P147" s="21">
        <v>0</v>
      </c>
      <c r="Q147" s="21">
        <v>0</v>
      </c>
      <c r="R147" s="21">
        <v>130</v>
      </c>
      <c r="S147" s="44">
        <f t="shared" si="37"/>
        <v>130</v>
      </c>
      <c r="T147" s="21">
        <v>0</v>
      </c>
      <c r="U147" s="21">
        <v>0</v>
      </c>
      <c r="V147" s="21">
        <v>0</v>
      </c>
      <c r="W147" s="21">
        <v>96</v>
      </c>
      <c r="X147" s="44">
        <f t="shared" si="38"/>
        <v>96</v>
      </c>
      <c r="Y147" s="21">
        <v>0</v>
      </c>
      <c r="Z147" s="21">
        <v>0</v>
      </c>
      <c r="AA147" s="21">
        <v>0</v>
      </c>
      <c r="AB147" s="21">
        <v>0</v>
      </c>
      <c r="AC147" s="44">
        <f t="shared" si="39"/>
        <v>0</v>
      </c>
    </row>
    <row r="148" spans="2:29">
      <c r="B148" s="8">
        <f t="shared" si="34"/>
        <v>88</v>
      </c>
      <c r="C148" s="9" t="s">
        <v>91</v>
      </c>
      <c r="D148" s="8">
        <f t="shared" si="35"/>
        <v>88</v>
      </c>
      <c r="E148" s="8" t="s">
        <v>1783</v>
      </c>
      <c r="F148" s="11">
        <v>40311</v>
      </c>
      <c r="G148" s="13">
        <v>3301</v>
      </c>
      <c r="H148" s="13">
        <v>195700</v>
      </c>
      <c r="I148" s="13">
        <v>3592</v>
      </c>
      <c r="J148" s="39">
        <v>0</v>
      </c>
      <c r="K148" s="40">
        <v>0</v>
      </c>
      <c r="L148" s="40">
        <v>0</v>
      </c>
      <c r="M148" s="40">
        <v>0</v>
      </c>
      <c r="N148" s="50">
        <f t="shared" ref="N148:N153" si="40">SUM(J148:M148)</f>
        <v>0</v>
      </c>
      <c r="O148" s="21">
        <v>0</v>
      </c>
      <c r="P148" s="21">
        <v>0</v>
      </c>
      <c r="Q148" s="21">
        <v>0</v>
      </c>
      <c r="R148" s="21">
        <v>0</v>
      </c>
      <c r="S148" s="44">
        <f>SUM(O148:R148)</f>
        <v>0</v>
      </c>
      <c r="T148" s="21">
        <v>0</v>
      </c>
      <c r="U148" s="21">
        <v>0</v>
      </c>
      <c r="V148" s="21">
        <v>0</v>
      </c>
      <c r="W148" s="21">
        <v>0</v>
      </c>
      <c r="X148" s="44">
        <f t="shared" ref="X148:X153" si="41">SUM(T148:W148)</f>
        <v>0</v>
      </c>
      <c r="Y148" s="21">
        <v>0</v>
      </c>
      <c r="Z148" s="21">
        <v>0</v>
      </c>
      <c r="AA148" s="21">
        <v>0</v>
      </c>
      <c r="AB148" s="21">
        <v>0</v>
      </c>
      <c r="AC148" s="44">
        <f t="shared" ref="AC148:AC153" si="42">SUM(Y148:AB148)</f>
        <v>0</v>
      </c>
    </row>
    <row r="149" spans="2:29">
      <c r="B149" s="8">
        <f t="shared" si="34"/>
        <v>89</v>
      </c>
      <c r="C149" s="9" t="s">
        <v>91</v>
      </c>
      <c r="D149" s="8">
        <f t="shared" si="35"/>
        <v>89</v>
      </c>
      <c r="E149" s="8" t="s">
        <v>1320</v>
      </c>
      <c r="F149" s="11">
        <v>40316</v>
      </c>
      <c r="G149" s="13">
        <v>4538</v>
      </c>
      <c r="H149" s="13">
        <v>276986</v>
      </c>
      <c r="I149" s="13">
        <v>4998</v>
      </c>
      <c r="J149" s="39">
        <v>0</v>
      </c>
      <c r="K149" s="40">
        <v>0</v>
      </c>
      <c r="L149" s="40">
        <v>0</v>
      </c>
      <c r="M149" s="40">
        <v>0</v>
      </c>
      <c r="N149" s="50">
        <f t="shared" si="40"/>
        <v>0</v>
      </c>
      <c r="O149" s="21">
        <v>0</v>
      </c>
      <c r="P149" s="21">
        <v>0</v>
      </c>
      <c r="Q149" s="21">
        <v>0</v>
      </c>
      <c r="R149" s="21">
        <v>0</v>
      </c>
      <c r="S149" s="44">
        <f t="shared" si="37"/>
        <v>0</v>
      </c>
      <c r="T149" s="21">
        <v>0</v>
      </c>
      <c r="U149" s="21">
        <v>0</v>
      </c>
      <c r="V149" s="21">
        <v>0</v>
      </c>
      <c r="W149" s="21">
        <v>0</v>
      </c>
      <c r="X149" s="44">
        <f t="shared" si="41"/>
        <v>0</v>
      </c>
      <c r="Y149" s="21">
        <v>0</v>
      </c>
      <c r="Z149" s="21">
        <v>0</v>
      </c>
      <c r="AA149" s="21">
        <v>0</v>
      </c>
      <c r="AB149" s="21">
        <v>0</v>
      </c>
      <c r="AC149" s="44">
        <f t="shared" si="42"/>
        <v>0</v>
      </c>
    </row>
    <row r="150" spans="2:29">
      <c r="B150" s="8">
        <f t="shared" si="34"/>
        <v>90</v>
      </c>
      <c r="C150" s="9" t="s">
        <v>91</v>
      </c>
      <c r="D150" s="8">
        <f t="shared" si="35"/>
        <v>90</v>
      </c>
      <c r="E150" s="8" t="s">
        <v>1784</v>
      </c>
      <c r="F150" s="11">
        <v>40317</v>
      </c>
      <c r="G150" s="13">
        <v>1794</v>
      </c>
      <c r="H150" s="13">
        <v>100138</v>
      </c>
      <c r="I150" s="13">
        <v>1898</v>
      </c>
      <c r="J150" s="39">
        <v>0</v>
      </c>
      <c r="K150" s="40">
        <v>0</v>
      </c>
      <c r="L150" s="40">
        <v>0</v>
      </c>
      <c r="M150" s="40">
        <v>0</v>
      </c>
      <c r="N150" s="50">
        <f t="shared" si="40"/>
        <v>0</v>
      </c>
      <c r="O150" s="21">
        <v>0</v>
      </c>
      <c r="P150" s="21">
        <v>0</v>
      </c>
      <c r="Q150" s="21">
        <v>0</v>
      </c>
      <c r="R150" s="21">
        <v>0</v>
      </c>
      <c r="S150" s="44">
        <f t="shared" si="37"/>
        <v>0</v>
      </c>
      <c r="T150" s="21">
        <v>0</v>
      </c>
      <c r="U150" s="21">
        <v>0</v>
      </c>
      <c r="V150" s="21">
        <v>0</v>
      </c>
      <c r="W150" s="21">
        <v>0</v>
      </c>
      <c r="X150" s="44">
        <f t="shared" si="41"/>
        <v>0</v>
      </c>
      <c r="Y150" s="21">
        <v>0</v>
      </c>
      <c r="Z150" s="21">
        <v>0</v>
      </c>
      <c r="AA150" s="21">
        <v>0</v>
      </c>
      <c r="AB150" s="21">
        <v>0</v>
      </c>
      <c r="AC150" s="44">
        <f t="shared" si="42"/>
        <v>0</v>
      </c>
    </row>
    <row r="151" spans="2:29">
      <c r="B151" s="8">
        <f t="shared" si="34"/>
        <v>91</v>
      </c>
      <c r="C151" s="9" t="s">
        <v>91</v>
      </c>
      <c r="D151" s="8">
        <f t="shared" si="35"/>
        <v>91</v>
      </c>
      <c r="E151" s="8" t="s">
        <v>1785</v>
      </c>
      <c r="F151" s="11">
        <v>40319</v>
      </c>
      <c r="G151" s="13">
        <v>3361</v>
      </c>
      <c r="H151" s="13">
        <v>201270</v>
      </c>
      <c r="I151" s="13">
        <v>3643</v>
      </c>
      <c r="J151" s="39">
        <v>0</v>
      </c>
      <c r="K151" s="40">
        <v>0</v>
      </c>
      <c r="L151" s="40">
        <v>0</v>
      </c>
      <c r="M151" s="40">
        <v>0</v>
      </c>
      <c r="N151" s="50">
        <f t="shared" si="40"/>
        <v>0</v>
      </c>
      <c r="O151" s="21">
        <v>0</v>
      </c>
      <c r="P151" s="21">
        <v>0</v>
      </c>
      <c r="Q151" s="21">
        <v>0</v>
      </c>
      <c r="R151" s="21">
        <v>0</v>
      </c>
      <c r="S151" s="44">
        <f t="shared" si="37"/>
        <v>0</v>
      </c>
      <c r="T151" s="21">
        <v>0</v>
      </c>
      <c r="U151" s="21">
        <v>0</v>
      </c>
      <c r="V151" s="21">
        <v>0</v>
      </c>
      <c r="W151" s="21">
        <v>0</v>
      </c>
      <c r="X151" s="44">
        <f t="shared" si="41"/>
        <v>0</v>
      </c>
      <c r="Y151" s="21">
        <v>0</v>
      </c>
      <c r="Z151" s="21">
        <v>0</v>
      </c>
      <c r="AA151" s="21">
        <v>0</v>
      </c>
      <c r="AB151" s="21">
        <v>0</v>
      </c>
      <c r="AC151" s="44">
        <f t="shared" si="42"/>
        <v>0</v>
      </c>
    </row>
    <row r="152" spans="2:29">
      <c r="B152" s="8">
        <f t="shared" si="34"/>
        <v>92</v>
      </c>
      <c r="C152" s="53" t="s">
        <v>91</v>
      </c>
      <c r="D152" s="8">
        <f t="shared" si="35"/>
        <v>92</v>
      </c>
      <c r="E152" s="8" t="s">
        <v>1786</v>
      </c>
      <c r="F152" s="11">
        <v>40324</v>
      </c>
      <c r="G152" s="13">
        <v>1905</v>
      </c>
      <c r="H152" s="13">
        <v>136892</v>
      </c>
      <c r="I152" s="13">
        <v>2102</v>
      </c>
      <c r="J152" s="39">
        <v>0</v>
      </c>
      <c r="K152" s="40">
        <v>0</v>
      </c>
      <c r="L152" s="40">
        <v>0</v>
      </c>
      <c r="M152" s="40">
        <v>0</v>
      </c>
      <c r="N152" s="50">
        <f t="shared" si="40"/>
        <v>0</v>
      </c>
      <c r="O152" s="21">
        <v>0</v>
      </c>
      <c r="P152" s="21">
        <v>0</v>
      </c>
      <c r="Q152" s="21">
        <v>0</v>
      </c>
      <c r="R152" s="21">
        <v>90</v>
      </c>
      <c r="S152" s="44">
        <f t="shared" si="37"/>
        <v>90</v>
      </c>
      <c r="T152" s="21">
        <v>0</v>
      </c>
      <c r="U152" s="21">
        <v>0</v>
      </c>
      <c r="V152" s="21">
        <v>0</v>
      </c>
      <c r="W152" s="21">
        <v>92</v>
      </c>
      <c r="X152" s="44">
        <f t="shared" si="41"/>
        <v>92</v>
      </c>
      <c r="Y152" s="21">
        <v>0</v>
      </c>
      <c r="Z152" s="21">
        <v>0</v>
      </c>
      <c r="AA152" s="21">
        <v>0</v>
      </c>
      <c r="AB152" s="21">
        <v>14</v>
      </c>
      <c r="AC152" s="44">
        <f t="shared" si="42"/>
        <v>14</v>
      </c>
    </row>
    <row r="153" spans="2:29">
      <c r="B153" s="8">
        <f t="shared" si="34"/>
        <v>93</v>
      </c>
      <c r="C153" s="53" t="s">
        <v>91</v>
      </c>
      <c r="D153" s="8">
        <f t="shared" si="35"/>
        <v>93</v>
      </c>
      <c r="E153" s="8" t="s">
        <v>1787</v>
      </c>
      <c r="F153" s="11">
        <v>40324</v>
      </c>
      <c r="G153" s="13">
        <v>2293</v>
      </c>
      <c r="H153" s="13">
        <v>145490</v>
      </c>
      <c r="I153" s="13">
        <v>2585</v>
      </c>
      <c r="J153" s="39">
        <v>0</v>
      </c>
      <c r="K153" s="40">
        <v>0</v>
      </c>
      <c r="L153" s="40">
        <v>0</v>
      </c>
      <c r="M153" s="40">
        <v>0</v>
      </c>
      <c r="N153" s="50">
        <f t="shared" si="40"/>
        <v>0</v>
      </c>
      <c r="O153" s="21">
        <v>0</v>
      </c>
      <c r="P153" s="21">
        <v>0</v>
      </c>
      <c r="Q153" s="21">
        <v>0</v>
      </c>
      <c r="R153" s="21">
        <v>60</v>
      </c>
      <c r="S153" s="44">
        <f t="shared" si="37"/>
        <v>60</v>
      </c>
      <c r="T153" s="21">
        <v>0</v>
      </c>
      <c r="U153" s="21">
        <v>0</v>
      </c>
      <c r="V153" s="21">
        <v>0</v>
      </c>
      <c r="W153" s="21">
        <v>111</v>
      </c>
      <c r="X153" s="44">
        <f t="shared" si="41"/>
        <v>111</v>
      </c>
      <c r="Y153" s="21">
        <v>0</v>
      </c>
      <c r="Z153" s="21">
        <v>0</v>
      </c>
      <c r="AA153" s="21">
        <v>0</v>
      </c>
      <c r="AB153" s="21">
        <v>55</v>
      </c>
      <c r="AC153" s="44">
        <f t="shared" si="42"/>
        <v>55</v>
      </c>
    </row>
    <row r="154" spans="2:29">
      <c r="B154" s="8">
        <f t="shared" si="34"/>
        <v>94</v>
      </c>
      <c r="C154" s="9" t="s">
        <v>91</v>
      </c>
      <c r="D154" s="8">
        <f t="shared" si="35"/>
        <v>94</v>
      </c>
      <c r="E154" s="8" t="s">
        <v>1788</v>
      </c>
      <c r="F154" s="11">
        <v>40329</v>
      </c>
      <c r="G154" s="13">
        <v>3590</v>
      </c>
      <c r="H154" s="13">
        <v>205719</v>
      </c>
      <c r="I154" s="13">
        <v>3761</v>
      </c>
      <c r="J154" s="39">
        <v>0</v>
      </c>
      <c r="K154" s="40">
        <v>0</v>
      </c>
      <c r="L154" s="40">
        <v>0</v>
      </c>
      <c r="M154" s="40">
        <v>0</v>
      </c>
      <c r="N154" s="50">
        <f>SUM(J154:M154)</f>
        <v>0</v>
      </c>
      <c r="O154" s="21">
        <v>0</v>
      </c>
      <c r="P154" s="21">
        <v>0</v>
      </c>
      <c r="Q154" s="21">
        <v>0</v>
      </c>
      <c r="R154" s="21">
        <v>0</v>
      </c>
      <c r="S154" s="44">
        <f t="shared" si="37"/>
        <v>0</v>
      </c>
      <c r="T154" s="21">
        <v>0</v>
      </c>
      <c r="U154" s="21">
        <v>0</v>
      </c>
      <c r="V154" s="21">
        <v>0</v>
      </c>
      <c r="W154" s="21">
        <v>0</v>
      </c>
      <c r="X154" s="44">
        <f>SUM(T154:W154)</f>
        <v>0</v>
      </c>
      <c r="Y154" s="21">
        <v>0</v>
      </c>
      <c r="Z154" s="21">
        <v>0</v>
      </c>
      <c r="AA154" s="21">
        <v>0</v>
      </c>
      <c r="AB154" s="21">
        <v>0</v>
      </c>
      <c r="AC154" s="44">
        <f>SUM(Y154:AB154)</f>
        <v>0</v>
      </c>
    </row>
    <row r="155" spans="2:29">
      <c r="B155" s="8">
        <f t="shared" si="34"/>
        <v>95</v>
      </c>
      <c r="C155" s="9" t="s">
        <v>91</v>
      </c>
      <c r="D155" s="8">
        <f t="shared" si="35"/>
        <v>95</v>
      </c>
      <c r="E155" s="8" t="s">
        <v>1789</v>
      </c>
      <c r="F155" s="11">
        <v>40331</v>
      </c>
      <c r="G155" s="13">
        <v>4966</v>
      </c>
      <c r="H155" s="13">
        <v>292860</v>
      </c>
      <c r="I155" s="13">
        <v>5613</v>
      </c>
      <c r="J155" s="39">
        <v>0</v>
      </c>
      <c r="K155" s="40">
        <v>0</v>
      </c>
      <c r="L155" s="40">
        <v>0</v>
      </c>
      <c r="M155" s="40">
        <v>0</v>
      </c>
      <c r="N155" s="50">
        <f>SUM(J155:M155)</f>
        <v>0</v>
      </c>
      <c r="O155" s="21">
        <v>0</v>
      </c>
      <c r="P155" s="21">
        <v>0</v>
      </c>
      <c r="Q155" s="21">
        <v>0</v>
      </c>
      <c r="R155" s="21">
        <v>0</v>
      </c>
      <c r="S155" s="44">
        <f>SUM(O155:R155)</f>
        <v>0</v>
      </c>
      <c r="T155" s="21">
        <v>0</v>
      </c>
      <c r="U155" s="21">
        <v>0</v>
      </c>
      <c r="V155" s="21">
        <v>0</v>
      </c>
      <c r="W155" s="21">
        <v>0</v>
      </c>
      <c r="X155" s="44">
        <f>SUM(T155:W155)</f>
        <v>0</v>
      </c>
      <c r="Y155" s="21">
        <v>0</v>
      </c>
      <c r="Z155" s="21">
        <v>0</v>
      </c>
      <c r="AA155" s="21">
        <v>0</v>
      </c>
      <c r="AB155" s="21">
        <v>0</v>
      </c>
      <c r="AC155" s="44">
        <f>SUM(Y155:AB155)</f>
        <v>0</v>
      </c>
    </row>
    <row r="156" spans="2:29">
      <c r="B156" s="8">
        <f t="shared" si="34"/>
        <v>96</v>
      </c>
      <c r="C156" s="9" t="s">
        <v>91</v>
      </c>
      <c r="D156" s="8">
        <f t="shared" si="35"/>
        <v>96</v>
      </c>
      <c r="E156" s="8" t="s">
        <v>1790</v>
      </c>
      <c r="F156" s="11">
        <v>40346</v>
      </c>
      <c r="G156" s="13">
        <v>2971</v>
      </c>
      <c r="H156" s="13">
        <v>172304</v>
      </c>
      <c r="I156" s="13">
        <v>3193</v>
      </c>
      <c r="J156" s="39">
        <v>0</v>
      </c>
      <c r="K156" s="40">
        <v>0</v>
      </c>
      <c r="L156" s="40">
        <v>0</v>
      </c>
      <c r="M156" s="40">
        <v>0</v>
      </c>
      <c r="N156" s="50">
        <f>SUM(J156:M156)</f>
        <v>0</v>
      </c>
      <c r="O156" s="21">
        <v>0</v>
      </c>
      <c r="P156" s="21">
        <v>0</v>
      </c>
      <c r="Q156" s="21">
        <v>0</v>
      </c>
      <c r="R156" s="21">
        <v>0</v>
      </c>
      <c r="S156" s="44">
        <f>SUM(O156:R156)</f>
        <v>0</v>
      </c>
      <c r="T156" s="21">
        <v>0</v>
      </c>
      <c r="U156" s="21">
        <v>0</v>
      </c>
      <c r="V156" s="21">
        <v>0</v>
      </c>
      <c r="W156" s="21">
        <v>0</v>
      </c>
      <c r="X156" s="44">
        <f>SUM(T156:W156)</f>
        <v>0</v>
      </c>
      <c r="Y156" s="21">
        <v>0</v>
      </c>
      <c r="Z156" s="21">
        <v>0</v>
      </c>
      <c r="AA156" s="21">
        <v>0</v>
      </c>
      <c r="AB156" s="21">
        <v>0</v>
      </c>
      <c r="AC156" s="44">
        <f>SUM(Y156:AB156)</f>
        <v>0</v>
      </c>
    </row>
    <row r="157" spans="2:29">
      <c r="B157" s="8">
        <f t="shared" si="34"/>
        <v>97</v>
      </c>
      <c r="C157" s="9" t="s">
        <v>91</v>
      </c>
      <c r="D157" s="8">
        <f t="shared" si="35"/>
        <v>97</v>
      </c>
      <c r="E157" s="8" t="s">
        <v>1791</v>
      </c>
      <c r="F157" s="11">
        <v>40355</v>
      </c>
      <c r="G157" s="13">
        <v>2454</v>
      </c>
      <c r="H157" s="13">
        <v>134777</v>
      </c>
      <c r="I157" s="13">
        <v>2491</v>
      </c>
      <c r="J157" s="39">
        <v>0</v>
      </c>
      <c r="K157" s="40">
        <v>0</v>
      </c>
      <c r="L157" s="40">
        <v>0</v>
      </c>
      <c r="M157" s="40">
        <v>0</v>
      </c>
      <c r="N157" s="50">
        <f>SUM(J157:M157)</f>
        <v>0</v>
      </c>
      <c r="O157" s="21">
        <v>0</v>
      </c>
      <c r="P157" s="21">
        <v>0</v>
      </c>
      <c r="Q157" s="21">
        <v>0</v>
      </c>
      <c r="R157" s="21">
        <v>0</v>
      </c>
      <c r="S157" s="44">
        <f>SUM(O157:R157)</f>
        <v>0</v>
      </c>
      <c r="T157" s="21">
        <v>0</v>
      </c>
      <c r="U157" s="21">
        <v>0</v>
      </c>
      <c r="V157" s="21">
        <v>0</v>
      </c>
      <c r="W157" s="21">
        <v>0</v>
      </c>
      <c r="X157" s="44">
        <f>SUM(T157:W157)</f>
        <v>0</v>
      </c>
      <c r="Y157" s="21">
        <v>0</v>
      </c>
      <c r="Z157" s="21">
        <v>0</v>
      </c>
      <c r="AA157" s="21">
        <v>0</v>
      </c>
      <c r="AB157" s="21">
        <v>0</v>
      </c>
      <c r="AC157" s="44">
        <f>SUM(Y157:AB157)</f>
        <v>0</v>
      </c>
    </row>
    <row r="158" spans="2:29">
      <c r="B158" s="8">
        <f>+B157+1</f>
        <v>98</v>
      </c>
      <c r="C158" s="9" t="s">
        <v>91</v>
      </c>
      <c r="D158" s="8">
        <f t="shared" si="35"/>
        <v>98</v>
      </c>
      <c r="E158" s="8" t="s">
        <v>869</v>
      </c>
      <c r="F158" s="11">
        <v>40533</v>
      </c>
      <c r="G158" s="13">
        <v>180</v>
      </c>
      <c r="H158" s="13">
        <v>27722</v>
      </c>
      <c r="I158" s="13">
        <v>138</v>
      </c>
      <c r="J158" s="39">
        <v>0</v>
      </c>
      <c r="K158" s="40">
        <v>0</v>
      </c>
      <c r="L158" s="40">
        <v>0</v>
      </c>
      <c r="M158" s="40">
        <v>0</v>
      </c>
      <c r="N158" s="50">
        <f>SUM(J158:M158)</f>
        <v>0</v>
      </c>
      <c r="O158" s="21">
        <v>0</v>
      </c>
      <c r="P158" s="21">
        <v>0</v>
      </c>
      <c r="Q158" s="21">
        <v>0</v>
      </c>
      <c r="R158" s="21">
        <v>0</v>
      </c>
      <c r="S158" s="44">
        <f>SUM(O158:R158)</f>
        <v>0</v>
      </c>
      <c r="T158" s="21">
        <v>0</v>
      </c>
      <c r="U158" s="21">
        <v>0</v>
      </c>
      <c r="V158" s="21">
        <v>0</v>
      </c>
      <c r="W158" s="21">
        <v>0</v>
      </c>
      <c r="X158" s="44">
        <f>SUM(T158:W158)</f>
        <v>0</v>
      </c>
      <c r="Y158" s="21">
        <v>0</v>
      </c>
      <c r="Z158" s="21">
        <v>0</v>
      </c>
      <c r="AA158" s="21">
        <v>0</v>
      </c>
      <c r="AB158" s="21">
        <v>0</v>
      </c>
      <c r="AC158" s="44">
        <f>SUM(Y158:AB158)</f>
        <v>0</v>
      </c>
    </row>
    <row r="159" spans="2:29">
      <c r="B159" s="8"/>
      <c r="C159" s="9"/>
      <c r="D159" s="8"/>
      <c r="E159" s="8"/>
      <c r="F159" s="11"/>
      <c r="G159" s="13"/>
      <c r="H159" s="13"/>
      <c r="I159" s="13"/>
      <c r="J159" s="39"/>
      <c r="K159" s="40"/>
      <c r="L159" s="40"/>
      <c r="M159" s="40"/>
      <c r="N159" s="50"/>
      <c r="O159" s="21"/>
      <c r="P159" s="21"/>
      <c r="Q159" s="21"/>
      <c r="R159" s="21"/>
      <c r="S159" s="44"/>
      <c r="T159" s="21"/>
      <c r="U159" s="21"/>
      <c r="V159" s="21"/>
      <c r="W159" s="21"/>
      <c r="X159" s="44"/>
      <c r="Y159" s="21"/>
      <c r="Z159" s="21"/>
      <c r="AA159" s="21"/>
      <c r="AB159" s="21"/>
      <c r="AC159" s="44"/>
    </row>
    <row r="160" spans="2:29">
      <c r="F160" s="3" t="s">
        <v>228</v>
      </c>
      <c r="G160" s="7">
        <f t="shared" ref="G160:AC160" si="43">SUM(G61:G159)</f>
        <v>301217</v>
      </c>
      <c r="H160" s="7">
        <f t="shared" si="43"/>
        <v>20049930</v>
      </c>
      <c r="I160" s="7">
        <f t="shared" si="43"/>
        <v>338966</v>
      </c>
      <c r="J160" s="7">
        <f t="shared" si="43"/>
        <v>0</v>
      </c>
      <c r="K160" s="7">
        <f t="shared" si="43"/>
        <v>0</v>
      </c>
      <c r="L160" s="7">
        <f t="shared" si="43"/>
        <v>8</v>
      </c>
      <c r="M160" s="7">
        <f t="shared" si="43"/>
        <v>0</v>
      </c>
      <c r="N160" s="7">
        <f t="shared" si="43"/>
        <v>8</v>
      </c>
      <c r="O160" s="7">
        <f t="shared" si="43"/>
        <v>0</v>
      </c>
      <c r="P160" s="7">
        <f t="shared" si="43"/>
        <v>0</v>
      </c>
      <c r="Q160" s="7">
        <f t="shared" si="43"/>
        <v>0</v>
      </c>
      <c r="R160" s="7">
        <f t="shared" si="43"/>
        <v>5701</v>
      </c>
      <c r="S160" s="7">
        <f t="shared" si="43"/>
        <v>5701</v>
      </c>
      <c r="T160" s="7">
        <f t="shared" si="43"/>
        <v>0</v>
      </c>
      <c r="U160" s="7">
        <f t="shared" si="43"/>
        <v>0</v>
      </c>
      <c r="V160" s="7">
        <f t="shared" si="43"/>
        <v>0</v>
      </c>
      <c r="W160" s="7">
        <f t="shared" si="43"/>
        <v>5239</v>
      </c>
      <c r="X160" s="7">
        <f t="shared" si="43"/>
        <v>5239</v>
      </c>
      <c r="Y160" s="7">
        <f t="shared" si="43"/>
        <v>0</v>
      </c>
      <c r="Z160" s="7">
        <f t="shared" si="43"/>
        <v>0</v>
      </c>
      <c r="AA160" s="7">
        <f t="shared" si="43"/>
        <v>0</v>
      </c>
      <c r="AB160" s="7">
        <f t="shared" si="43"/>
        <v>354</v>
      </c>
      <c r="AC160" s="7">
        <f t="shared" si="43"/>
        <v>354</v>
      </c>
    </row>
    <row r="163" spans="2:29">
      <c r="D163" s="3"/>
      <c r="E163" s="47" t="s">
        <v>142</v>
      </c>
      <c r="F163" s="3"/>
      <c r="G163" s="18" t="s">
        <v>163</v>
      </c>
      <c r="H163" s="19"/>
      <c r="I163" s="20"/>
      <c r="J163" s="26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8"/>
    </row>
    <row r="164" spans="2:29">
      <c r="B164" t="s">
        <v>7</v>
      </c>
      <c r="D164" s="3" t="s">
        <v>9</v>
      </c>
      <c r="E164" s="4" t="s">
        <v>10</v>
      </c>
      <c r="F164" s="3" t="s">
        <v>11</v>
      </c>
      <c r="G164" s="36" t="s">
        <v>12</v>
      </c>
      <c r="H164" s="37" t="s">
        <v>13</v>
      </c>
      <c r="I164" s="38" t="s">
        <v>14</v>
      </c>
      <c r="J164" s="29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1"/>
    </row>
    <row r="165" spans="2:29">
      <c r="B165" s="10">
        <v>1</v>
      </c>
      <c r="C165" s="9" t="s">
        <v>91</v>
      </c>
      <c r="D165" s="10">
        <v>1</v>
      </c>
      <c r="E165" s="8" t="s">
        <v>1718</v>
      </c>
      <c r="F165" s="11">
        <v>40222</v>
      </c>
      <c r="G165" s="13">
        <v>36</v>
      </c>
      <c r="H165" s="13">
        <v>36</v>
      </c>
      <c r="I165" s="13">
        <v>58</v>
      </c>
      <c r="J165" s="32"/>
      <c r="K165" s="33"/>
      <c r="L165" s="33"/>
      <c r="M165" s="33"/>
      <c r="N165" s="34"/>
      <c r="O165" s="33"/>
      <c r="P165" s="33"/>
      <c r="Q165" s="33"/>
      <c r="R165" s="33"/>
      <c r="S165" s="34"/>
      <c r="T165" s="33"/>
      <c r="U165" s="33"/>
      <c r="V165" s="33"/>
      <c r="W165" s="33"/>
      <c r="X165" s="34"/>
      <c r="Y165" s="33"/>
      <c r="Z165" s="33"/>
      <c r="AA165" s="33"/>
      <c r="AB165" s="33"/>
      <c r="AC165" s="35"/>
    </row>
    <row r="166" spans="2:29">
      <c r="B166" s="8">
        <f t="shared" ref="B166:B173" si="44">+B165+1</f>
        <v>2</v>
      </c>
      <c r="C166" s="9" t="s">
        <v>91</v>
      </c>
      <c r="D166" s="8">
        <f t="shared" ref="D166:D171" si="45">+D165+1</f>
        <v>2</v>
      </c>
      <c r="E166" s="8" t="s">
        <v>1722</v>
      </c>
      <c r="F166" s="11">
        <v>40229</v>
      </c>
      <c r="G166" s="13">
        <v>360</v>
      </c>
      <c r="H166" s="13">
        <v>360</v>
      </c>
      <c r="I166" s="13">
        <v>581</v>
      </c>
      <c r="J166" s="32"/>
      <c r="K166" s="33"/>
      <c r="L166" s="33"/>
      <c r="M166" s="33"/>
      <c r="N166" s="34"/>
      <c r="O166" s="33"/>
      <c r="P166" s="33"/>
      <c r="Q166" s="33"/>
      <c r="R166" s="33"/>
      <c r="S166" s="34"/>
      <c r="T166" s="33"/>
      <c r="U166" s="33"/>
      <c r="V166" s="33"/>
      <c r="W166" s="33"/>
      <c r="X166" s="34"/>
      <c r="Y166" s="33"/>
      <c r="Z166" s="33"/>
      <c r="AA166" s="33"/>
      <c r="AB166" s="33"/>
      <c r="AC166" s="35"/>
    </row>
    <row r="167" spans="2:29">
      <c r="B167" s="8">
        <f t="shared" si="44"/>
        <v>3</v>
      </c>
      <c r="C167" s="9" t="s">
        <v>91</v>
      </c>
      <c r="D167" s="8">
        <f t="shared" si="45"/>
        <v>3</v>
      </c>
      <c r="E167" s="8" t="s">
        <v>1727</v>
      </c>
      <c r="F167" s="11">
        <v>40234</v>
      </c>
      <c r="G167" s="13">
        <v>18</v>
      </c>
      <c r="H167" s="13">
        <v>18</v>
      </c>
      <c r="I167" s="13">
        <v>29</v>
      </c>
      <c r="J167" s="32"/>
      <c r="K167" s="33"/>
      <c r="L167" s="33"/>
      <c r="M167" s="33"/>
      <c r="N167" s="34"/>
      <c r="O167" s="33"/>
      <c r="P167" s="33"/>
      <c r="Q167" s="33"/>
      <c r="R167" s="33"/>
      <c r="S167" s="34"/>
      <c r="T167" s="33"/>
      <c r="U167" s="33"/>
      <c r="V167" s="33"/>
      <c r="W167" s="33"/>
      <c r="X167" s="34"/>
      <c r="Y167" s="33"/>
      <c r="Z167" s="33"/>
      <c r="AA167" s="33"/>
      <c r="AB167" s="33"/>
      <c r="AC167" s="35"/>
    </row>
    <row r="168" spans="2:29">
      <c r="B168" s="8">
        <f t="shared" si="44"/>
        <v>4</v>
      </c>
      <c r="C168" s="9" t="s">
        <v>91</v>
      </c>
      <c r="D168" s="8">
        <f t="shared" si="45"/>
        <v>4</v>
      </c>
      <c r="E168" s="8" t="s">
        <v>1734</v>
      </c>
      <c r="F168" s="11">
        <v>40244</v>
      </c>
      <c r="G168" s="13">
        <v>33</v>
      </c>
      <c r="H168" s="13">
        <v>33</v>
      </c>
      <c r="I168" s="13">
        <v>53</v>
      </c>
      <c r="J168" s="32"/>
      <c r="K168" s="33"/>
      <c r="L168" s="33"/>
      <c r="M168" s="33"/>
      <c r="N168" s="34"/>
      <c r="O168" s="33"/>
      <c r="P168" s="33"/>
      <c r="Q168" s="33"/>
      <c r="R168" s="33"/>
      <c r="S168" s="34"/>
      <c r="T168" s="33"/>
      <c r="U168" s="33"/>
      <c r="V168" s="33"/>
      <c r="W168" s="33"/>
      <c r="X168" s="34"/>
      <c r="Y168" s="33"/>
      <c r="Z168" s="33"/>
      <c r="AA168" s="33"/>
      <c r="AB168" s="33"/>
      <c r="AC168" s="35"/>
    </row>
    <row r="169" spans="2:29">
      <c r="B169" s="8">
        <f t="shared" si="44"/>
        <v>5</v>
      </c>
      <c r="C169" s="9" t="s">
        <v>91</v>
      </c>
      <c r="D169" s="8">
        <f t="shared" si="45"/>
        <v>5</v>
      </c>
      <c r="E169" s="8" t="s">
        <v>1792</v>
      </c>
      <c r="F169" s="11">
        <v>40292</v>
      </c>
      <c r="G169" s="13">
        <v>5027</v>
      </c>
      <c r="H169" s="13">
        <v>5831</v>
      </c>
      <c r="I169" s="13">
        <v>8003</v>
      </c>
      <c r="J169" s="32"/>
      <c r="K169" s="33"/>
      <c r="L169" s="33"/>
      <c r="M169" s="33"/>
      <c r="N169" s="34"/>
      <c r="O169" s="33"/>
      <c r="P169" s="33"/>
      <c r="Q169" s="33"/>
      <c r="R169" s="33"/>
      <c r="S169" s="34"/>
      <c r="T169" s="33"/>
      <c r="U169" s="33"/>
      <c r="V169" s="33"/>
      <c r="W169" s="33"/>
      <c r="X169" s="34"/>
      <c r="Y169" s="33"/>
      <c r="Z169" s="33"/>
      <c r="AA169" s="33"/>
      <c r="AB169" s="33"/>
      <c r="AC169" s="35"/>
    </row>
    <row r="170" spans="2:29">
      <c r="B170" s="8">
        <f t="shared" si="44"/>
        <v>6</v>
      </c>
      <c r="C170" s="9" t="s">
        <v>91</v>
      </c>
      <c r="D170" s="8">
        <f t="shared" si="45"/>
        <v>6</v>
      </c>
      <c r="E170" s="8" t="s">
        <v>1784</v>
      </c>
      <c r="F170" s="11">
        <v>40317</v>
      </c>
      <c r="G170" s="13">
        <v>2455</v>
      </c>
      <c r="H170" s="13">
        <v>2579</v>
      </c>
      <c r="I170" s="13">
        <v>3947</v>
      </c>
      <c r="J170" s="32"/>
      <c r="K170" s="33"/>
      <c r="L170" s="33"/>
      <c r="M170" s="33"/>
      <c r="N170" s="34"/>
      <c r="O170" s="33"/>
      <c r="P170" s="33"/>
      <c r="Q170" s="33"/>
      <c r="R170" s="33"/>
      <c r="S170" s="34"/>
      <c r="T170" s="33"/>
      <c r="U170" s="33"/>
      <c r="V170" s="33"/>
      <c r="W170" s="33"/>
      <c r="X170" s="34"/>
      <c r="Y170" s="33"/>
      <c r="Z170" s="33"/>
      <c r="AA170" s="33"/>
      <c r="AB170" s="33"/>
      <c r="AC170" s="35"/>
    </row>
    <row r="171" spans="2:29">
      <c r="B171" s="8">
        <f t="shared" si="44"/>
        <v>7</v>
      </c>
      <c r="C171" s="9" t="s">
        <v>91</v>
      </c>
      <c r="D171" s="8">
        <f t="shared" si="45"/>
        <v>7</v>
      </c>
      <c r="E171" s="8" t="s">
        <v>1793</v>
      </c>
      <c r="F171" s="11">
        <v>40359</v>
      </c>
      <c r="G171" s="13">
        <v>3764</v>
      </c>
      <c r="H171" s="13">
        <v>4108</v>
      </c>
      <c r="I171" s="13">
        <v>6038</v>
      </c>
      <c r="J171" s="32"/>
      <c r="K171" s="33"/>
      <c r="L171" s="33"/>
      <c r="M171" s="33"/>
      <c r="N171" s="34"/>
      <c r="O171" s="33"/>
      <c r="P171" s="33"/>
      <c r="Q171" s="33"/>
      <c r="R171" s="33"/>
      <c r="S171" s="34"/>
      <c r="T171" s="33"/>
      <c r="U171" s="33"/>
      <c r="V171" s="33"/>
      <c r="W171" s="33"/>
      <c r="X171" s="34"/>
      <c r="Y171" s="33"/>
      <c r="Z171" s="33"/>
      <c r="AA171" s="33"/>
      <c r="AB171" s="33"/>
      <c r="AC171" s="35"/>
    </row>
    <row r="172" spans="2:29">
      <c r="B172" s="8">
        <f t="shared" si="44"/>
        <v>8</v>
      </c>
      <c r="C172" s="9" t="s">
        <v>91</v>
      </c>
      <c r="D172" s="8">
        <f>+D171+1</f>
        <v>8</v>
      </c>
      <c r="E172" s="8" t="s">
        <v>1794</v>
      </c>
      <c r="F172" s="11">
        <v>40401</v>
      </c>
      <c r="G172" s="13">
        <v>3385</v>
      </c>
      <c r="H172" s="13">
        <v>3914</v>
      </c>
      <c r="I172" s="13">
        <v>5389</v>
      </c>
      <c r="J172" s="32"/>
      <c r="K172" s="33"/>
      <c r="L172" s="33"/>
      <c r="M172" s="33"/>
      <c r="N172" s="34"/>
      <c r="O172" s="33"/>
      <c r="P172" s="33"/>
      <c r="Q172" s="33"/>
      <c r="R172" s="33"/>
      <c r="S172" s="34"/>
      <c r="T172" s="33"/>
      <c r="U172" s="33"/>
      <c r="V172" s="33"/>
      <c r="W172" s="33"/>
      <c r="X172" s="34"/>
      <c r="Y172" s="33"/>
      <c r="Z172" s="33"/>
      <c r="AA172" s="33"/>
      <c r="AB172" s="33"/>
      <c r="AC172" s="35"/>
    </row>
    <row r="173" spans="2:29">
      <c r="B173" s="8">
        <f t="shared" si="44"/>
        <v>9</v>
      </c>
      <c r="C173" s="9" t="s">
        <v>91</v>
      </c>
      <c r="D173" s="8">
        <f>+D172+1</f>
        <v>9</v>
      </c>
      <c r="E173" s="8" t="s">
        <v>1363</v>
      </c>
      <c r="F173" s="11">
        <v>40459</v>
      </c>
      <c r="G173" s="13">
        <v>5933</v>
      </c>
      <c r="H173" s="13">
        <v>6518</v>
      </c>
      <c r="I173" s="13">
        <v>9398</v>
      </c>
      <c r="J173" s="32"/>
      <c r="K173" s="33"/>
      <c r="L173" s="33"/>
      <c r="M173" s="33"/>
      <c r="N173" s="34"/>
      <c r="O173" s="33"/>
      <c r="P173" s="33"/>
      <c r="Q173" s="33"/>
      <c r="R173" s="33"/>
      <c r="S173" s="34"/>
      <c r="T173" s="33"/>
      <c r="U173" s="33"/>
      <c r="V173" s="33"/>
      <c r="W173" s="33"/>
      <c r="X173" s="34"/>
      <c r="Y173" s="33"/>
      <c r="Z173" s="33"/>
      <c r="AA173" s="33"/>
      <c r="AB173" s="33"/>
      <c r="AC173" s="35"/>
    </row>
    <row r="174" spans="2:29">
      <c r="B174" s="8">
        <f>+B173+1</f>
        <v>10</v>
      </c>
      <c r="C174" s="9" t="s">
        <v>91</v>
      </c>
      <c r="D174" s="8">
        <v>10</v>
      </c>
      <c r="E174" s="8" t="s">
        <v>869</v>
      </c>
      <c r="F174" s="11">
        <v>40533</v>
      </c>
      <c r="G174" s="13">
        <v>6344</v>
      </c>
      <c r="H174" s="13">
        <v>6927</v>
      </c>
      <c r="I174" s="13">
        <v>10139</v>
      </c>
      <c r="J174" s="32"/>
      <c r="K174" s="33"/>
      <c r="L174" s="33"/>
      <c r="M174" s="33"/>
      <c r="N174" s="34"/>
      <c r="O174" s="33"/>
      <c r="P174" s="33"/>
      <c r="Q174" s="33"/>
      <c r="R174" s="33"/>
      <c r="S174" s="34"/>
      <c r="T174" s="33"/>
      <c r="U174" s="33"/>
      <c r="V174" s="33"/>
      <c r="W174" s="33"/>
      <c r="X174" s="34"/>
      <c r="Y174" s="33"/>
      <c r="Z174" s="33"/>
      <c r="AA174" s="33"/>
      <c r="AB174" s="33"/>
      <c r="AC174" s="35"/>
    </row>
    <row r="175" spans="2:29">
      <c r="B175" s="8"/>
      <c r="C175" s="9"/>
      <c r="D175" s="10"/>
      <c r="E175" s="8"/>
      <c r="F175" s="11"/>
      <c r="G175" s="13"/>
      <c r="H175" s="13"/>
      <c r="I175" s="13"/>
      <c r="J175" s="32"/>
      <c r="K175" s="33"/>
      <c r="L175" s="33"/>
      <c r="M175" s="33"/>
      <c r="N175" s="34"/>
      <c r="O175" s="33"/>
      <c r="P175" s="33"/>
      <c r="Q175" s="33"/>
      <c r="R175" s="33"/>
      <c r="S175" s="34"/>
      <c r="T175" s="33"/>
      <c r="U175" s="33"/>
      <c r="V175" s="33"/>
      <c r="W175" s="33"/>
      <c r="X175" s="34"/>
      <c r="Y175" s="33"/>
      <c r="Z175" s="33"/>
      <c r="AA175" s="33"/>
      <c r="AB175" s="33"/>
      <c r="AC175" s="35"/>
    </row>
    <row r="176" spans="2:29">
      <c r="F176" s="3" t="s">
        <v>228</v>
      </c>
      <c r="G176" s="7">
        <f>SUM(G165:G175)</f>
        <v>27355</v>
      </c>
      <c r="H176" s="7">
        <f>SUM(H165:H175)</f>
        <v>30324</v>
      </c>
      <c r="I176" s="7">
        <f>SUM(I165:I175)</f>
        <v>43635</v>
      </c>
      <c r="J176" s="45"/>
      <c r="K176" s="45"/>
      <c r="L176" s="45"/>
      <c r="M176" s="45"/>
      <c r="N176" s="45"/>
      <c r="O176" s="5"/>
      <c r="P176" s="6"/>
      <c r="Q176" s="6"/>
      <c r="R176" s="6"/>
      <c r="S176" s="45"/>
      <c r="T176" s="5"/>
      <c r="U176" s="6"/>
      <c r="V176" s="6"/>
      <c r="W176" s="6"/>
      <c r="X176" s="45"/>
      <c r="Y176" s="5"/>
      <c r="Z176" s="6"/>
      <c r="AA176" s="6"/>
      <c r="AB176" s="6"/>
      <c r="AC176" s="45"/>
    </row>
    <row r="182" spans="10:13">
      <c r="J182" s="102"/>
      <c r="K182" s="51"/>
      <c r="L182" s="51"/>
      <c r="M182" s="51"/>
    </row>
  </sheetData>
  <phoneticPr fontId="6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3:AF193"/>
  <sheetViews>
    <sheetView topLeftCell="E1" workbookViewId="0">
      <selection activeCell="I36" sqref="I36"/>
    </sheetView>
  </sheetViews>
  <sheetFormatPr baseColWidth="10" defaultColWidth="11.42578125" defaultRowHeight="12.75"/>
  <cols>
    <col min="1" max="1" width="4.85546875" bestFit="1" customWidth="1"/>
    <col min="2" max="2" width="4.85546875" customWidth="1"/>
    <col min="3" max="3" width="6" customWidth="1"/>
    <col min="4" max="4" width="22" customWidth="1"/>
    <col min="5" max="5" width="10.140625" customWidth="1"/>
    <col min="6" max="6" width="6.28515625" bestFit="1" customWidth="1"/>
    <col min="7" max="7" width="6.28515625" customWidth="1"/>
    <col min="8" max="8" width="6" bestFit="1" customWidth="1"/>
    <col min="9" max="9" width="6.28515625" bestFit="1" customWidth="1"/>
    <col min="10" max="10" width="6" bestFit="1" customWidth="1"/>
    <col min="11" max="12" width="5.85546875" bestFit="1" customWidth="1"/>
    <col min="13" max="13" width="5" bestFit="1" customWidth="1"/>
    <col min="14" max="14" width="7.28515625" customWidth="1"/>
    <col min="15" max="15" width="5.28515625" bestFit="1" customWidth="1"/>
    <col min="16" max="16" width="5" bestFit="1" customWidth="1"/>
    <col min="17" max="17" width="5.28515625" bestFit="1" customWidth="1"/>
    <col min="18" max="18" width="5" bestFit="1" customWidth="1"/>
    <col min="19" max="20" width="5.140625" bestFit="1" customWidth="1"/>
    <col min="21" max="21" width="4.85546875" bestFit="1" customWidth="1"/>
    <col min="22" max="22" width="9.42578125" bestFit="1" customWidth="1"/>
    <col min="23" max="23" width="9.28515625" customWidth="1"/>
    <col min="24" max="24" width="10.28515625" bestFit="1" customWidth="1"/>
    <col min="27" max="27" width="6.5703125" bestFit="1" customWidth="1"/>
    <col min="28" max="28" width="5" customWidth="1"/>
    <col min="29" max="29" width="6.7109375" bestFit="1" customWidth="1"/>
    <col min="30" max="30" width="6.42578125" customWidth="1"/>
    <col min="31" max="32" width="5.7109375" bestFit="1" customWidth="1"/>
  </cols>
  <sheetData>
    <row r="3" spans="1:32">
      <c r="C3" s="1" t="s">
        <v>1795</v>
      </c>
      <c r="D3" s="2"/>
      <c r="E3" s="2"/>
    </row>
    <row r="4" spans="1:32">
      <c r="C4" s="1"/>
      <c r="D4" s="2"/>
      <c r="E4" s="2"/>
    </row>
    <row r="5" spans="1:32">
      <c r="C5" s="3"/>
      <c r="D5" s="4"/>
      <c r="E5" s="3"/>
      <c r="F5" s="55" t="s">
        <v>1796</v>
      </c>
      <c r="G5" s="56"/>
      <c r="H5" s="56"/>
      <c r="I5" s="56"/>
      <c r="J5" s="56"/>
      <c r="K5" s="56"/>
      <c r="L5" s="56"/>
      <c r="M5" s="57"/>
      <c r="N5" s="58" t="s">
        <v>1797</v>
      </c>
      <c r="O5" s="59"/>
      <c r="P5" s="59"/>
      <c r="Q5" s="59"/>
      <c r="R5" s="59"/>
      <c r="S5" s="59"/>
      <c r="T5" s="59"/>
      <c r="U5" s="60"/>
      <c r="V5" s="60"/>
      <c r="W5" s="60"/>
      <c r="X5" s="60"/>
      <c r="Z5" s="61" t="s">
        <v>1797</v>
      </c>
      <c r="AA5" s="62" t="s">
        <v>1798</v>
      </c>
      <c r="AB5" s="63" t="s">
        <v>1799</v>
      </c>
      <c r="AC5" s="64"/>
      <c r="AD5" s="62" t="s">
        <v>1800</v>
      </c>
      <c r="AE5" s="62" t="s">
        <v>1800</v>
      </c>
      <c r="AF5" s="62" t="s">
        <v>1800</v>
      </c>
    </row>
    <row r="6" spans="1:32">
      <c r="A6" t="s">
        <v>7</v>
      </c>
      <c r="C6" s="3" t="s">
        <v>9</v>
      </c>
      <c r="D6" s="4" t="s">
        <v>10</v>
      </c>
      <c r="E6" s="3" t="s">
        <v>11</v>
      </c>
      <c r="F6" s="65" t="s">
        <v>1801</v>
      </c>
      <c r="G6" s="3" t="s">
        <v>1802</v>
      </c>
      <c r="H6" s="3" t="s">
        <v>1803</v>
      </c>
      <c r="I6" s="3" t="s">
        <v>1804</v>
      </c>
      <c r="J6" s="3" t="s">
        <v>1805</v>
      </c>
      <c r="K6" s="3" t="s">
        <v>1806</v>
      </c>
      <c r="L6" s="3" t="s">
        <v>1807</v>
      </c>
      <c r="M6" s="66" t="s">
        <v>19</v>
      </c>
      <c r="N6" s="65" t="s">
        <v>1801</v>
      </c>
      <c r="O6" s="3" t="s">
        <v>1802</v>
      </c>
      <c r="P6" s="3" t="s">
        <v>1803</v>
      </c>
      <c r="Q6" s="3" t="s">
        <v>1804</v>
      </c>
      <c r="R6" s="3" t="s">
        <v>1805</v>
      </c>
      <c r="S6" s="3" t="s">
        <v>1806</v>
      </c>
      <c r="T6" s="3" t="s">
        <v>1807</v>
      </c>
      <c r="U6" s="66" t="s">
        <v>19</v>
      </c>
      <c r="V6" s="3" t="s">
        <v>12</v>
      </c>
      <c r="W6" s="3" t="s">
        <v>13</v>
      </c>
      <c r="X6" s="3" t="s">
        <v>1808</v>
      </c>
      <c r="Y6" s="3"/>
      <c r="Z6" s="67" t="s">
        <v>1809</v>
      </c>
      <c r="AA6" s="68" t="s">
        <v>1805</v>
      </c>
      <c r="AB6" s="69" t="s">
        <v>1803</v>
      </c>
      <c r="AC6" s="70" t="s">
        <v>1805</v>
      </c>
      <c r="AD6" s="71" t="s">
        <v>1805</v>
      </c>
      <c r="AE6" s="71" t="s">
        <v>1804</v>
      </c>
      <c r="AF6" s="71" t="s">
        <v>1801</v>
      </c>
    </row>
    <row r="7" spans="1:32">
      <c r="A7" s="8">
        <v>1053</v>
      </c>
      <c r="B7" s="9" t="s">
        <v>173</v>
      </c>
      <c r="C7" s="10">
        <v>1</v>
      </c>
      <c r="D7" s="8" t="s">
        <v>1810</v>
      </c>
      <c r="E7" s="11">
        <v>39817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72">
        <f t="shared" ref="K7:K69" si="0">SUM(F7:H7)</f>
        <v>0</v>
      </c>
      <c r="L7" s="72">
        <f t="shared" ref="L7:L69" si="1">SUM(I7:J7)</f>
        <v>0</v>
      </c>
      <c r="M7" s="73">
        <f t="shared" ref="M7:M69" si="2">+L7+K7</f>
        <v>0</v>
      </c>
      <c r="N7" s="12">
        <v>0</v>
      </c>
      <c r="O7" s="12">
        <v>0</v>
      </c>
      <c r="P7" s="12">
        <v>0</v>
      </c>
      <c r="Q7" s="12">
        <v>0</v>
      </c>
      <c r="R7" s="12">
        <v>117</v>
      </c>
      <c r="S7" s="72">
        <f t="shared" ref="S7:S70" si="3">SUM(N7:P7)</f>
        <v>0</v>
      </c>
      <c r="T7" s="72">
        <f t="shared" ref="T7:T70" si="4">SUM(Q7:R7)</f>
        <v>117</v>
      </c>
      <c r="U7" s="73">
        <f t="shared" ref="U7:U70" si="5">+T7+S7</f>
        <v>117</v>
      </c>
      <c r="V7" s="13">
        <v>1860</v>
      </c>
      <c r="W7" s="13">
        <v>275465</v>
      </c>
      <c r="X7" s="13">
        <v>2187</v>
      </c>
      <c r="AA7" s="74">
        <f t="shared" ref="AA7:AA30" si="6">+R7-AC7</f>
        <v>93</v>
      </c>
      <c r="AB7" s="75">
        <v>0</v>
      </c>
      <c r="AC7" s="76">
        <v>24</v>
      </c>
      <c r="AD7" s="77">
        <v>0</v>
      </c>
      <c r="AE7" s="77">
        <v>0</v>
      </c>
      <c r="AF7" s="77">
        <v>0</v>
      </c>
    </row>
    <row r="8" spans="1:32">
      <c r="A8" s="8">
        <v>1054</v>
      </c>
      <c r="B8" s="9" t="s">
        <v>173</v>
      </c>
      <c r="C8" s="8">
        <f>+C7+1</f>
        <v>2</v>
      </c>
      <c r="D8" s="8" t="s">
        <v>1811</v>
      </c>
      <c r="E8" s="11">
        <v>39819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72">
        <f t="shared" si="0"/>
        <v>0</v>
      </c>
      <c r="L8" s="72">
        <f t="shared" si="1"/>
        <v>0</v>
      </c>
      <c r="M8" s="73">
        <f t="shared" si="2"/>
        <v>0</v>
      </c>
      <c r="N8" s="12">
        <v>0</v>
      </c>
      <c r="O8" s="12">
        <v>0</v>
      </c>
      <c r="P8" s="12">
        <v>0</v>
      </c>
      <c r="Q8" s="12">
        <v>0</v>
      </c>
      <c r="R8" s="12">
        <v>22</v>
      </c>
      <c r="S8" s="72">
        <f t="shared" si="3"/>
        <v>0</v>
      </c>
      <c r="T8" s="72">
        <f t="shared" si="4"/>
        <v>22</v>
      </c>
      <c r="U8" s="73">
        <f t="shared" si="5"/>
        <v>22</v>
      </c>
      <c r="V8" s="14">
        <v>440</v>
      </c>
      <c r="W8" s="13">
        <v>48162</v>
      </c>
      <c r="X8" s="14">
        <v>446</v>
      </c>
      <c r="AA8" s="78">
        <f t="shared" si="6"/>
        <v>22</v>
      </c>
      <c r="AB8" s="75">
        <v>0</v>
      </c>
      <c r="AC8" s="79">
        <v>0</v>
      </c>
      <c r="AD8" s="77">
        <v>0</v>
      </c>
      <c r="AE8" s="77">
        <v>0</v>
      </c>
      <c r="AF8" s="77">
        <v>0</v>
      </c>
    </row>
    <row r="9" spans="1:32">
      <c r="A9" s="8">
        <v>1055</v>
      </c>
      <c r="B9" s="9" t="s">
        <v>173</v>
      </c>
      <c r="C9" s="8">
        <f>+C8+1</f>
        <v>3</v>
      </c>
      <c r="D9" s="8" t="s">
        <v>1812</v>
      </c>
      <c r="E9" s="11">
        <v>39821</v>
      </c>
      <c r="F9" s="12">
        <v>50</v>
      </c>
      <c r="G9" s="12">
        <v>0</v>
      </c>
      <c r="H9" s="12">
        <v>0</v>
      </c>
      <c r="I9" s="12">
        <v>150</v>
      </c>
      <c r="J9" s="12">
        <v>0</v>
      </c>
      <c r="K9" s="72">
        <f t="shared" si="0"/>
        <v>50</v>
      </c>
      <c r="L9" s="72">
        <f t="shared" si="1"/>
        <v>150</v>
      </c>
      <c r="M9" s="73">
        <f t="shared" si="2"/>
        <v>200</v>
      </c>
      <c r="N9" s="12">
        <v>56</v>
      </c>
      <c r="O9" s="12">
        <v>0</v>
      </c>
      <c r="P9" s="12">
        <v>0</v>
      </c>
      <c r="Q9" s="12">
        <v>13</v>
      </c>
      <c r="R9" s="12">
        <v>0</v>
      </c>
      <c r="S9" s="72">
        <f t="shared" si="3"/>
        <v>56</v>
      </c>
      <c r="T9" s="72">
        <f t="shared" si="4"/>
        <v>13</v>
      </c>
      <c r="U9" s="73">
        <f t="shared" si="5"/>
        <v>69</v>
      </c>
      <c r="V9" s="14">
        <v>404</v>
      </c>
      <c r="W9" s="13">
        <v>43200</v>
      </c>
      <c r="X9" s="13">
        <v>1435</v>
      </c>
      <c r="AA9" s="77">
        <f t="shared" si="6"/>
        <v>0</v>
      </c>
      <c r="AB9" s="75">
        <v>0</v>
      </c>
      <c r="AC9" s="79">
        <v>0</v>
      </c>
      <c r="AD9" s="77">
        <v>0</v>
      </c>
      <c r="AE9" s="77">
        <v>0</v>
      </c>
      <c r="AF9" s="77">
        <v>0</v>
      </c>
    </row>
    <row r="10" spans="1:32">
      <c r="A10" s="8">
        <v>1056</v>
      </c>
      <c r="B10" s="9" t="s">
        <v>173</v>
      </c>
      <c r="C10" s="8">
        <f>+C9+1</f>
        <v>4</v>
      </c>
      <c r="D10" s="8" t="s">
        <v>1813</v>
      </c>
      <c r="E10" s="11">
        <v>39818</v>
      </c>
      <c r="F10" s="12">
        <v>90</v>
      </c>
      <c r="G10" s="12">
        <v>0</v>
      </c>
      <c r="H10" s="12">
        <v>0</v>
      </c>
      <c r="I10" s="12">
        <v>80</v>
      </c>
      <c r="J10" s="12">
        <v>6</v>
      </c>
      <c r="K10" s="72">
        <f t="shared" si="0"/>
        <v>90</v>
      </c>
      <c r="L10" s="72">
        <f t="shared" si="1"/>
        <v>86</v>
      </c>
      <c r="M10" s="73">
        <f t="shared" si="2"/>
        <v>176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72">
        <f t="shared" si="3"/>
        <v>0</v>
      </c>
      <c r="T10" s="72">
        <f t="shared" si="4"/>
        <v>0</v>
      </c>
      <c r="U10" s="73">
        <f t="shared" si="5"/>
        <v>0</v>
      </c>
      <c r="V10" s="80">
        <v>0</v>
      </c>
      <c r="W10" s="80">
        <v>0</v>
      </c>
      <c r="X10" s="80">
        <v>0</v>
      </c>
      <c r="AA10" s="77">
        <f t="shared" si="6"/>
        <v>0</v>
      </c>
      <c r="AB10" s="75">
        <v>0</v>
      </c>
      <c r="AC10" s="79">
        <v>0</v>
      </c>
      <c r="AD10" s="77">
        <v>0</v>
      </c>
      <c r="AE10" s="77">
        <v>0</v>
      </c>
      <c r="AF10" s="77">
        <v>0</v>
      </c>
    </row>
    <row r="11" spans="1:32">
      <c r="A11" s="8">
        <v>1057</v>
      </c>
      <c r="B11" s="9" t="s">
        <v>173</v>
      </c>
      <c r="C11" s="8">
        <f>+C10+1</f>
        <v>5</v>
      </c>
      <c r="D11" s="8" t="s">
        <v>1814</v>
      </c>
      <c r="E11" s="11">
        <v>39830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72">
        <f t="shared" si="0"/>
        <v>0</v>
      </c>
      <c r="L11" s="72">
        <f t="shared" si="1"/>
        <v>0</v>
      </c>
      <c r="M11" s="73">
        <f t="shared" si="2"/>
        <v>0</v>
      </c>
      <c r="N11" s="12">
        <v>10</v>
      </c>
      <c r="O11" s="12">
        <v>0</v>
      </c>
      <c r="P11" s="12">
        <v>0</v>
      </c>
      <c r="Q11" s="12">
        <v>0</v>
      </c>
      <c r="R11" s="12">
        <v>20</v>
      </c>
      <c r="S11" s="72">
        <f t="shared" si="3"/>
        <v>10</v>
      </c>
      <c r="T11" s="72">
        <f t="shared" si="4"/>
        <v>20</v>
      </c>
      <c r="U11" s="73">
        <f t="shared" si="5"/>
        <v>30</v>
      </c>
      <c r="V11" s="14">
        <v>399</v>
      </c>
      <c r="W11" s="13">
        <v>37634</v>
      </c>
      <c r="X11" s="14">
        <v>700</v>
      </c>
      <c r="AA11" s="78">
        <f t="shared" si="6"/>
        <v>20</v>
      </c>
      <c r="AB11" s="75">
        <v>0</v>
      </c>
      <c r="AC11" s="79">
        <v>0</v>
      </c>
      <c r="AD11" s="77">
        <v>0</v>
      </c>
      <c r="AE11" s="77">
        <v>0</v>
      </c>
      <c r="AF11" s="77">
        <v>0</v>
      </c>
    </row>
    <row r="12" spans="1:32">
      <c r="A12" s="8">
        <v>1058</v>
      </c>
      <c r="B12" s="9" t="s">
        <v>173</v>
      </c>
      <c r="C12" s="8">
        <f>+C11+1</f>
        <v>6</v>
      </c>
      <c r="D12" s="8" t="s">
        <v>1815</v>
      </c>
      <c r="E12" s="11">
        <v>39823</v>
      </c>
      <c r="F12" s="12">
        <v>0</v>
      </c>
      <c r="G12" s="12">
        <v>0</v>
      </c>
      <c r="H12" s="12">
        <v>0</v>
      </c>
      <c r="I12" s="12">
        <v>0</v>
      </c>
      <c r="J12" s="12">
        <v>300</v>
      </c>
      <c r="K12" s="72">
        <f t="shared" si="0"/>
        <v>0</v>
      </c>
      <c r="L12" s="72">
        <f t="shared" si="1"/>
        <v>300</v>
      </c>
      <c r="M12" s="73">
        <f t="shared" si="2"/>
        <v>300</v>
      </c>
      <c r="N12" s="12">
        <v>0</v>
      </c>
      <c r="O12" s="12">
        <v>0</v>
      </c>
      <c r="P12" s="12">
        <v>0</v>
      </c>
      <c r="Q12" s="12">
        <v>0</v>
      </c>
      <c r="R12" s="12">
        <v>17</v>
      </c>
      <c r="S12" s="72">
        <f t="shared" si="3"/>
        <v>0</v>
      </c>
      <c r="T12" s="72">
        <f t="shared" si="4"/>
        <v>17</v>
      </c>
      <c r="U12" s="73">
        <f t="shared" si="5"/>
        <v>17</v>
      </c>
      <c r="V12" s="14">
        <v>300</v>
      </c>
      <c r="W12" s="13">
        <v>40138</v>
      </c>
      <c r="X12" s="14">
        <v>317</v>
      </c>
      <c r="AA12" s="78">
        <f t="shared" si="6"/>
        <v>15</v>
      </c>
      <c r="AB12" s="75">
        <v>0</v>
      </c>
      <c r="AC12" s="76">
        <v>2</v>
      </c>
      <c r="AD12" s="77">
        <v>0</v>
      </c>
      <c r="AE12" s="77">
        <v>0</v>
      </c>
      <c r="AF12" s="77">
        <v>0</v>
      </c>
    </row>
    <row r="13" spans="1:32">
      <c r="A13" s="8">
        <v>1059</v>
      </c>
      <c r="B13" s="9" t="s">
        <v>173</v>
      </c>
      <c r="C13" s="8">
        <v>8</v>
      </c>
      <c r="D13" s="8" t="s">
        <v>1816</v>
      </c>
      <c r="E13" s="11">
        <v>39841</v>
      </c>
      <c r="F13" s="12">
        <v>120</v>
      </c>
      <c r="G13" s="12">
        <v>0</v>
      </c>
      <c r="H13" s="12">
        <v>0</v>
      </c>
      <c r="I13" s="12">
        <v>170</v>
      </c>
      <c r="J13" s="12">
        <v>0</v>
      </c>
      <c r="K13" s="72">
        <f t="shared" si="0"/>
        <v>120</v>
      </c>
      <c r="L13" s="72">
        <f t="shared" si="1"/>
        <v>170</v>
      </c>
      <c r="M13" s="73">
        <f t="shared" si="2"/>
        <v>290</v>
      </c>
      <c r="N13" s="12">
        <v>82</v>
      </c>
      <c r="O13" s="12">
        <v>0</v>
      </c>
      <c r="P13" s="12">
        <v>0</v>
      </c>
      <c r="Q13" s="12">
        <v>165</v>
      </c>
      <c r="R13" s="12">
        <v>21</v>
      </c>
      <c r="S13" s="72">
        <f t="shared" si="3"/>
        <v>82</v>
      </c>
      <c r="T13" s="72">
        <f t="shared" si="4"/>
        <v>186</v>
      </c>
      <c r="U13" s="73">
        <f t="shared" si="5"/>
        <v>268</v>
      </c>
      <c r="V13" s="13">
        <v>3516</v>
      </c>
      <c r="W13" s="13">
        <v>167142</v>
      </c>
      <c r="X13" s="13">
        <v>6364</v>
      </c>
      <c r="AA13" s="78">
        <f t="shared" si="6"/>
        <v>20</v>
      </c>
      <c r="AB13" s="75">
        <v>0</v>
      </c>
      <c r="AC13" s="76">
        <v>1</v>
      </c>
      <c r="AD13" s="77">
        <v>0</v>
      </c>
      <c r="AE13" s="77">
        <v>0</v>
      </c>
      <c r="AF13" s="77">
        <v>0</v>
      </c>
    </row>
    <row r="14" spans="1:32">
      <c r="A14" s="8">
        <v>1060</v>
      </c>
      <c r="B14" s="9" t="s">
        <v>173</v>
      </c>
      <c r="C14" s="8">
        <f>+C13+1</f>
        <v>9</v>
      </c>
      <c r="D14" s="8" t="s">
        <v>1817</v>
      </c>
      <c r="E14" s="11">
        <v>39837</v>
      </c>
      <c r="F14" s="12">
        <v>0</v>
      </c>
      <c r="G14" s="12">
        <v>0</v>
      </c>
      <c r="H14" s="12">
        <v>0</v>
      </c>
      <c r="I14" s="12">
        <v>0</v>
      </c>
      <c r="J14" s="12">
        <v>30</v>
      </c>
      <c r="K14" s="72">
        <f t="shared" si="0"/>
        <v>0</v>
      </c>
      <c r="L14" s="72">
        <f t="shared" si="1"/>
        <v>30</v>
      </c>
      <c r="M14" s="73">
        <f t="shared" si="2"/>
        <v>30</v>
      </c>
      <c r="N14" s="12">
        <v>0</v>
      </c>
      <c r="O14" s="12">
        <v>0</v>
      </c>
      <c r="P14" s="12">
        <v>0</v>
      </c>
      <c r="Q14" s="12">
        <v>0</v>
      </c>
      <c r="R14" s="12">
        <v>78</v>
      </c>
      <c r="S14" s="72">
        <f t="shared" si="3"/>
        <v>0</v>
      </c>
      <c r="T14" s="72">
        <f t="shared" si="4"/>
        <v>78</v>
      </c>
      <c r="U14" s="73">
        <f t="shared" si="5"/>
        <v>78</v>
      </c>
      <c r="V14" s="13">
        <v>1587</v>
      </c>
      <c r="W14" s="13">
        <v>156712</v>
      </c>
      <c r="X14" s="13">
        <v>1635</v>
      </c>
      <c r="AA14" s="78">
        <f t="shared" si="6"/>
        <v>78</v>
      </c>
      <c r="AB14" s="75">
        <v>0</v>
      </c>
      <c r="AC14" s="79">
        <v>0</v>
      </c>
      <c r="AD14" s="77">
        <v>0</v>
      </c>
      <c r="AE14" s="77">
        <v>0</v>
      </c>
      <c r="AF14" s="77">
        <v>0</v>
      </c>
    </row>
    <row r="15" spans="1:32">
      <c r="A15" s="8">
        <v>1061</v>
      </c>
      <c r="B15" s="9" t="s">
        <v>173</v>
      </c>
      <c r="C15" s="8">
        <v>11</v>
      </c>
      <c r="D15" s="8" t="s">
        <v>1818</v>
      </c>
      <c r="E15" s="11">
        <v>39859</v>
      </c>
      <c r="F15" s="12">
        <v>0</v>
      </c>
      <c r="G15" s="12">
        <v>0</v>
      </c>
      <c r="H15" s="12">
        <v>0</v>
      </c>
      <c r="I15" s="12">
        <v>0</v>
      </c>
      <c r="J15" s="12">
        <v>35</v>
      </c>
      <c r="K15" s="72">
        <f t="shared" si="0"/>
        <v>0</v>
      </c>
      <c r="L15" s="72">
        <f t="shared" si="1"/>
        <v>35</v>
      </c>
      <c r="M15" s="73">
        <f t="shared" si="2"/>
        <v>35</v>
      </c>
      <c r="N15" s="12">
        <v>46</v>
      </c>
      <c r="O15" s="12">
        <v>0</v>
      </c>
      <c r="P15" s="12">
        <v>0</v>
      </c>
      <c r="Q15" s="12">
        <v>0</v>
      </c>
      <c r="R15" s="12">
        <v>4</v>
      </c>
      <c r="S15" s="72">
        <f t="shared" si="3"/>
        <v>46</v>
      </c>
      <c r="T15" s="72">
        <f t="shared" si="4"/>
        <v>4</v>
      </c>
      <c r="U15" s="73">
        <f t="shared" si="5"/>
        <v>50</v>
      </c>
      <c r="V15" s="13">
        <v>86</v>
      </c>
      <c r="W15" s="13">
        <v>30024</v>
      </c>
      <c r="X15" s="13">
        <v>1161</v>
      </c>
      <c r="AA15" s="78">
        <f t="shared" si="6"/>
        <v>4</v>
      </c>
      <c r="AB15" s="75">
        <v>0</v>
      </c>
      <c r="AC15" s="79">
        <v>0</v>
      </c>
      <c r="AD15" s="77">
        <v>0</v>
      </c>
      <c r="AE15" s="77">
        <v>0</v>
      </c>
      <c r="AF15" s="77">
        <v>0</v>
      </c>
    </row>
    <row r="16" spans="1:32">
      <c r="A16" s="8">
        <v>1062</v>
      </c>
      <c r="B16" s="9" t="s">
        <v>173</v>
      </c>
      <c r="C16" s="8">
        <v>9</v>
      </c>
      <c r="D16" s="8" t="s">
        <v>1819</v>
      </c>
      <c r="E16" s="11">
        <v>39854</v>
      </c>
      <c r="F16" s="12">
        <v>100</v>
      </c>
      <c r="G16" s="12">
        <v>0</v>
      </c>
      <c r="H16" s="12">
        <v>0</v>
      </c>
      <c r="I16" s="12">
        <v>180</v>
      </c>
      <c r="J16" s="12">
        <v>0</v>
      </c>
      <c r="K16" s="72">
        <f t="shared" si="0"/>
        <v>100</v>
      </c>
      <c r="L16" s="72">
        <f t="shared" si="1"/>
        <v>180</v>
      </c>
      <c r="M16" s="73">
        <f t="shared" si="2"/>
        <v>280</v>
      </c>
      <c r="N16" s="12">
        <v>48</v>
      </c>
      <c r="O16" s="12">
        <v>0</v>
      </c>
      <c r="P16" s="12">
        <v>0</v>
      </c>
      <c r="Q16" s="12">
        <v>33</v>
      </c>
      <c r="R16" s="12">
        <v>0</v>
      </c>
      <c r="S16" s="72">
        <f t="shared" si="3"/>
        <v>48</v>
      </c>
      <c r="T16" s="72">
        <f t="shared" si="4"/>
        <v>33</v>
      </c>
      <c r="U16" s="73">
        <f t="shared" si="5"/>
        <v>81</v>
      </c>
      <c r="V16" s="13">
        <v>616</v>
      </c>
      <c r="W16" s="13">
        <v>49000</v>
      </c>
      <c r="X16" s="13">
        <v>1884</v>
      </c>
      <c r="AA16" s="77">
        <f t="shared" si="6"/>
        <v>0</v>
      </c>
      <c r="AB16" s="75">
        <v>0</v>
      </c>
      <c r="AC16" s="79">
        <v>0</v>
      </c>
      <c r="AD16" s="77">
        <v>0</v>
      </c>
      <c r="AE16" s="77">
        <v>0</v>
      </c>
      <c r="AF16" s="77">
        <v>0</v>
      </c>
    </row>
    <row r="17" spans="1:32">
      <c r="A17" s="8">
        <v>1063</v>
      </c>
      <c r="B17" s="9" t="s">
        <v>173</v>
      </c>
      <c r="C17" s="8">
        <v>10</v>
      </c>
      <c r="D17" s="8" t="s">
        <v>1820</v>
      </c>
      <c r="E17" s="11">
        <v>39858</v>
      </c>
      <c r="F17" s="12">
        <v>0</v>
      </c>
      <c r="G17" s="12">
        <v>0</v>
      </c>
      <c r="H17" s="12">
        <v>0</v>
      </c>
      <c r="I17" s="12">
        <v>0</v>
      </c>
      <c r="J17" s="12">
        <v>460</v>
      </c>
      <c r="K17" s="72">
        <f t="shared" si="0"/>
        <v>0</v>
      </c>
      <c r="L17" s="72">
        <f t="shared" si="1"/>
        <v>460</v>
      </c>
      <c r="M17" s="73">
        <f t="shared" si="2"/>
        <v>460</v>
      </c>
      <c r="N17" s="12">
        <v>0</v>
      </c>
      <c r="O17" s="12">
        <v>0</v>
      </c>
      <c r="P17" s="12">
        <v>0</v>
      </c>
      <c r="Q17" s="12">
        <v>0</v>
      </c>
      <c r="R17" s="12">
        <v>24</v>
      </c>
      <c r="S17" s="72">
        <f t="shared" si="3"/>
        <v>0</v>
      </c>
      <c r="T17" s="72">
        <f t="shared" si="4"/>
        <v>24</v>
      </c>
      <c r="U17" s="73">
        <f t="shared" si="5"/>
        <v>24</v>
      </c>
      <c r="V17" s="13">
        <v>475</v>
      </c>
      <c r="W17" s="13">
        <v>32932</v>
      </c>
      <c r="X17" s="13">
        <v>597</v>
      </c>
      <c r="AA17" s="78">
        <f t="shared" si="6"/>
        <v>23</v>
      </c>
      <c r="AB17" s="75">
        <v>0</v>
      </c>
      <c r="AC17" s="76">
        <v>1</v>
      </c>
      <c r="AD17" s="77">
        <v>0</v>
      </c>
      <c r="AE17" s="77">
        <v>0</v>
      </c>
      <c r="AF17" s="77">
        <v>0</v>
      </c>
    </row>
    <row r="18" spans="1:32">
      <c r="A18" s="8">
        <v>1064</v>
      </c>
      <c r="B18" s="9" t="s">
        <v>173</v>
      </c>
      <c r="C18" s="8">
        <v>12</v>
      </c>
      <c r="D18" s="8" t="s">
        <v>1821</v>
      </c>
      <c r="E18" s="81">
        <v>39867</v>
      </c>
      <c r="F18" s="8">
        <v>0</v>
      </c>
      <c r="G18" s="8">
        <v>0</v>
      </c>
      <c r="H18" s="12">
        <v>0</v>
      </c>
      <c r="I18" s="12">
        <v>0</v>
      </c>
      <c r="J18" s="12">
        <v>384</v>
      </c>
      <c r="K18" s="72">
        <f t="shared" si="0"/>
        <v>0</v>
      </c>
      <c r="L18" s="72">
        <f t="shared" si="1"/>
        <v>384</v>
      </c>
      <c r="M18" s="73">
        <f t="shared" si="2"/>
        <v>384</v>
      </c>
      <c r="N18" s="12">
        <v>91</v>
      </c>
      <c r="O18" s="12">
        <v>0</v>
      </c>
      <c r="P18" s="12">
        <v>0</v>
      </c>
      <c r="Q18" s="12">
        <v>0</v>
      </c>
      <c r="R18" s="12">
        <v>270</v>
      </c>
      <c r="S18" s="72">
        <f t="shared" si="3"/>
        <v>91</v>
      </c>
      <c r="T18" s="72">
        <f t="shared" si="4"/>
        <v>270</v>
      </c>
      <c r="U18" s="73">
        <f t="shared" si="5"/>
        <v>361</v>
      </c>
      <c r="V18" s="13">
        <v>5513</v>
      </c>
      <c r="W18" s="13">
        <v>546521</v>
      </c>
      <c r="X18" s="13">
        <v>8288.93</v>
      </c>
      <c r="AA18" s="78">
        <f t="shared" si="6"/>
        <v>270</v>
      </c>
      <c r="AB18" s="75">
        <v>0</v>
      </c>
      <c r="AC18" s="79">
        <v>0</v>
      </c>
      <c r="AD18" s="77">
        <v>0</v>
      </c>
      <c r="AE18" s="77">
        <v>0</v>
      </c>
      <c r="AF18" s="78">
        <v>6</v>
      </c>
    </row>
    <row r="19" spans="1:32">
      <c r="A19" s="8">
        <v>1065</v>
      </c>
      <c r="B19" s="9" t="s">
        <v>173</v>
      </c>
      <c r="C19" s="8">
        <v>13</v>
      </c>
      <c r="D19" s="8" t="s">
        <v>1822</v>
      </c>
      <c r="E19" s="11">
        <v>39859</v>
      </c>
      <c r="F19" s="12">
        <v>0</v>
      </c>
      <c r="G19" s="12">
        <v>0</v>
      </c>
      <c r="H19" s="12">
        <v>0</v>
      </c>
      <c r="I19" s="12">
        <v>0</v>
      </c>
      <c r="J19" s="12">
        <v>450</v>
      </c>
      <c r="K19" s="72">
        <f t="shared" si="0"/>
        <v>0</v>
      </c>
      <c r="L19" s="72">
        <f t="shared" si="1"/>
        <v>450</v>
      </c>
      <c r="M19" s="73">
        <f t="shared" si="2"/>
        <v>450</v>
      </c>
      <c r="N19" s="12">
        <v>0</v>
      </c>
      <c r="O19" s="12">
        <v>0</v>
      </c>
      <c r="P19" s="12">
        <v>0</v>
      </c>
      <c r="Q19" s="12">
        <v>0</v>
      </c>
      <c r="R19" s="12">
        <v>46</v>
      </c>
      <c r="S19" s="72">
        <f t="shared" si="3"/>
        <v>0</v>
      </c>
      <c r="T19" s="72">
        <f t="shared" si="4"/>
        <v>46</v>
      </c>
      <c r="U19" s="73">
        <f t="shared" si="5"/>
        <v>46</v>
      </c>
      <c r="V19" s="13">
        <v>945</v>
      </c>
      <c r="W19" s="13">
        <v>85415</v>
      </c>
      <c r="X19" s="13">
        <v>1109.92</v>
      </c>
      <c r="AA19" s="78">
        <f t="shared" si="6"/>
        <v>46</v>
      </c>
      <c r="AB19" s="75">
        <v>0</v>
      </c>
      <c r="AC19" s="79">
        <v>0</v>
      </c>
      <c r="AD19" s="77">
        <v>0</v>
      </c>
      <c r="AE19" s="77">
        <v>0</v>
      </c>
      <c r="AF19" s="77">
        <v>0</v>
      </c>
    </row>
    <row r="20" spans="1:32">
      <c r="A20" s="8">
        <v>1066</v>
      </c>
      <c r="B20" s="9" t="s">
        <v>173</v>
      </c>
      <c r="C20" s="8">
        <v>14</v>
      </c>
      <c r="D20" s="8" t="s">
        <v>1823</v>
      </c>
      <c r="E20" s="11">
        <v>39869</v>
      </c>
      <c r="F20" s="12">
        <v>0</v>
      </c>
      <c r="G20" s="12">
        <v>0</v>
      </c>
      <c r="H20" s="12">
        <v>0</v>
      </c>
      <c r="I20" s="12">
        <v>140</v>
      </c>
      <c r="J20" s="12">
        <v>0</v>
      </c>
      <c r="K20" s="72">
        <f t="shared" si="0"/>
        <v>0</v>
      </c>
      <c r="L20" s="72">
        <f t="shared" si="1"/>
        <v>140</v>
      </c>
      <c r="M20" s="73">
        <f t="shared" si="2"/>
        <v>140</v>
      </c>
      <c r="N20" s="12">
        <v>10</v>
      </c>
      <c r="O20" s="12">
        <v>0</v>
      </c>
      <c r="P20" s="12">
        <v>0</v>
      </c>
      <c r="Q20" s="12">
        <v>150</v>
      </c>
      <c r="R20" s="12">
        <v>0</v>
      </c>
      <c r="S20" s="72">
        <f t="shared" si="3"/>
        <v>10</v>
      </c>
      <c r="T20" s="72">
        <f t="shared" si="4"/>
        <v>150</v>
      </c>
      <c r="U20" s="73">
        <f t="shared" si="5"/>
        <v>160</v>
      </c>
      <c r="V20" s="13">
        <v>2960</v>
      </c>
      <c r="W20" s="13">
        <v>110600</v>
      </c>
      <c r="X20" s="13">
        <v>3790</v>
      </c>
      <c r="AA20" s="77">
        <f t="shared" si="6"/>
        <v>0</v>
      </c>
      <c r="AB20" s="75">
        <v>0</v>
      </c>
      <c r="AC20" s="79">
        <v>0</v>
      </c>
      <c r="AD20" s="77">
        <v>0</v>
      </c>
      <c r="AE20" s="77">
        <v>0</v>
      </c>
      <c r="AF20" s="77">
        <v>0</v>
      </c>
    </row>
    <row r="21" spans="1:32">
      <c r="A21" s="8">
        <v>1067</v>
      </c>
      <c r="B21" s="9" t="s">
        <v>173</v>
      </c>
      <c r="C21" s="8">
        <f t="shared" ref="C21:C70" si="7">+C20+1</f>
        <v>15</v>
      </c>
      <c r="D21" s="8" t="s">
        <v>1824</v>
      </c>
      <c r="E21" s="11">
        <v>39870</v>
      </c>
      <c r="F21" s="12">
        <v>0</v>
      </c>
      <c r="G21" s="12">
        <v>0</v>
      </c>
      <c r="H21" s="12">
        <v>0</v>
      </c>
      <c r="I21" s="12">
        <v>0</v>
      </c>
      <c r="J21" s="12">
        <v>200</v>
      </c>
      <c r="K21" s="72">
        <f t="shared" si="0"/>
        <v>0</v>
      </c>
      <c r="L21" s="72">
        <f t="shared" si="1"/>
        <v>200</v>
      </c>
      <c r="M21" s="73">
        <f t="shared" si="2"/>
        <v>200</v>
      </c>
      <c r="N21" s="12">
        <v>0</v>
      </c>
      <c r="O21" s="12">
        <v>0</v>
      </c>
      <c r="P21" s="12">
        <v>0</v>
      </c>
      <c r="Q21" s="12">
        <v>0</v>
      </c>
      <c r="R21" s="12">
        <v>210</v>
      </c>
      <c r="S21" s="72">
        <f t="shared" si="3"/>
        <v>0</v>
      </c>
      <c r="T21" s="72">
        <f t="shared" si="4"/>
        <v>210</v>
      </c>
      <c r="U21" s="73">
        <f t="shared" si="5"/>
        <v>210</v>
      </c>
      <c r="V21" s="13">
        <v>4314</v>
      </c>
      <c r="W21" s="13">
        <v>342582</v>
      </c>
      <c r="X21" s="13">
        <v>4953.51</v>
      </c>
      <c r="AA21" s="78">
        <f t="shared" si="6"/>
        <v>210</v>
      </c>
      <c r="AB21" s="75">
        <v>0</v>
      </c>
      <c r="AC21" s="79">
        <v>0</v>
      </c>
      <c r="AD21" s="77">
        <v>0</v>
      </c>
      <c r="AE21" s="77">
        <v>0</v>
      </c>
      <c r="AF21" s="77">
        <v>0</v>
      </c>
    </row>
    <row r="22" spans="1:32">
      <c r="A22" s="8">
        <v>1068</v>
      </c>
      <c r="B22" s="9" t="s">
        <v>173</v>
      </c>
      <c r="C22" s="8">
        <f t="shared" si="7"/>
        <v>16</v>
      </c>
      <c r="D22" s="8" t="s">
        <v>1825</v>
      </c>
      <c r="E22" s="11">
        <v>39881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72">
        <f t="shared" si="0"/>
        <v>0</v>
      </c>
      <c r="L22" s="72">
        <f t="shared" si="1"/>
        <v>0</v>
      </c>
      <c r="M22" s="73">
        <f t="shared" si="2"/>
        <v>0</v>
      </c>
      <c r="N22" s="12">
        <v>71</v>
      </c>
      <c r="O22" s="12">
        <v>0</v>
      </c>
      <c r="P22" s="12">
        <v>0</v>
      </c>
      <c r="Q22" s="12">
        <v>98</v>
      </c>
      <c r="R22" s="12">
        <v>1</v>
      </c>
      <c r="S22" s="72">
        <f t="shared" si="3"/>
        <v>71</v>
      </c>
      <c r="T22" s="72">
        <f t="shared" si="4"/>
        <v>99</v>
      </c>
      <c r="U22" s="73">
        <f t="shared" si="5"/>
        <v>170</v>
      </c>
      <c r="V22" s="13">
        <v>1960</v>
      </c>
      <c r="W22" s="13">
        <v>59176</v>
      </c>
      <c r="X22" s="13">
        <v>4200</v>
      </c>
      <c r="AA22" s="77">
        <f t="shared" si="6"/>
        <v>0</v>
      </c>
      <c r="AB22" s="75">
        <v>0</v>
      </c>
      <c r="AC22" s="76">
        <v>1</v>
      </c>
      <c r="AD22" s="77">
        <v>0</v>
      </c>
      <c r="AE22" s="77">
        <v>0</v>
      </c>
      <c r="AF22" s="77">
        <v>0</v>
      </c>
    </row>
    <row r="23" spans="1:32">
      <c r="A23" s="8">
        <v>1069</v>
      </c>
      <c r="B23" s="9" t="s">
        <v>173</v>
      </c>
      <c r="C23" s="8">
        <f t="shared" si="7"/>
        <v>17</v>
      </c>
      <c r="D23" s="8" t="s">
        <v>1826</v>
      </c>
      <c r="E23" s="11">
        <v>39874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72">
        <f t="shared" si="0"/>
        <v>0</v>
      </c>
      <c r="L23" s="72">
        <f t="shared" si="1"/>
        <v>0</v>
      </c>
      <c r="M23" s="73">
        <f t="shared" si="2"/>
        <v>0</v>
      </c>
      <c r="N23" s="12">
        <v>0</v>
      </c>
      <c r="O23" s="12">
        <v>0</v>
      </c>
      <c r="P23" s="12">
        <v>0</v>
      </c>
      <c r="Q23" s="12">
        <v>0</v>
      </c>
      <c r="R23" s="12">
        <v>50</v>
      </c>
      <c r="S23" s="72">
        <f t="shared" si="3"/>
        <v>0</v>
      </c>
      <c r="T23" s="72">
        <f t="shared" si="4"/>
        <v>50</v>
      </c>
      <c r="U23" s="73">
        <f t="shared" si="5"/>
        <v>50</v>
      </c>
      <c r="V23" s="13">
        <v>1025</v>
      </c>
      <c r="W23" s="13">
        <v>80666</v>
      </c>
      <c r="X23" s="13">
        <v>1202</v>
      </c>
      <c r="AA23" s="78">
        <f t="shared" si="6"/>
        <v>50</v>
      </c>
      <c r="AB23" s="75">
        <v>0</v>
      </c>
      <c r="AC23" s="79">
        <v>0</v>
      </c>
      <c r="AD23" s="77">
        <v>0</v>
      </c>
      <c r="AE23" s="77">
        <v>0</v>
      </c>
      <c r="AF23" s="77">
        <v>0</v>
      </c>
    </row>
    <row r="24" spans="1:32">
      <c r="A24" s="8">
        <v>1070</v>
      </c>
      <c r="B24" s="9" t="s">
        <v>173</v>
      </c>
      <c r="C24" s="8">
        <f t="shared" si="7"/>
        <v>18</v>
      </c>
      <c r="D24" s="8" t="s">
        <v>1827</v>
      </c>
      <c r="E24" s="11">
        <v>39874</v>
      </c>
      <c r="F24" s="12">
        <v>0</v>
      </c>
      <c r="G24" s="12">
        <v>0</v>
      </c>
      <c r="H24" s="12">
        <v>0</v>
      </c>
      <c r="I24" s="12">
        <v>78</v>
      </c>
      <c r="J24" s="12">
        <v>150</v>
      </c>
      <c r="K24" s="72">
        <f t="shared" si="0"/>
        <v>0</v>
      </c>
      <c r="L24" s="72">
        <f t="shared" si="1"/>
        <v>228</v>
      </c>
      <c r="M24" s="73">
        <f t="shared" si="2"/>
        <v>228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72">
        <f t="shared" si="3"/>
        <v>0</v>
      </c>
      <c r="T24" s="72">
        <f t="shared" si="4"/>
        <v>0</v>
      </c>
      <c r="U24" s="73">
        <f t="shared" si="5"/>
        <v>0</v>
      </c>
      <c r="V24" s="13">
        <v>0</v>
      </c>
      <c r="W24" s="13">
        <v>0</v>
      </c>
      <c r="X24" s="13">
        <v>0</v>
      </c>
      <c r="AA24" s="77">
        <f t="shared" si="6"/>
        <v>0</v>
      </c>
      <c r="AB24" s="75">
        <v>0</v>
      </c>
      <c r="AC24" s="79">
        <v>0</v>
      </c>
      <c r="AD24" s="77">
        <v>0</v>
      </c>
      <c r="AE24" s="77">
        <v>0</v>
      </c>
      <c r="AF24" s="77">
        <v>0</v>
      </c>
    </row>
    <row r="25" spans="1:32">
      <c r="A25" s="8">
        <v>1071</v>
      </c>
      <c r="B25" s="9" t="s">
        <v>173</v>
      </c>
      <c r="C25" s="8">
        <f t="shared" si="7"/>
        <v>19</v>
      </c>
      <c r="D25" s="8" t="s">
        <v>1828</v>
      </c>
      <c r="E25" s="11">
        <v>39881</v>
      </c>
      <c r="F25" s="12">
        <v>100</v>
      </c>
      <c r="G25" s="12">
        <v>0</v>
      </c>
      <c r="H25" s="12">
        <v>2</v>
      </c>
      <c r="I25" s="12">
        <v>25</v>
      </c>
      <c r="J25" s="12">
        <v>20</v>
      </c>
      <c r="K25" s="72">
        <f t="shared" si="0"/>
        <v>102</v>
      </c>
      <c r="L25" s="72">
        <f t="shared" si="1"/>
        <v>45</v>
      </c>
      <c r="M25" s="73">
        <f t="shared" si="2"/>
        <v>147</v>
      </c>
      <c r="N25" s="12">
        <v>0</v>
      </c>
      <c r="O25" s="12">
        <v>0</v>
      </c>
      <c r="P25" s="12">
        <v>1</v>
      </c>
      <c r="Q25" s="12">
        <v>0</v>
      </c>
      <c r="R25" s="12">
        <v>52</v>
      </c>
      <c r="S25" s="72">
        <f t="shared" si="3"/>
        <v>1</v>
      </c>
      <c r="T25" s="72">
        <f t="shared" si="4"/>
        <v>52</v>
      </c>
      <c r="U25" s="73">
        <f t="shared" si="5"/>
        <v>53</v>
      </c>
      <c r="V25" s="13">
        <v>1043</v>
      </c>
      <c r="W25" s="13">
        <v>105619</v>
      </c>
      <c r="X25" s="13">
        <v>1359</v>
      </c>
      <c r="AA25" s="78">
        <f t="shared" si="6"/>
        <v>52</v>
      </c>
      <c r="AB25" s="82">
        <v>1</v>
      </c>
      <c r="AC25" s="79">
        <v>0</v>
      </c>
      <c r="AD25" s="77">
        <v>0</v>
      </c>
      <c r="AE25" s="77">
        <v>0</v>
      </c>
      <c r="AF25" s="77">
        <v>0</v>
      </c>
    </row>
    <row r="26" spans="1:32">
      <c r="A26" s="8">
        <v>1072</v>
      </c>
      <c r="B26" s="9" t="s">
        <v>173</v>
      </c>
      <c r="C26" s="8">
        <f t="shared" si="7"/>
        <v>20</v>
      </c>
      <c r="D26" s="8" t="s">
        <v>1829</v>
      </c>
      <c r="E26" s="11">
        <v>39879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72">
        <f t="shared" si="0"/>
        <v>0</v>
      </c>
      <c r="L26" s="72">
        <f t="shared" si="1"/>
        <v>0</v>
      </c>
      <c r="M26" s="73">
        <f t="shared" si="2"/>
        <v>0</v>
      </c>
      <c r="N26" s="12">
        <v>0</v>
      </c>
      <c r="O26" s="12">
        <v>0</v>
      </c>
      <c r="P26" s="12">
        <v>0</v>
      </c>
      <c r="Q26" s="12">
        <v>0</v>
      </c>
      <c r="R26" s="12">
        <v>89</v>
      </c>
      <c r="S26" s="72">
        <f t="shared" si="3"/>
        <v>0</v>
      </c>
      <c r="T26" s="72">
        <f t="shared" si="4"/>
        <v>89</v>
      </c>
      <c r="U26" s="73">
        <f t="shared" si="5"/>
        <v>89</v>
      </c>
      <c r="V26" s="13">
        <v>1856</v>
      </c>
      <c r="W26" s="13">
        <v>128473</v>
      </c>
      <c r="X26" s="13">
        <v>2073</v>
      </c>
      <c r="AA26" s="78">
        <f t="shared" si="6"/>
        <v>89</v>
      </c>
      <c r="AB26" s="75">
        <v>0</v>
      </c>
      <c r="AC26" s="79">
        <v>0</v>
      </c>
      <c r="AD26" s="77">
        <v>0</v>
      </c>
      <c r="AE26" s="77">
        <v>0</v>
      </c>
      <c r="AF26" s="77">
        <v>0</v>
      </c>
    </row>
    <row r="27" spans="1:32">
      <c r="A27" s="8">
        <v>1073</v>
      </c>
      <c r="B27" s="9" t="s">
        <v>173</v>
      </c>
      <c r="C27" s="8">
        <f t="shared" si="7"/>
        <v>21</v>
      </c>
      <c r="D27" s="8" t="s">
        <v>1830</v>
      </c>
      <c r="E27" s="11">
        <v>39883</v>
      </c>
      <c r="F27" s="12">
        <v>0</v>
      </c>
      <c r="G27" s="12">
        <v>0</v>
      </c>
      <c r="H27" s="12">
        <v>0</v>
      </c>
      <c r="I27" s="12">
        <v>0</v>
      </c>
      <c r="J27" s="12">
        <v>227</v>
      </c>
      <c r="K27" s="72">
        <f t="shared" si="0"/>
        <v>0</v>
      </c>
      <c r="L27" s="72">
        <f t="shared" si="1"/>
        <v>227</v>
      </c>
      <c r="M27" s="73">
        <f t="shared" si="2"/>
        <v>227</v>
      </c>
      <c r="N27" s="12">
        <v>0</v>
      </c>
      <c r="O27" s="12">
        <v>0</v>
      </c>
      <c r="P27" s="12">
        <v>0</v>
      </c>
      <c r="Q27" s="12">
        <v>0</v>
      </c>
      <c r="R27" s="12">
        <v>270</v>
      </c>
      <c r="S27" s="72">
        <f t="shared" si="3"/>
        <v>0</v>
      </c>
      <c r="T27" s="72">
        <f t="shared" si="4"/>
        <v>270</v>
      </c>
      <c r="U27" s="73">
        <f t="shared" si="5"/>
        <v>270</v>
      </c>
      <c r="V27" s="13">
        <v>5534</v>
      </c>
      <c r="W27" s="13">
        <v>400404</v>
      </c>
      <c r="X27" s="13">
        <v>6435</v>
      </c>
      <c r="AA27" s="78">
        <f t="shared" si="6"/>
        <v>270</v>
      </c>
      <c r="AB27" s="75">
        <v>0</v>
      </c>
      <c r="AC27" s="79">
        <v>0</v>
      </c>
      <c r="AD27" s="77">
        <v>0</v>
      </c>
      <c r="AE27" s="77">
        <v>0</v>
      </c>
      <c r="AF27" s="77">
        <v>0</v>
      </c>
    </row>
    <row r="28" spans="1:32">
      <c r="A28" s="8">
        <v>1074</v>
      </c>
      <c r="B28" s="9" t="s">
        <v>173</v>
      </c>
      <c r="C28" s="8">
        <f t="shared" si="7"/>
        <v>22</v>
      </c>
      <c r="D28" s="8" t="s">
        <v>1831</v>
      </c>
      <c r="E28" s="11">
        <v>39886</v>
      </c>
      <c r="F28" s="12">
        <v>0</v>
      </c>
      <c r="G28" s="12">
        <v>0</v>
      </c>
      <c r="H28" s="12">
        <v>0</v>
      </c>
      <c r="I28" s="12">
        <v>32</v>
      </c>
      <c r="J28" s="12">
        <v>0</v>
      </c>
      <c r="K28" s="72">
        <f t="shared" si="0"/>
        <v>0</v>
      </c>
      <c r="L28" s="72">
        <f t="shared" si="1"/>
        <v>32</v>
      </c>
      <c r="M28" s="73">
        <f t="shared" si="2"/>
        <v>32</v>
      </c>
      <c r="N28" s="12">
        <v>0</v>
      </c>
      <c r="O28" s="12">
        <v>0</v>
      </c>
      <c r="P28" s="12">
        <v>0</v>
      </c>
      <c r="Q28" s="12">
        <v>40</v>
      </c>
      <c r="R28" s="12">
        <v>157</v>
      </c>
      <c r="S28" s="72">
        <f t="shared" si="3"/>
        <v>0</v>
      </c>
      <c r="T28" s="72">
        <f t="shared" si="4"/>
        <v>197</v>
      </c>
      <c r="U28" s="73">
        <f t="shared" si="5"/>
        <v>197</v>
      </c>
      <c r="V28" s="13">
        <v>3719</v>
      </c>
      <c r="W28" s="13">
        <v>245396</v>
      </c>
      <c r="X28" s="13">
        <v>4920</v>
      </c>
      <c r="AA28" s="78">
        <f t="shared" si="6"/>
        <v>142</v>
      </c>
      <c r="AB28" s="75">
        <v>0</v>
      </c>
      <c r="AC28" s="76">
        <v>15</v>
      </c>
      <c r="AD28" s="77">
        <v>0</v>
      </c>
      <c r="AE28" s="77">
        <v>0</v>
      </c>
      <c r="AF28" s="77">
        <v>0</v>
      </c>
    </row>
    <row r="29" spans="1:32">
      <c r="A29" s="8">
        <v>1075</v>
      </c>
      <c r="B29" s="9" t="s">
        <v>173</v>
      </c>
      <c r="C29" s="8">
        <f t="shared" si="7"/>
        <v>23</v>
      </c>
      <c r="D29" s="8" t="s">
        <v>1832</v>
      </c>
      <c r="E29" s="11">
        <v>39908</v>
      </c>
      <c r="F29" s="12">
        <v>130</v>
      </c>
      <c r="G29" s="12">
        <v>0</v>
      </c>
      <c r="H29" s="12">
        <v>2</v>
      </c>
      <c r="I29" s="12">
        <v>35</v>
      </c>
      <c r="J29" s="12">
        <v>55</v>
      </c>
      <c r="K29" s="72">
        <f t="shared" si="0"/>
        <v>132</v>
      </c>
      <c r="L29" s="72">
        <f t="shared" si="1"/>
        <v>90</v>
      </c>
      <c r="M29" s="73">
        <f t="shared" si="2"/>
        <v>222</v>
      </c>
      <c r="N29" s="12">
        <v>127</v>
      </c>
      <c r="O29" s="12">
        <v>0</v>
      </c>
      <c r="P29" s="12">
        <v>0</v>
      </c>
      <c r="Q29" s="12">
        <v>24</v>
      </c>
      <c r="R29" s="12">
        <v>56</v>
      </c>
      <c r="S29" s="72">
        <f t="shared" si="3"/>
        <v>127</v>
      </c>
      <c r="T29" s="72">
        <f t="shared" si="4"/>
        <v>80</v>
      </c>
      <c r="U29" s="73">
        <f t="shared" si="5"/>
        <v>207</v>
      </c>
      <c r="V29" s="13">
        <v>1095</v>
      </c>
      <c r="W29" s="13">
        <v>175951</v>
      </c>
      <c r="X29" s="13">
        <v>4982</v>
      </c>
      <c r="AA29" s="78">
        <f t="shared" si="6"/>
        <v>33</v>
      </c>
      <c r="AB29" s="75">
        <v>0</v>
      </c>
      <c r="AC29" s="76">
        <v>23</v>
      </c>
      <c r="AD29" s="77">
        <v>0</v>
      </c>
      <c r="AE29" s="77">
        <v>0</v>
      </c>
      <c r="AF29" s="77">
        <v>0</v>
      </c>
    </row>
    <row r="30" spans="1:32">
      <c r="A30" s="8">
        <v>1076</v>
      </c>
      <c r="B30" s="9" t="s">
        <v>173</v>
      </c>
      <c r="C30" s="8">
        <f t="shared" si="7"/>
        <v>24</v>
      </c>
      <c r="D30" s="8" t="s">
        <v>1833</v>
      </c>
      <c r="E30" s="11">
        <v>39896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72">
        <f t="shared" si="0"/>
        <v>0</v>
      </c>
      <c r="L30" s="72">
        <f t="shared" si="1"/>
        <v>0</v>
      </c>
      <c r="M30" s="73">
        <f t="shared" si="2"/>
        <v>0</v>
      </c>
      <c r="N30" s="12">
        <v>0</v>
      </c>
      <c r="O30" s="12">
        <v>0</v>
      </c>
      <c r="P30" s="12">
        <v>0</v>
      </c>
      <c r="Q30" s="12">
        <v>0</v>
      </c>
      <c r="R30" s="12">
        <v>65</v>
      </c>
      <c r="S30" s="72">
        <f t="shared" si="3"/>
        <v>0</v>
      </c>
      <c r="T30" s="72">
        <f t="shared" si="4"/>
        <v>65</v>
      </c>
      <c r="U30" s="73">
        <f t="shared" si="5"/>
        <v>65</v>
      </c>
      <c r="V30" s="13">
        <v>1322</v>
      </c>
      <c r="W30" s="13">
        <v>62085</v>
      </c>
      <c r="X30" s="13">
        <v>1643</v>
      </c>
      <c r="AA30" s="78">
        <f t="shared" si="6"/>
        <v>65</v>
      </c>
      <c r="AB30" s="75">
        <v>0</v>
      </c>
      <c r="AC30" s="79">
        <v>0</v>
      </c>
      <c r="AD30" s="77">
        <v>0</v>
      </c>
      <c r="AE30" s="77">
        <v>0</v>
      </c>
      <c r="AF30" s="77">
        <v>0</v>
      </c>
    </row>
    <row r="31" spans="1:32">
      <c r="A31" s="8">
        <v>1077</v>
      </c>
      <c r="B31" s="9" t="s">
        <v>173</v>
      </c>
      <c r="C31" s="8">
        <f t="shared" si="7"/>
        <v>25</v>
      </c>
      <c r="D31" s="8" t="s">
        <v>1834</v>
      </c>
      <c r="E31" s="11">
        <v>39911</v>
      </c>
      <c r="F31" s="12">
        <v>0</v>
      </c>
      <c r="G31" s="12">
        <v>0</v>
      </c>
      <c r="H31" s="12">
        <v>0</v>
      </c>
      <c r="I31" s="12">
        <v>77</v>
      </c>
      <c r="J31" s="12">
        <v>0</v>
      </c>
      <c r="K31" s="72">
        <f t="shared" si="0"/>
        <v>0</v>
      </c>
      <c r="L31" s="72">
        <f t="shared" si="1"/>
        <v>77</v>
      </c>
      <c r="M31" s="73">
        <f t="shared" si="2"/>
        <v>77</v>
      </c>
      <c r="N31" s="12">
        <v>80</v>
      </c>
      <c r="O31" s="12">
        <v>0</v>
      </c>
      <c r="P31" s="12">
        <v>0</v>
      </c>
      <c r="Q31" s="12">
        <v>164</v>
      </c>
      <c r="R31" s="12">
        <v>199</v>
      </c>
      <c r="S31" s="72">
        <f t="shared" si="3"/>
        <v>80</v>
      </c>
      <c r="T31" s="72">
        <f t="shared" si="4"/>
        <v>363</v>
      </c>
      <c r="U31" s="73">
        <f t="shared" si="5"/>
        <v>443</v>
      </c>
      <c r="V31" s="13">
        <v>3370</v>
      </c>
      <c r="W31" s="13">
        <v>59862</v>
      </c>
      <c r="X31" s="13">
        <v>5982</v>
      </c>
      <c r="AA31" s="77">
        <v>0</v>
      </c>
      <c r="AB31" s="75">
        <v>0</v>
      </c>
      <c r="AC31" s="79">
        <v>0</v>
      </c>
      <c r="AD31" s="78">
        <v>199</v>
      </c>
      <c r="AE31" s="77">
        <v>0</v>
      </c>
      <c r="AF31" s="77">
        <v>0</v>
      </c>
    </row>
    <row r="32" spans="1:32">
      <c r="A32" s="8">
        <v>1078</v>
      </c>
      <c r="B32" s="9" t="s">
        <v>173</v>
      </c>
      <c r="C32" s="8">
        <f t="shared" si="7"/>
        <v>26</v>
      </c>
      <c r="D32" s="8" t="s">
        <v>1835</v>
      </c>
      <c r="E32" s="11">
        <v>39900</v>
      </c>
      <c r="F32" s="12">
        <v>60</v>
      </c>
      <c r="G32" s="12">
        <v>0</v>
      </c>
      <c r="H32" s="12">
        <v>0</v>
      </c>
      <c r="I32" s="12">
        <v>70</v>
      </c>
      <c r="J32" s="12">
        <v>0</v>
      </c>
      <c r="K32" s="72">
        <f t="shared" si="0"/>
        <v>60</v>
      </c>
      <c r="L32" s="72">
        <f t="shared" si="1"/>
        <v>70</v>
      </c>
      <c r="M32" s="73">
        <f t="shared" si="2"/>
        <v>130</v>
      </c>
      <c r="N32" s="12">
        <v>0</v>
      </c>
      <c r="O32" s="12">
        <v>0</v>
      </c>
      <c r="P32" s="12">
        <v>0</v>
      </c>
      <c r="Q32" s="12">
        <v>70</v>
      </c>
      <c r="R32" s="12">
        <v>222</v>
      </c>
      <c r="S32" s="72">
        <f t="shared" si="3"/>
        <v>0</v>
      </c>
      <c r="T32" s="72">
        <f t="shared" si="4"/>
        <v>292</v>
      </c>
      <c r="U32" s="73">
        <f t="shared" si="5"/>
        <v>292</v>
      </c>
      <c r="V32" s="13">
        <v>5791</v>
      </c>
      <c r="W32" s="13">
        <v>347350</v>
      </c>
      <c r="X32" s="13">
        <v>6981</v>
      </c>
      <c r="AA32" s="78">
        <f>+R32-AC32</f>
        <v>222</v>
      </c>
      <c r="AB32" s="75">
        <v>0</v>
      </c>
      <c r="AC32" s="79">
        <v>0</v>
      </c>
      <c r="AD32" s="77">
        <v>0</v>
      </c>
      <c r="AE32" s="77">
        <v>0</v>
      </c>
      <c r="AF32" s="77">
        <v>0</v>
      </c>
    </row>
    <row r="33" spans="1:32">
      <c r="A33" s="8">
        <v>1079</v>
      </c>
      <c r="B33" s="9" t="s">
        <v>173</v>
      </c>
      <c r="C33" s="8">
        <f t="shared" si="7"/>
        <v>27</v>
      </c>
      <c r="D33" s="8" t="s">
        <v>1836</v>
      </c>
      <c r="E33" s="11">
        <v>39907</v>
      </c>
      <c r="F33" s="12">
        <v>0</v>
      </c>
      <c r="G33" s="12">
        <v>0</v>
      </c>
      <c r="H33" s="12">
        <v>0</v>
      </c>
      <c r="I33" s="12">
        <v>0</v>
      </c>
      <c r="J33" s="12">
        <v>150</v>
      </c>
      <c r="K33" s="72">
        <f t="shared" si="0"/>
        <v>0</v>
      </c>
      <c r="L33" s="72">
        <f t="shared" si="1"/>
        <v>150</v>
      </c>
      <c r="M33" s="73">
        <f t="shared" si="2"/>
        <v>150</v>
      </c>
      <c r="N33" s="12">
        <v>0</v>
      </c>
      <c r="O33" s="12">
        <v>0</v>
      </c>
      <c r="P33" s="12">
        <v>0</v>
      </c>
      <c r="Q33" s="12">
        <v>0</v>
      </c>
      <c r="R33" s="12">
        <v>104</v>
      </c>
      <c r="S33" s="72">
        <f t="shared" si="3"/>
        <v>0</v>
      </c>
      <c r="T33" s="72">
        <f t="shared" si="4"/>
        <v>104</v>
      </c>
      <c r="U33" s="73">
        <f t="shared" si="5"/>
        <v>104</v>
      </c>
      <c r="V33" s="13">
        <v>2119</v>
      </c>
      <c r="W33" s="13">
        <v>113958</v>
      </c>
      <c r="X33" s="13">
        <v>2627</v>
      </c>
      <c r="AA33" s="78">
        <f>+R33-AC33</f>
        <v>104</v>
      </c>
      <c r="AB33" s="75">
        <v>0</v>
      </c>
      <c r="AC33" s="79">
        <v>0</v>
      </c>
      <c r="AD33" s="77">
        <v>0</v>
      </c>
      <c r="AE33" s="77">
        <v>0</v>
      </c>
      <c r="AF33" s="77">
        <v>0</v>
      </c>
    </row>
    <row r="34" spans="1:32">
      <c r="A34" s="8">
        <v>1080</v>
      </c>
      <c r="B34" s="9" t="s">
        <v>173</v>
      </c>
      <c r="C34" s="8">
        <f t="shared" si="7"/>
        <v>28</v>
      </c>
      <c r="D34" s="8" t="s">
        <v>1837</v>
      </c>
      <c r="E34" s="11">
        <v>39901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72">
        <f t="shared" si="0"/>
        <v>0</v>
      </c>
      <c r="L34" s="72">
        <f t="shared" si="1"/>
        <v>0</v>
      </c>
      <c r="M34" s="73">
        <f t="shared" si="2"/>
        <v>0</v>
      </c>
      <c r="N34" s="12">
        <v>13</v>
      </c>
      <c r="O34" s="12">
        <v>0</v>
      </c>
      <c r="P34" s="12">
        <v>0</v>
      </c>
      <c r="Q34" s="12">
        <v>0</v>
      </c>
      <c r="R34" s="12">
        <v>81</v>
      </c>
      <c r="S34" s="72">
        <f t="shared" si="3"/>
        <v>13</v>
      </c>
      <c r="T34" s="72">
        <f t="shared" si="4"/>
        <v>81</v>
      </c>
      <c r="U34" s="73">
        <f t="shared" si="5"/>
        <v>94</v>
      </c>
      <c r="V34" s="13">
        <v>1669</v>
      </c>
      <c r="W34" s="13">
        <v>118973</v>
      </c>
      <c r="X34" s="13">
        <v>2282</v>
      </c>
      <c r="AA34" s="78">
        <f>+R34-AC34</f>
        <v>80</v>
      </c>
      <c r="AB34" s="75">
        <v>0</v>
      </c>
      <c r="AC34" s="76">
        <v>1</v>
      </c>
      <c r="AD34" s="77">
        <v>0</v>
      </c>
      <c r="AE34" s="77">
        <v>0</v>
      </c>
      <c r="AF34" s="77">
        <v>0</v>
      </c>
    </row>
    <row r="35" spans="1:32">
      <c r="A35" s="8">
        <v>1081</v>
      </c>
      <c r="B35" s="9" t="s">
        <v>173</v>
      </c>
      <c r="C35" s="8">
        <f t="shared" si="7"/>
        <v>29</v>
      </c>
      <c r="D35" s="8" t="s">
        <v>1838</v>
      </c>
      <c r="E35" s="11">
        <v>39919</v>
      </c>
      <c r="F35" s="12">
        <v>0</v>
      </c>
      <c r="G35" s="12">
        <v>0</v>
      </c>
      <c r="H35" s="12">
        <v>0</v>
      </c>
      <c r="I35" s="12">
        <v>100</v>
      </c>
      <c r="J35" s="12">
        <v>121</v>
      </c>
      <c r="K35" s="72">
        <f t="shared" si="0"/>
        <v>0</v>
      </c>
      <c r="L35" s="72">
        <f t="shared" si="1"/>
        <v>221</v>
      </c>
      <c r="M35" s="73">
        <f t="shared" si="2"/>
        <v>221</v>
      </c>
      <c r="N35" s="12">
        <v>0</v>
      </c>
      <c r="O35" s="12">
        <v>0</v>
      </c>
      <c r="P35" s="12">
        <v>0</v>
      </c>
      <c r="Q35" s="12">
        <v>61</v>
      </c>
      <c r="R35" s="12">
        <v>135</v>
      </c>
      <c r="S35" s="72">
        <f t="shared" si="3"/>
        <v>0</v>
      </c>
      <c r="T35" s="72">
        <f t="shared" si="4"/>
        <v>196</v>
      </c>
      <c r="U35" s="73">
        <f t="shared" si="5"/>
        <v>196</v>
      </c>
      <c r="V35" s="13">
        <v>3863</v>
      </c>
      <c r="W35" s="13">
        <v>198253</v>
      </c>
      <c r="X35" s="13">
        <v>4726</v>
      </c>
      <c r="AA35" s="78">
        <f>+R35-AC35</f>
        <v>135</v>
      </c>
      <c r="AB35" s="75">
        <v>0</v>
      </c>
      <c r="AC35" s="79">
        <v>0</v>
      </c>
      <c r="AD35" s="77">
        <v>0</v>
      </c>
      <c r="AE35" s="77">
        <v>0</v>
      </c>
      <c r="AF35" s="77">
        <v>0</v>
      </c>
    </row>
    <row r="36" spans="1:32">
      <c r="A36" s="8">
        <v>1082</v>
      </c>
      <c r="B36" s="9" t="s">
        <v>173</v>
      </c>
      <c r="C36" s="8">
        <f t="shared" si="7"/>
        <v>30</v>
      </c>
      <c r="D36" s="8" t="s">
        <v>1839</v>
      </c>
      <c r="E36" s="11">
        <v>39921</v>
      </c>
      <c r="F36" s="12">
        <v>0</v>
      </c>
      <c r="G36" s="12">
        <v>0</v>
      </c>
      <c r="H36" s="12">
        <v>0</v>
      </c>
      <c r="I36" s="12">
        <v>159</v>
      </c>
      <c r="J36" s="12">
        <v>0</v>
      </c>
      <c r="K36" s="72">
        <f t="shared" si="0"/>
        <v>0</v>
      </c>
      <c r="L36" s="72">
        <f t="shared" si="1"/>
        <v>159</v>
      </c>
      <c r="M36" s="73">
        <f t="shared" si="2"/>
        <v>159</v>
      </c>
      <c r="N36" s="12">
        <v>52</v>
      </c>
      <c r="O36" s="12">
        <v>0</v>
      </c>
      <c r="P36" s="12">
        <v>0</v>
      </c>
      <c r="Q36" s="12">
        <v>174</v>
      </c>
      <c r="R36" s="12">
        <v>2</v>
      </c>
      <c r="S36" s="72">
        <f t="shared" si="3"/>
        <v>52</v>
      </c>
      <c r="T36" s="72">
        <f t="shared" si="4"/>
        <v>176</v>
      </c>
      <c r="U36" s="73">
        <f t="shared" si="5"/>
        <v>228</v>
      </c>
      <c r="V36" s="13">
        <v>3450</v>
      </c>
      <c r="W36" s="13">
        <v>103836</v>
      </c>
      <c r="X36" s="13">
        <v>5589</v>
      </c>
      <c r="AA36" s="77">
        <v>0</v>
      </c>
      <c r="AB36" s="75">
        <v>0</v>
      </c>
      <c r="AC36" s="76">
        <v>2</v>
      </c>
      <c r="AD36" s="77">
        <v>0</v>
      </c>
      <c r="AE36" s="77">
        <v>0</v>
      </c>
      <c r="AF36" s="77">
        <v>0</v>
      </c>
    </row>
    <row r="37" spans="1:32">
      <c r="A37" s="8">
        <v>1083</v>
      </c>
      <c r="B37" s="9" t="s">
        <v>173</v>
      </c>
      <c r="C37" s="8">
        <f t="shared" si="7"/>
        <v>31</v>
      </c>
      <c r="D37" s="8" t="s">
        <v>1840</v>
      </c>
      <c r="E37" s="11">
        <v>39940</v>
      </c>
      <c r="F37" s="12">
        <v>0</v>
      </c>
      <c r="G37" s="12">
        <v>0</v>
      </c>
      <c r="H37" s="12">
        <v>0</v>
      </c>
      <c r="I37" s="12">
        <v>150</v>
      </c>
      <c r="J37" s="12">
        <v>0</v>
      </c>
      <c r="K37" s="72">
        <f t="shared" si="0"/>
        <v>0</v>
      </c>
      <c r="L37" s="72">
        <f t="shared" si="1"/>
        <v>150</v>
      </c>
      <c r="M37" s="73">
        <f t="shared" si="2"/>
        <v>150</v>
      </c>
      <c r="N37" s="12">
        <v>87</v>
      </c>
      <c r="O37" s="12">
        <v>0</v>
      </c>
      <c r="P37" s="12">
        <v>0</v>
      </c>
      <c r="Q37" s="12">
        <v>83</v>
      </c>
      <c r="R37" s="12">
        <v>0</v>
      </c>
      <c r="S37" s="72">
        <f t="shared" si="3"/>
        <v>87</v>
      </c>
      <c r="T37" s="72">
        <f t="shared" si="4"/>
        <v>83</v>
      </c>
      <c r="U37" s="73">
        <f t="shared" si="5"/>
        <v>170</v>
      </c>
      <c r="V37" s="13">
        <v>1850</v>
      </c>
      <c r="W37" s="13">
        <v>73284</v>
      </c>
      <c r="X37" s="13">
        <v>4089</v>
      </c>
      <c r="AA37" s="77">
        <v>0</v>
      </c>
      <c r="AB37" s="75">
        <v>0</v>
      </c>
      <c r="AC37" s="79">
        <v>0</v>
      </c>
      <c r="AD37" s="77">
        <v>0</v>
      </c>
      <c r="AE37" s="77">
        <v>0</v>
      </c>
      <c r="AF37" s="77">
        <v>0</v>
      </c>
    </row>
    <row r="38" spans="1:32">
      <c r="A38" s="8">
        <v>1084</v>
      </c>
      <c r="B38" s="9" t="s">
        <v>173</v>
      </c>
      <c r="C38" s="8">
        <f t="shared" si="7"/>
        <v>32</v>
      </c>
      <c r="D38" s="8" t="s">
        <v>1841</v>
      </c>
      <c r="E38" s="11">
        <v>39925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72">
        <f t="shared" si="0"/>
        <v>0</v>
      </c>
      <c r="L38" s="72">
        <f t="shared" si="1"/>
        <v>0</v>
      </c>
      <c r="M38" s="73">
        <f t="shared" si="2"/>
        <v>0</v>
      </c>
      <c r="N38" s="12">
        <v>0</v>
      </c>
      <c r="O38" s="12">
        <v>0</v>
      </c>
      <c r="P38" s="12">
        <v>0</v>
      </c>
      <c r="Q38" s="12">
        <v>0</v>
      </c>
      <c r="R38" s="12">
        <v>29</v>
      </c>
      <c r="S38" s="72">
        <f t="shared" si="3"/>
        <v>0</v>
      </c>
      <c r="T38" s="72">
        <f t="shared" si="4"/>
        <v>29</v>
      </c>
      <c r="U38" s="73">
        <f t="shared" si="5"/>
        <v>29</v>
      </c>
      <c r="V38" s="13">
        <v>583</v>
      </c>
      <c r="W38" s="13">
        <v>37537</v>
      </c>
      <c r="X38" s="13">
        <v>741</v>
      </c>
      <c r="AA38" s="78">
        <v>23</v>
      </c>
      <c r="AB38" s="75">
        <v>0</v>
      </c>
      <c r="AC38" s="79">
        <v>0</v>
      </c>
      <c r="AD38" s="77">
        <v>0</v>
      </c>
      <c r="AE38" s="77">
        <v>0</v>
      </c>
      <c r="AF38" s="77">
        <v>0</v>
      </c>
    </row>
    <row r="39" spans="1:32">
      <c r="A39" s="8">
        <v>1085</v>
      </c>
      <c r="B39" s="9" t="s">
        <v>173</v>
      </c>
      <c r="C39" s="8">
        <f t="shared" si="7"/>
        <v>33</v>
      </c>
      <c r="D39" s="8" t="s">
        <v>1842</v>
      </c>
      <c r="E39" s="11">
        <v>39942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72">
        <f t="shared" si="0"/>
        <v>0</v>
      </c>
      <c r="L39" s="72">
        <f t="shared" si="1"/>
        <v>0</v>
      </c>
      <c r="M39" s="73">
        <f t="shared" si="2"/>
        <v>0</v>
      </c>
      <c r="N39" s="12">
        <v>47</v>
      </c>
      <c r="O39" s="12"/>
      <c r="P39" s="12"/>
      <c r="Q39" s="12">
        <v>110</v>
      </c>
      <c r="R39" s="12">
        <v>503</v>
      </c>
      <c r="S39" s="72">
        <f t="shared" si="3"/>
        <v>47</v>
      </c>
      <c r="T39" s="72">
        <f t="shared" si="4"/>
        <v>613</v>
      </c>
      <c r="U39" s="73">
        <f t="shared" si="5"/>
        <v>660</v>
      </c>
      <c r="V39" s="13">
        <v>4126</v>
      </c>
      <c r="W39" s="13">
        <v>166495</v>
      </c>
      <c r="X39" s="13">
        <v>5190</v>
      </c>
      <c r="AA39" s="78">
        <v>96</v>
      </c>
      <c r="AB39" s="75">
        <v>0</v>
      </c>
      <c r="AC39" s="76">
        <v>1</v>
      </c>
      <c r="AD39" s="78">
        <v>406</v>
      </c>
      <c r="AE39" s="78">
        <v>2</v>
      </c>
      <c r="AF39" s="78">
        <v>43</v>
      </c>
    </row>
    <row r="40" spans="1:32">
      <c r="A40" s="8">
        <v>1088</v>
      </c>
      <c r="B40" s="9" t="s">
        <v>173</v>
      </c>
      <c r="C40" s="8">
        <f t="shared" si="7"/>
        <v>34</v>
      </c>
      <c r="D40" s="8" t="s">
        <v>1843</v>
      </c>
      <c r="E40" s="11">
        <v>39942</v>
      </c>
      <c r="F40" s="12">
        <v>0</v>
      </c>
      <c r="G40" s="12">
        <v>0</v>
      </c>
      <c r="H40" s="12">
        <v>0</v>
      </c>
      <c r="I40" s="12">
        <v>3</v>
      </c>
      <c r="J40" s="12">
        <v>0</v>
      </c>
      <c r="K40" s="72">
        <f t="shared" si="0"/>
        <v>0</v>
      </c>
      <c r="L40" s="72">
        <f t="shared" si="1"/>
        <v>3</v>
      </c>
      <c r="M40" s="73">
        <f t="shared" si="2"/>
        <v>3</v>
      </c>
      <c r="N40" s="12">
        <v>0</v>
      </c>
      <c r="O40" s="12">
        <v>0</v>
      </c>
      <c r="P40" s="12">
        <v>0</v>
      </c>
      <c r="Q40" s="12">
        <v>2</v>
      </c>
      <c r="R40" s="12">
        <v>234</v>
      </c>
      <c r="S40" s="72">
        <f t="shared" si="3"/>
        <v>0</v>
      </c>
      <c r="T40" s="72">
        <f t="shared" si="4"/>
        <v>236</v>
      </c>
      <c r="U40" s="73">
        <f t="shared" si="5"/>
        <v>236</v>
      </c>
      <c r="V40" s="13">
        <v>60</v>
      </c>
      <c r="W40" s="13">
        <v>2020</v>
      </c>
      <c r="X40" s="13">
        <v>78</v>
      </c>
      <c r="AA40" s="78">
        <v>1</v>
      </c>
      <c r="AB40" s="75">
        <v>0</v>
      </c>
      <c r="AC40" s="79">
        <v>0</v>
      </c>
      <c r="AD40" s="78">
        <v>233</v>
      </c>
      <c r="AE40" s="77">
        <v>0</v>
      </c>
      <c r="AF40" s="77">
        <v>0</v>
      </c>
    </row>
    <row r="41" spans="1:32">
      <c r="A41" s="8">
        <v>1086</v>
      </c>
      <c r="B41" s="9" t="s">
        <v>173</v>
      </c>
      <c r="C41" s="8">
        <f t="shared" si="7"/>
        <v>35</v>
      </c>
      <c r="D41" s="8" t="s">
        <v>1844</v>
      </c>
      <c r="E41" s="11">
        <v>39949</v>
      </c>
      <c r="F41" s="12">
        <v>0</v>
      </c>
      <c r="G41" s="12">
        <v>0</v>
      </c>
      <c r="H41" s="12">
        <v>0</v>
      </c>
      <c r="I41" s="12">
        <v>0</v>
      </c>
      <c r="J41" s="12">
        <v>9</v>
      </c>
      <c r="K41" s="72">
        <f t="shared" si="0"/>
        <v>0</v>
      </c>
      <c r="L41" s="72">
        <f t="shared" si="1"/>
        <v>9</v>
      </c>
      <c r="M41" s="73">
        <f t="shared" si="2"/>
        <v>9</v>
      </c>
      <c r="N41" s="12">
        <v>38</v>
      </c>
      <c r="O41" s="12">
        <v>0</v>
      </c>
      <c r="P41" s="12">
        <v>0</v>
      </c>
      <c r="Q41" s="12">
        <v>0</v>
      </c>
      <c r="R41" s="12">
        <v>1</v>
      </c>
      <c r="S41" s="72">
        <f t="shared" si="3"/>
        <v>38</v>
      </c>
      <c r="T41" s="72">
        <f t="shared" si="4"/>
        <v>1</v>
      </c>
      <c r="U41" s="73">
        <f t="shared" si="5"/>
        <v>39</v>
      </c>
      <c r="V41" s="13">
        <v>0</v>
      </c>
      <c r="W41" s="13">
        <v>29590</v>
      </c>
      <c r="X41" s="13">
        <v>903</v>
      </c>
      <c r="AA41" s="77">
        <v>0</v>
      </c>
      <c r="AB41" s="75">
        <v>0</v>
      </c>
      <c r="AC41" s="76">
        <v>1</v>
      </c>
      <c r="AD41" s="77">
        <v>0</v>
      </c>
      <c r="AE41" s="77">
        <v>0</v>
      </c>
      <c r="AF41" s="77">
        <v>0</v>
      </c>
    </row>
    <row r="42" spans="1:32">
      <c r="A42" s="8">
        <v>1087</v>
      </c>
      <c r="B42" s="9" t="s">
        <v>173</v>
      </c>
      <c r="C42" s="8">
        <f t="shared" si="7"/>
        <v>36</v>
      </c>
      <c r="D42" s="8" t="s">
        <v>1845</v>
      </c>
      <c r="E42" s="11">
        <v>39954</v>
      </c>
      <c r="F42" s="12">
        <v>7</v>
      </c>
      <c r="G42" s="12">
        <v>0</v>
      </c>
      <c r="H42" s="12">
        <v>0</v>
      </c>
      <c r="I42" s="12">
        <v>80</v>
      </c>
      <c r="J42" s="12">
        <v>0</v>
      </c>
      <c r="K42" s="72">
        <f t="shared" si="0"/>
        <v>7</v>
      </c>
      <c r="L42" s="72">
        <f t="shared" si="1"/>
        <v>80</v>
      </c>
      <c r="M42" s="73">
        <f t="shared" si="2"/>
        <v>87</v>
      </c>
      <c r="N42" s="12">
        <v>98</v>
      </c>
      <c r="O42" s="12">
        <v>0</v>
      </c>
      <c r="P42" s="12">
        <v>0</v>
      </c>
      <c r="Q42" s="12">
        <v>145</v>
      </c>
      <c r="R42" s="12">
        <v>23</v>
      </c>
      <c r="S42" s="72">
        <f t="shared" si="3"/>
        <v>98</v>
      </c>
      <c r="T42" s="72">
        <f t="shared" si="4"/>
        <v>168</v>
      </c>
      <c r="U42" s="73">
        <f t="shared" si="5"/>
        <v>266</v>
      </c>
      <c r="V42" s="13">
        <v>3050</v>
      </c>
      <c r="W42" s="13">
        <v>208910</v>
      </c>
      <c r="X42" s="13">
        <v>6511</v>
      </c>
      <c r="AA42" s="78">
        <v>6</v>
      </c>
      <c r="AB42" s="75">
        <v>0</v>
      </c>
      <c r="AC42" s="76">
        <v>17</v>
      </c>
      <c r="AD42" s="77">
        <v>0</v>
      </c>
      <c r="AE42" s="77">
        <v>0</v>
      </c>
      <c r="AF42" s="77">
        <v>0</v>
      </c>
    </row>
    <row r="43" spans="1:32">
      <c r="A43" s="8">
        <v>1090</v>
      </c>
      <c r="B43" s="9" t="s">
        <v>173</v>
      </c>
      <c r="C43" s="8">
        <f t="shared" si="7"/>
        <v>37</v>
      </c>
      <c r="D43" s="8" t="s">
        <v>1846</v>
      </c>
      <c r="E43" s="11">
        <v>39964</v>
      </c>
      <c r="F43" s="12">
        <v>100</v>
      </c>
      <c r="G43" s="12">
        <v>0</v>
      </c>
      <c r="H43" s="12">
        <v>0</v>
      </c>
      <c r="I43" s="12">
        <v>0</v>
      </c>
      <c r="J43" s="12">
        <v>0</v>
      </c>
      <c r="K43" s="72">
        <f t="shared" si="0"/>
        <v>100</v>
      </c>
      <c r="L43" s="72">
        <f t="shared" si="1"/>
        <v>0</v>
      </c>
      <c r="M43" s="73">
        <f t="shared" si="2"/>
        <v>100</v>
      </c>
      <c r="N43" s="12">
        <v>33</v>
      </c>
      <c r="O43" s="12">
        <v>0</v>
      </c>
      <c r="P43" s="12">
        <v>0</v>
      </c>
      <c r="Q43" s="12">
        <v>94</v>
      </c>
      <c r="R43" s="12"/>
      <c r="S43" s="72">
        <f t="shared" si="3"/>
        <v>33</v>
      </c>
      <c r="T43" s="72">
        <f t="shared" si="4"/>
        <v>94</v>
      </c>
      <c r="U43" s="73">
        <f t="shared" si="5"/>
        <v>127</v>
      </c>
      <c r="V43" s="13">
        <v>1796</v>
      </c>
      <c r="W43" s="13">
        <v>48619</v>
      </c>
      <c r="X43" s="13">
        <v>3148</v>
      </c>
      <c r="AA43" s="77">
        <v>0</v>
      </c>
      <c r="AB43" s="75">
        <v>0</v>
      </c>
      <c r="AC43" s="79">
        <v>0</v>
      </c>
      <c r="AD43" s="77">
        <v>0</v>
      </c>
      <c r="AE43" s="77">
        <v>0</v>
      </c>
      <c r="AF43" s="77">
        <v>0</v>
      </c>
    </row>
    <row r="44" spans="1:32">
      <c r="A44" s="8">
        <v>1089</v>
      </c>
      <c r="B44" s="9" t="s">
        <v>173</v>
      </c>
      <c r="C44" s="8">
        <f t="shared" si="7"/>
        <v>38</v>
      </c>
      <c r="D44" s="8" t="s">
        <v>1847</v>
      </c>
      <c r="E44" s="11">
        <v>39966</v>
      </c>
      <c r="F44" s="12">
        <v>70</v>
      </c>
      <c r="G44" s="12">
        <v>0</v>
      </c>
      <c r="H44" s="12">
        <v>0</v>
      </c>
      <c r="I44" s="12">
        <v>60</v>
      </c>
      <c r="J44" s="12">
        <v>0</v>
      </c>
      <c r="K44" s="72">
        <f t="shared" si="0"/>
        <v>70</v>
      </c>
      <c r="L44" s="72">
        <f t="shared" si="1"/>
        <v>60</v>
      </c>
      <c r="M44" s="73">
        <f t="shared" si="2"/>
        <v>130</v>
      </c>
      <c r="N44" s="12">
        <v>35</v>
      </c>
      <c r="O44" s="12">
        <v>0</v>
      </c>
      <c r="P44" s="12">
        <v>0</v>
      </c>
      <c r="Q44" s="12">
        <v>0</v>
      </c>
      <c r="R44" s="12">
        <v>127</v>
      </c>
      <c r="S44" s="72">
        <f t="shared" si="3"/>
        <v>35</v>
      </c>
      <c r="T44" s="72">
        <f t="shared" si="4"/>
        <v>127</v>
      </c>
      <c r="U44" s="73">
        <f t="shared" si="5"/>
        <v>162</v>
      </c>
      <c r="V44" s="13">
        <v>2616</v>
      </c>
      <c r="W44" s="13">
        <v>200833</v>
      </c>
      <c r="X44" s="13">
        <v>3423</v>
      </c>
      <c r="AA44" s="83">
        <v>126</v>
      </c>
      <c r="AB44" s="84">
        <v>0</v>
      </c>
      <c r="AC44" s="85">
        <v>0</v>
      </c>
      <c r="AD44" s="78">
        <v>1</v>
      </c>
      <c r="AE44" s="77">
        <v>0</v>
      </c>
      <c r="AF44" s="77">
        <v>0</v>
      </c>
    </row>
    <row r="45" spans="1:32">
      <c r="A45" s="8">
        <v>1091</v>
      </c>
      <c r="B45" s="9" t="s">
        <v>173</v>
      </c>
      <c r="C45" s="8">
        <f t="shared" si="7"/>
        <v>39</v>
      </c>
      <c r="D45" s="8" t="s">
        <v>1848</v>
      </c>
      <c r="E45" s="11">
        <v>39978</v>
      </c>
      <c r="F45" s="12">
        <v>35</v>
      </c>
      <c r="G45" s="12">
        <v>0</v>
      </c>
      <c r="H45" s="12">
        <v>0</v>
      </c>
      <c r="I45" s="12">
        <v>51</v>
      </c>
      <c r="J45" s="12">
        <v>95</v>
      </c>
      <c r="K45" s="72">
        <f t="shared" si="0"/>
        <v>35</v>
      </c>
      <c r="L45" s="72">
        <f t="shared" si="1"/>
        <v>146</v>
      </c>
      <c r="M45" s="73">
        <f t="shared" si="2"/>
        <v>181</v>
      </c>
      <c r="N45" s="12">
        <v>43</v>
      </c>
      <c r="O45" s="12">
        <v>0</v>
      </c>
      <c r="P45" s="12">
        <v>0</v>
      </c>
      <c r="Q45" s="12">
        <v>40</v>
      </c>
      <c r="R45" s="12">
        <v>49</v>
      </c>
      <c r="S45" s="72">
        <f t="shared" si="3"/>
        <v>43</v>
      </c>
      <c r="T45" s="72">
        <f t="shared" si="4"/>
        <v>89</v>
      </c>
      <c r="U45" s="73">
        <f t="shared" si="5"/>
        <v>132</v>
      </c>
      <c r="V45" s="13">
        <v>1392</v>
      </c>
      <c r="W45" s="13">
        <v>126338</v>
      </c>
      <c r="X45" s="13">
        <v>3201</v>
      </c>
      <c r="AA45" s="83">
        <v>28</v>
      </c>
      <c r="AB45" s="84">
        <v>0</v>
      </c>
      <c r="AC45" s="76">
        <v>21</v>
      </c>
      <c r="AD45" s="78">
        <v>0</v>
      </c>
      <c r="AE45" s="77">
        <v>0</v>
      </c>
      <c r="AF45" s="77">
        <v>0</v>
      </c>
    </row>
    <row r="46" spans="1:32">
      <c r="A46" s="8">
        <v>1092</v>
      </c>
      <c r="B46" s="9" t="s">
        <v>173</v>
      </c>
      <c r="C46" s="8">
        <f t="shared" si="7"/>
        <v>40</v>
      </c>
      <c r="D46" s="8" t="s">
        <v>1849</v>
      </c>
      <c r="E46" s="11">
        <v>39983</v>
      </c>
      <c r="F46" s="12">
        <v>180</v>
      </c>
      <c r="G46" s="12">
        <v>0</v>
      </c>
      <c r="H46" s="12">
        <v>0</v>
      </c>
      <c r="I46" s="12">
        <v>100</v>
      </c>
      <c r="J46" s="12">
        <v>0</v>
      </c>
      <c r="K46" s="72">
        <f t="shared" si="0"/>
        <v>180</v>
      </c>
      <c r="L46" s="72">
        <f t="shared" si="1"/>
        <v>100</v>
      </c>
      <c r="M46" s="73">
        <f t="shared" si="2"/>
        <v>280</v>
      </c>
      <c r="N46" s="12">
        <v>72</v>
      </c>
      <c r="O46" s="12">
        <v>0</v>
      </c>
      <c r="P46" s="12">
        <v>0</v>
      </c>
      <c r="Q46" s="12">
        <v>51</v>
      </c>
      <c r="R46" s="12">
        <v>2</v>
      </c>
      <c r="S46" s="72">
        <f t="shared" si="3"/>
        <v>72</v>
      </c>
      <c r="T46" s="72">
        <f t="shared" si="4"/>
        <v>53</v>
      </c>
      <c r="U46" s="73">
        <f t="shared" si="5"/>
        <v>125</v>
      </c>
      <c r="V46" s="13">
        <v>1154</v>
      </c>
      <c r="W46" s="13">
        <v>83728</v>
      </c>
      <c r="X46" s="13">
        <v>2885</v>
      </c>
      <c r="AA46" s="77">
        <v>0</v>
      </c>
      <c r="AB46" s="84">
        <v>0</v>
      </c>
      <c r="AC46" s="85">
        <v>0</v>
      </c>
      <c r="AD46" s="78">
        <v>2</v>
      </c>
      <c r="AE46" s="77">
        <v>0</v>
      </c>
      <c r="AF46" s="77">
        <v>0</v>
      </c>
    </row>
    <row r="47" spans="1:32">
      <c r="A47" s="8">
        <v>1093</v>
      </c>
      <c r="B47" s="9" t="s">
        <v>173</v>
      </c>
      <c r="C47" s="8">
        <f t="shared" si="7"/>
        <v>41</v>
      </c>
      <c r="D47" s="8" t="s">
        <v>1850</v>
      </c>
      <c r="E47" s="11">
        <v>39989</v>
      </c>
      <c r="F47" s="12">
        <v>2</v>
      </c>
      <c r="G47" s="12">
        <v>0</v>
      </c>
      <c r="H47" s="12">
        <v>0</v>
      </c>
      <c r="I47" s="12">
        <v>111</v>
      </c>
      <c r="J47" s="12">
        <v>0</v>
      </c>
      <c r="K47" s="72">
        <f t="shared" si="0"/>
        <v>2</v>
      </c>
      <c r="L47" s="72">
        <f t="shared" si="1"/>
        <v>111</v>
      </c>
      <c r="M47" s="73">
        <f t="shared" si="2"/>
        <v>113</v>
      </c>
      <c r="N47" s="12">
        <v>53</v>
      </c>
      <c r="O47" s="12">
        <v>0</v>
      </c>
      <c r="P47" s="12">
        <v>1</v>
      </c>
      <c r="Q47" s="12">
        <v>40</v>
      </c>
      <c r="R47" s="12">
        <v>21</v>
      </c>
      <c r="S47" s="72">
        <f t="shared" si="3"/>
        <v>54</v>
      </c>
      <c r="T47" s="72">
        <f t="shared" si="4"/>
        <v>61</v>
      </c>
      <c r="U47" s="73">
        <f t="shared" si="5"/>
        <v>115</v>
      </c>
      <c r="V47" s="13">
        <v>1057</v>
      </c>
      <c r="W47" s="13">
        <v>88857</v>
      </c>
      <c r="X47" s="13">
        <v>2513</v>
      </c>
      <c r="AA47" s="83">
        <v>12</v>
      </c>
      <c r="AB47" s="82">
        <v>1</v>
      </c>
      <c r="AC47" s="85">
        <v>0</v>
      </c>
      <c r="AD47" s="78">
        <v>9</v>
      </c>
      <c r="AE47" s="77">
        <v>0</v>
      </c>
      <c r="AF47" s="77">
        <v>0</v>
      </c>
    </row>
    <row r="48" spans="1:32">
      <c r="A48" s="8">
        <v>1096</v>
      </c>
      <c r="B48" s="9" t="s">
        <v>173</v>
      </c>
      <c r="C48" s="8">
        <f t="shared" si="7"/>
        <v>42</v>
      </c>
      <c r="D48" s="8" t="s">
        <v>1851</v>
      </c>
      <c r="E48" s="11">
        <v>39996</v>
      </c>
      <c r="F48" s="12">
        <v>200</v>
      </c>
      <c r="G48" s="12">
        <v>0</v>
      </c>
      <c r="H48" s="12">
        <v>0</v>
      </c>
      <c r="I48" s="12">
        <v>60</v>
      </c>
      <c r="J48" s="12">
        <v>0</v>
      </c>
      <c r="K48" s="72">
        <f t="shared" si="0"/>
        <v>200</v>
      </c>
      <c r="L48" s="72">
        <f t="shared" si="1"/>
        <v>60</v>
      </c>
      <c r="M48" s="73">
        <f t="shared" si="2"/>
        <v>260</v>
      </c>
      <c r="N48" s="12">
        <v>11</v>
      </c>
      <c r="O48" s="12">
        <v>0</v>
      </c>
      <c r="P48" s="12">
        <v>0</v>
      </c>
      <c r="Q48" s="12">
        <v>141</v>
      </c>
      <c r="R48" s="12">
        <v>0</v>
      </c>
      <c r="S48" s="72">
        <f t="shared" si="3"/>
        <v>11</v>
      </c>
      <c r="T48" s="72">
        <f t="shared" si="4"/>
        <v>141</v>
      </c>
      <c r="U48" s="73">
        <f t="shared" si="5"/>
        <v>152</v>
      </c>
      <c r="V48" s="13">
        <v>1897</v>
      </c>
      <c r="W48" s="13">
        <v>67384</v>
      </c>
      <c r="X48" s="13">
        <v>2444</v>
      </c>
      <c r="AA48" s="77">
        <v>0</v>
      </c>
      <c r="AB48" s="75">
        <v>0</v>
      </c>
      <c r="AC48" s="85">
        <v>0</v>
      </c>
      <c r="AD48" s="85">
        <v>0</v>
      </c>
      <c r="AE48" s="86">
        <v>50</v>
      </c>
      <c r="AF48" s="77">
        <v>0</v>
      </c>
    </row>
    <row r="49" spans="1:32">
      <c r="A49" s="8">
        <v>1094</v>
      </c>
      <c r="B49" s="9" t="s">
        <v>173</v>
      </c>
      <c r="C49" s="8">
        <f t="shared" si="7"/>
        <v>43</v>
      </c>
      <c r="D49" s="8" t="s">
        <v>1852</v>
      </c>
      <c r="E49" s="11">
        <v>39998</v>
      </c>
      <c r="F49" s="12">
        <v>120</v>
      </c>
      <c r="G49" s="12">
        <v>0</v>
      </c>
      <c r="H49" s="12">
        <v>0</v>
      </c>
      <c r="I49" s="12">
        <v>0</v>
      </c>
      <c r="J49" s="12">
        <v>2</v>
      </c>
      <c r="K49" s="72">
        <f t="shared" si="0"/>
        <v>120</v>
      </c>
      <c r="L49" s="72">
        <f t="shared" si="1"/>
        <v>2</v>
      </c>
      <c r="M49" s="73">
        <f t="shared" si="2"/>
        <v>122</v>
      </c>
      <c r="N49" s="12">
        <v>48</v>
      </c>
      <c r="O49" s="12">
        <v>0</v>
      </c>
      <c r="P49" s="12">
        <v>0</v>
      </c>
      <c r="Q49" s="12">
        <v>0</v>
      </c>
      <c r="R49" s="12">
        <v>0</v>
      </c>
      <c r="S49" s="72">
        <f t="shared" si="3"/>
        <v>48</v>
      </c>
      <c r="T49" s="72">
        <f t="shared" si="4"/>
        <v>0</v>
      </c>
      <c r="U49" s="73">
        <f t="shared" si="5"/>
        <v>48</v>
      </c>
      <c r="V49" s="13">
        <v>10</v>
      </c>
      <c r="W49" s="13">
        <v>18510</v>
      </c>
      <c r="X49" s="13">
        <v>1142</v>
      </c>
      <c r="AA49" s="77">
        <v>0</v>
      </c>
      <c r="AB49" s="75">
        <v>0</v>
      </c>
      <c r="AC49" s="85">
        <v>0</v>
      </c>
      <c r="AD49" s="85">
        <v>0</v>
      </c>
      <c r="AE49" s="77">
        <v>0</v>
      </c>
      <c r="AF49" s="77">
        <v>0</v>
      </c>
    </row>
    <row r="50" spans="1:32">
      <c r="A50" s="8">
        <v>1097</v>
      </c>
      <c r="B50" s="9" t="s">
        <v>173</v>
      </c>
      <c r="C50" s="8">
        <f t="shared" si="7"/>
        <v>44</v>
      </c>
      <c r="D50" s="8" t="s">
        <v>1853</v>
      </c>
      <c r="E50" s="11">
        <v>40005</v>
      </c>
      <c r="F50" s="12">
        <v>100</v>
      </c>
      <c r="G50" s="12">
        <v>0</v>
      </c>
      <c r="H50" s="12">
        <v>0</v>
      </c>
      <c r="I50" s="12">
        <v>79</v>
      </c>
      <c r="J50" s="12">
        <v>0</v>
      </c>
      <c r="K50" s="72">
        <f t="shared" si="0"/>
        <v>100</v>
      </c>
      <c r="L50" s="72">
        <f t="shared" si="1"/>
        <v>79</v>
      </c>
      <c r="M50" s="73">
        <f t="shared" si="2"/>
        <v>179</v>
      </c>
      <c r="N50" s="12">
        <v>95</v>
      </c>
      <c r="O50" s="12">
        <v>0</v>
      </c>
      <c r="P50" s="12">
        <v>0</v>
      </c>
      <c r="Q50" s="12">
        <v>0</v>
      </c>
      <c r="R50" s="12">
        <v>1</v>
      </c>
      <c r="S50" s="72">
        <f t="shared" si="3"/>
        <v>95</v>
      </c>
      <c r="T50" s="72">
        <f t="shared" si="4"/>
        <v>1</v>
      </c>
      <c r="U50" s="73">
        <f t="shared" si="5"/>
        <v>96</v>
      </c>
      <c r="V50" s="13">
        <v>180</v>
      </c>
      <c r="W50" s="13">
        <v>64426</v>
      </c>
      <c r="X50" s="13">
        <v>2214</v>
      </c>
      <c r="AA50" s="77">
        <v>0</v>
      </c>
      <c r="AB50" s="87">
        <v>0</v>
      </c>
      <c r="AC50" s="88">
        <v>1</v>
      </c>
      <c r="AD50" s="85">
        <v>0</v>
      </c>
      <c r="AE50" s="77">
        <v>0</v>
      </c>
      <c r="AF50" s="77">
        <v>0</v>
      </c>
    </row>
    <row r="51" spans="1:32">
      <c r="A51" s="8">
        <v>1098</v>
      </c>
      <c r="B51" s="9" t="s">
        <v>173</v>
      </c>
      <c r="C51" s="8">
        <f t="shared" si="7"/>
        <v>45</v>
      </c>
      <c r="D51" s="8" t="s">
        <v>1854</v>
      </c>
      <c r="E51" s="11">
        <v>40010</v>
      </c>
      <c r="F51" s="12">
        <v>50</v>
      </c>
      <c r="G51" s="12">
        <v>0</v>
      </c>
      <c r="H51" s="12">
        <v>0</v>
      </c>
      <c r="I51" s="12">
        <v>0</v>
      </c>
      <c r="J51" s="12">
        <v>0</v>
      </c>
      <c r="K51" s="72">
        <f t="shared" si="0"/>
        <v>50</v>
      </c>
      <c r="L51" s="72">
        <f t="shared" si="1"/>
        <v>0</v>
      </c>
      <c r="M51" s="73">
        <f t="shared" si="2"/>
        <v>50</v>
      </c>
      <c r="N51" s="12">
        <v>50</v>
      </c>
      <c r="O51" s="12">
        <v>0</v>
      </c>
      <c r="P51" s="12">
        <v>1</v>
      </c>
      <c r="Q51" s="12">
        <v>0</v>
      </c>
      <c r="R51" s="12">
        <v>2</v>
      </c>
      <c r="S51" s="72">
        <f t="shared" si="3"/>
        <v>51</v>
      </c>
      <c r="T51" s="72">
        <f t="shared" si="4"/>
        <v>2</v>
      </c>
      <c r="U51" s="73">
        <f t="shared" si="5"/>
        <v>53</v>
      </c>
      <c r="V51" s="13">
        <v>0</v>
      </c>
      <c r="W51" s="13">
        <v>36299</v>
      </c>
      <c r="X51" s="13">
        <v>1225</v>
      </c>
      <c r="AA51" s="77">
        <v>0</v>
      </c>
      <c r="AB51" s="87">
        <v>1</v>
      </c>
      <c r="AC51" s="88">
        <v>2</v>
      </c>
      <c r="AD51" s="85">
        <v>0</v>
      </c>
      <c r="AE51" s="77">
        <v>0</v>
      </c>
      <c r="AF51" s="77">
        <v>0</v>
      </c>
    </row>
    <row r="52" spans="1:32">
      <c r="A52" s="8">
        <v>1099</v>
      </c>
      <c r="B52" s="9" t="s">
        <v>173</v>
      </c>
      <c r="C52" s="8">
        <f t="shared" si="7"/>
        <v>46</v>
      </c>
      <c r="D52" s="8" t="s">
        <v>1855</v>
      </c>
      <c r="E52" s="11">
        <v>40016</v>
      </c>
      <c r="F52" s="12">
        <v>80</v>
      </c>
      <c r="G52" s="12">
        <v>0</v>
      </c>
      <c r="H52" s="12">
        <v>0</v>
      </c>
      <c r="I52" s="12">
        <v>100</v>
      </c>
      <c r="J52" s="12">
        <v>0</v>
      </c>
      <c r="K52" s="72">
        <f t="shared" si="0"/>
        <v>80</v>
      </c>
      <c r="L52" s="72">
        <f t="shared" si="1"/>
        <v>100</v>
      </c>
      <c r="M52" s="73">
        <f t="shared" si="2"/>
        <v>180</v>
      </c>
      <c r="N52" s="12">
        <v>67</v>
      </c>
      <c r="O52" s="12">
        <v>0</v>
      </c>
      <c r="P52" s="12">
        <v>0</v>
      </c>
      <c r="Q52" s="12">
        <v>5</v>
      </c>
      <c r="R52" s="12">
        <v>0</v>
      </c>
      <c r="S52" s="72">
        <f t="shared" si="3"/>
        <v>67</v>
      </c>
      <c r="T52" s="72">
        <f t="shared" si="4"/>
        <v>5</v>
      </c>
      <c r="U52" s="73">
        <f t="shared" si="5"/>
        <v>72</v>
      </c>
      <c r="V52" s="13">
        <v>4</v>
      </c>
      <c r="W52" s="13">
        <v>44568</v>
      </c>
      <c r="X52" s="13">
        <v>1464</v>
      </c>
      <c r="AA52" s="77">
        <v>0</v>
      </c>
      <c r="AB52" s="87">
        <v>0</v>
      </c>
      <c r="AC52" s="88">
        <v>0</v>
      </c>
      <c r="AD52" s="85">
        <v>0</v>
      </c>
      <c r="AE52" s="86">
        <v>4</v>
      </c>
      <c r="AF52" s="86">
        <v>4</v>
      </c>
    </row>
    <row r="53" spans="1:32">
      <c r="A53" s="8">
        <v>1101</v>
      </c>
      <c r="B53" s="9" t="s">
        <v>173</v>
      </c>
      <c r="C53" s="8">
        <f t="shared" si="7"/>
        <v>47</v>
      </c>
      <c r="D53" s="8" t="s">
        <v>1856</v>
      </c>
      <c r="E53" s="11">
        <v>40023</v>
      </c>
      <c r="F53" s="12">
        <v>1</v>
      </c>
      <c r="G53" s="12">
        <v>0</v>
      </c>
      <c r="H53" s="12">
        <v>0</v>
      </c>
      <c r="I53" s="12">
        <v>0</v>
      </c>
      <c r="J53" s="12">
        <v>0</v>
      </c>
      <c r="K53" s="72">
        <f t="shared" si="0"/>
        <v>1</v>
      </c>
      <c r="L53" s="72">
        <f t="shared" si="1"/>
        <v>0</v>
      </c>
      <c r="M53" s="73">
        <f t="shared" si="2"/>
        <v>1</v>
      </c>
      <c r="N53" s="12">
        <v>0</v>
      </c>
      <c r="O53" s="12">
        <v>0</v>
      </c>
      <c r="P53" s="12">
        <v>0</v>
      </c>
      <c r="Q53" s="12">
        <v>100</v>
      </c>
      <c r="R53" s="12">
        <v>0</v>
      </c>
      <c r="S53" s="72">
        <f t="shared" si="3"/>
        <v>0</v>
      </c>
      <c r="T53" s="72">
        <f t="shared" si="4"/>
        <v>100</v>
      </c>
      <c r="U53" s="73">
        <f t="shared" si="5"/>
        <v>100</v>
      </c>
      <c r="V53" s="13">
        <v>1850</v>
      </c>
      <c r="W53" s="13">
        <v>68720</v>
      </c>
      <c r="X53" s="13">
        <v>2378</v>
      </c>
      <c r="AA53" s="77">
        <v>0</v>
      </c>
      <c r="AB53" s="87">
        <v>0</v>
      </c>
      <c r="AC53" s="88">
        <v>0</v>
      </c>
      <c r="AD53" s="85">
        <v>0</v>
      </c>
      <c r="AE53" s="77">
        <v>0</v>
      </c>
      <c r="AF53" s="77">
        <v>0</v>
      </c>
    </row>
    <row r="54" spans="1:32">
      <c r="A54" s="8">
        <v>1100</v>
      </c>
      <c r="B54" s="9" t="s">
        <v>173</v>
      </c>
      <c r="C54" s="8">
        <f t="shared" si="7"/>
        <v>48</v>
      </c>
      <c r="D54" s="8" t="s">
        <v>1857</v>
      </c>
      <c r="E54" s="11">
        <v>40025</v>
      </c>
      <c r="F54" s="12">
        <v>25</v>
      </c>
      <c r="G54" s="12">
        <v>0</v>
      </c>
      <c r="H54" s="12">
        <v>0</v>
      </c>
      <c r="I54" s="12">
        <v>0</v>
      </c>
      <c r="J54" s="12">
        <v>25</v>
      </c>
      <c r="K54" s="72">
        <f t="shared" si="0"/>
        <v>25</v>
      </c>
      <c r="L54" s="72">
        <f t="shared" si="1"/>
        <v>25</v>
      </c>
      <c r="M54" s="73">
        <f t="shared" si="2"/>
        <v>50</v>
      </c>
      <c r="N54" s="12">
        <v>45</v>
      </c>
      <c r="O54" s="12">
        <v>0</v>
      </c>
      <c r="P54" s="12">
        <v>1</v>
      </c>
      <c r="Q54" s="12">
        <v>0</v>
      </c>
      <c r="R54" s="12">
        <v>30</v>
      </c>
      <c r="S54" s="72">
        <f t="shared" si="3"/>
        <v>46</v>
      </c>
      <c r="T54" s="72">
        <f t="shared" si="4"/>
        <v>30</v>
      </c>
      <c r="U54" s="73">
        <f t="shared" si="5"/>
        <v>76</v>
      </c>
      <c r="V54" s="13">
        <v>0</v>
      </c>
      <c r="W54" s="13">
        <v>73945</v>
      </c>
      <c r="X54" s="13">
        <v>1866</v>
      </c>
      <c r="AA54" s="77">
        <v>0</v>
      </c>
      <c r="AB54" s="87">
        <v>1</v>
      </c>
      <c r="AC54" s="88">
        <v>30</v>
      </c>
      <c r="AD54" s="85">
        <v>0</v>
      </c>
      <c r="AE54" s="77">
        <v>0</v>
      </c>
      <c r="AF54" s="77">
        <v>0</v>
      </c>
    </row>
    <row r="55" spans="1:32">
      <c r="A55" s="8">
        <v>1102</v>
      </c>
      <c r="B55" s="9" t="s">
        <v>173</v>
      </c>
      <c r="C55" s="8">
        <f t="shared" si="7"/>
        <v>49</v>
      </c>
      <c r="D55" s="8" t="s">
        <v>1858</v>
      </c>
      <c r="E55" s="11">
        <v>40034</v>
      </c>
      <c r="F55" s="12">
        <v>70</v>
      </c>
      <c r="G55" s="12">
        <v>0</v>
      </c>
      <c r="H55" s="12">
        <v>2</v>
      </c>
      <c r="I55" s="12">
        <v>0</v>
      </c>
      <c r="J55" s="12">
        <v>0</v>
      </c>
      <c r="K55" s="72">
        <f t="shared" si="0"/>
        <v>72</v>
      </c>
      <c r="L55" s="72">
        <f t="shared" si="1"/>
        <v>0</v>
      </c>
      <c r="M55" s="73">
        <f t="shared" si="2"/>
        <v>72</v>
      </c>
      <c r="N55" s="12">
        <v>108</v>
      </c>
      <c r="O55" s="12">
        <v>0</v>
      </c>
      <c r="P55" s="12">
        <v>0</v>
      </c>
      <c r="Q55" s="12">
        <v>0</v>
      </c>
      <c r="R55" s="12">
        <v>2</v>
      </c>
      <c r="S55" s="72">
        <f t="shared" si="3"/>
        <v>108</v>
      </c>
      <c r="T55" s="72">
        <f t="shared" si="4"/>
        <v>2</v>
      </c>
      <c r="U55" s="73">
        <f t="shared" si="5"/>
        <v>110</v>
      </c>
      <c r="V55" s="13">
        <v>21</v>
      </c>
      <c r="W55" s="13">
        <v>33975</v>
      </c>
      <c r="X55" s="13">
        <v>1753</v>
      </c>
      <c r="AA55" s="77">
        <v>0</v>
      </c>
      <c r="AB55" s="87">
        <v>2</v>
      </c>
      <c r="AC55" s="77">
        <v>0</v>
      </c>
      <c r="AD55" s="77">
        <v>0</v>
      </c>
      <c r="AE55" s="77">
        <v>0</v>
      </c>
      <c r="AF55" s="86">
        <v>36</v>
      </c>
    </row>
    <row r="56" spans="1:32">
      <c r="A56" s="8">
        <v>1104</v>
      </c>
      <c r="B56" s="9" t="s">
        <v>173</v>
      </c>
      <c r="C56" s="8">
        <f t="shared" si="7"/>
        <v>50</v>
      </c>
      <c r="D56" s="8" t="s">
        <v>1859</v>
      </c>
      <c r="E56" s="11">
        <v>40042</v>
      </c>
      <c r="F56" s="12">
        <v>70</v>
      </c>
      <c r="G56" s="12">
        <v>0</v>
      </c>
      <c r="H56" s="12">
        <v>3</v>
      </c>
      <c r="I56" s="12">
        <v>0</v>
      </c>
      <c r="J56" s="12">
        <v>0</v>
      </c>
      <c r="K56" s="72">
        <f t="shared" si="0"/>
        <v>73</v>
      </c>
      <c r="L56" s="72">
        <f t="shared" si="1"/>
        <v>0</v>
      </c>
      <c r="M56" s="73">
        <f t="shared" si="2"/>
        <v>73</v>
      </c>
      <c r="N56" s="12">
        <v>62</v>
      </c>
      <c r="O56" s="12">
        <v>0</v>
      </c>
      <c r="P56" s="12">
        <v>0</v>
      </c>
      <c r="Q56" s="12">
        <v>0</v>
      </c>
      <c r="R56" s="12">
        <v>0</v>
      </c>
      <c r="S56" s="72">
        <f t="shared" si="3"/>
        <v>62</v>
      </c>
      <c r="T56" s="72">
        <f t="shared" si="4"/>
        <v>0</v>
      </c>
      <c r="U56" s="73">
        <f t="shared" si="5"/>
        <v>62</v>
      </c>
      <c r="V56" s="13">
        <v>0</v>
      </c>
      <c r="W56" s="13">
        <v>36411</v>
      </c>
      <c r="X56" s="13">
        <v>1430</v>
      </c>
      <c r="AA56" s="77">
        <v>0</v>
      </c>
      <c r="AB56" s="77">
        <v>0</v>
      </c>
      <c r="AC56" s="77">
        <v>0</v>
      </c>
      <c r="AD56" s="77">
        <v>0</v>
      </c>
      <c r="AE56" s="77">
        <v>0</v>
      </c>
      <c r="AF56" s="77">
        <v>0</v>
      </c>
    </row>
    <row r="57" spans="1:32">
      <c r="A57" s="8">
        <v>1106</v>
      </c>
      <c r="B57" s="9" t="s">
        <v>173</v>
      </c>
      <c r="C57" s="8">
        <f t="shared" si="7"/>
        <v>51</v>
      </c>
      <c r="D57" s="8" t="s">
        <v>1860</v>
      </c>
      <c r="E57" s="11">
        <v>40052</v>
      </c>
      <c r="F57" s="12">
        <v>50</v>
      </c>
      <c r="G57" s="12">
        <v>0</v>
      </c>
      <c r="H57" s="12">
        <v>0</v>
      </c>
      <c r="I57" s="12">
        <v>0</v>
      </c>
      <c r="J57" s="12">
        <v>0</v>
      </c>
      <c r="K57" s="72">
        <f t="shared" si="0"/>
        <v>50</v>
      </c>
      <c r="L57" s="72">
        <f t="shared" si="1"/>
        <v>0</v>
      </c>
      <c r="M57" s="73">
        <f t="shared" si="2"/>
        <v>50</v>
      </c>
      <c r="N57" s="12">
        <v>37</v>
      </c>
      <c r="O57" s="12">
        <v>0</v>
      </c>
      <c r="P57" s="12">
        <v>0</v>
      </c>
      <c r="Q57" s="12">
        <v>16</v>
      </c>
      <c r="R57" s="12">
        <v>1</v>
      </c>
      <c r="S57" s="72">
        <f t="shared" si="3"/>
        <v>37</v>
      </c>
      <c r="T57" s="72">
        <f t="shared" si="4"/>
        <v>17</v>
      </c>
      <c r="U57" s="73">
        <f t="shared" si="5"/>
        <v>54</v>
      </c>
      <c r="V57" s="13">
        <v>323</v>
      </c>
      <c r="W57" s="13">
        <v>33923</v>
      </c>
      <c r="X57" s="13">
        <v>1288</v>
      </c>
      <c r="AA57" s="77">
        <v>0</v>
      </c>
      <c r="AB57" s="87">
        <v>1</v>
      </c>
      <c r="AC57" s="77">
        <v>0</v>
      </c>
      <c r="AD57" s="77">
        <v>0</v>
      </c>
      <c r="AE57" s="77">
        <v>0</v>
      </c>
      <c r="AF57" s="77">
        <v>0</v>
      </c>
    </row>
    <row r="58" spans="1:32">
      <c r="A58" s="8">
        <v>1105</v>
      </c>
      <c r="B58" s="9" t="s">
        <v>173</v>
      </c>
      <c r="C58" s="8">
        <f t="shared" si="7"/>
        <v>52</v>
      </c>
      <c r="D58" s="8" t="s">
        <v>1861</v>
      </c>
      <c r="E58" s="11">
        <v>40058</v>
      </c>
      <c r="F58" s="12">
        <v>0</v>
      </c>
      <c r="G58" s="12">
        <v>0</v>
      </c>
      <c r="H58" s="12">
        <v>0</v>
      </c>
      <c r="I58" s="12">
        <v>6</v>
      </c>
      <c r="J58" s="12">
        <v>0</v>
      </c>
      <c r="K58" s="72">
        <f t="shared" si="0"/>
        <v>0</v>
      </c>
      <c r="L58" s="72">
        <f t="shared" si="1"/>
        <v>6</v>
      </c>
      <c r="M58" s="73">
        <f t="shared" si="2"/>
        <v>6</v>
      </c>
      <c r="N58" s="12">
        <v>80</v>
      </c>
      <c r="O58" s="12">
        <v>0</v>
      </c>
      <c r="P58" s="12">
        <v>0</v>
      </c>
      <c r="Q58" s="12">
        <v>112</v>
      </c>
      <c r="R58" s="12">
        <v>0</v>
      </c>
      <c r="S58" s="72">
        <f t="shared" si="3"/>
        <v>80</v>
      </c>
      <c r="T58" s="72">
        <f t="shared" si="4"/>
        <v>112</v>
      </c>
      <c r="U58" s="73">
        <f t="shared" si="5"/>
        <v>192</v>
      </c>
      <c r="V58" s="13">
        <v>2315</v>
      </c>
      <c r="W58" s="13">
        <v>127420</v>
      </c>
      <c r="X58" s="13">
        <v>4535.1379999999999</v>
      </c>
      <c r="AA58" s="89">
        <v>0</v>
      </c>
      <c r="AB58" s="77">
        <v>0</v>
      </c>
      <c r="AC58" s="77">
        <v>0</v>
      </c>
      <c r="AD58" s="77">
        <v>0</v>
      </c>
      <c r="AE58" s="77">
        <v>0</v>
      </c>
      <c r="AF58" s="89">
        <v>1</v>
      </c>
    </row>
    <row r="59" spans="1:32">
      <c r="A59" s="8">
        <v>1106</v>
      </c>
      <c r="B59" s="9" t="s">
        <v>173</v>
      </c>
      <c r="C59" s="8">
        <f t="shared" si="7"/>
        <v>53</v>
      </c>
      <c r="D59" s="8" t="s">
        <v>1862</v>
      </c>
      <c r="E59" s="11">
        <v>40060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72">
        <f t="shared" si="0"/>
        <v>0</v>
      </c>
      <c r="L59" s="72">
        <f t="shared" si="1"/>
        <v>0</v>
      </c>
      <c r="M59" s="73">
        <f t="shared" si="2"/>
        <v>0</v>
      </c>
      <c r="N59" s="12">
        <v>78</v>
      </c>
      <c r="O59" s="12">
        <v>0</v>
      </c>
      <c r="P59" s="12">
        <v>0</v>
      </c>
      <c r="Q59" s="12">
        <v>0</v>
      </c>
      <c r="R59" s="12">
        <v>0</v>
      </c>
      <c r="S59" s="72">
        <f t="shared" si="3"/>
        <v>78</v>
      </c>
      <c r="T59" s="72">
        <f t="shared" si="4"/>
        <v>0</v>
      </c>
      <c r="U59" s="73">
        <f t="shared" si="5"/>
        <v>78</v>
      </c>
      <c r="V59" s="13">
        <v>0</v>
      </c>
      <c r="W59" s="13">
        <v>62033</v>
      </c>
      <c r="X59" s="13">
        <v>1757.6289999999999</v>
      </c>
      <c r="AA59" s="89">
        <v>0</v>
      </c>
      <c r="AB59" s="77">
        <v>0</v>
      </c>
      <c r="AC59" s="77">
        <v>0</v>
      </c>
      <c r="AD59" s="77">
        <v>0</v>
      </c>
      <c r="AE59" s="77">
        <v>0</v>
      </c>
      <c r="AF59" s="89">
        <v>0</v>
      </c>
    </row>
    <row r="60" spans="1:32">
      <c r="A60" s="8">
        <v>1108</v>
      </c>
      <c r="B60" s="9" t="s">
        <v>173</v>
      </c>
      <c r="C60" s="8">
        <f t="shared" si="7"/>
        <v>54</v>
      </c>
      <c r="D60" s="8" t="s">
        <v>1863</v>
      </c>
      <c r="E60" s="11">
        <v>40061</v>
      </c>
      <c r="F60" s="12">
        <v>50</v>
      </c>
      <c r="G60" s="12">
        <v>0</v>
      </c>
      <c r="H60" s="12">
        <v>0</v>
      </c>
      <c r="I60" s="12">
        <v>0</v>
      </c>
      <c r="J60" s="12">
        <v>0</v>
      </c>
      <c r="K60" s="72">
        <f t="shared" si="0"/>
        <v>50</v>
      </c>
      <c r="L60" s="72">
        <f t="shared" si="1"/>
        <v>0</v>
      </c>
      <c r="M60" s="73">
        <f t="shared" si="2"/>
        <v>50</v>
      </c>
      <c r="N60" s="12">
        <v>46</v>
      </c>
      <c r="O60" s="12">
        <v>0</v>
      </c>
      <c r="P60" s="12">
        <v>0</v>
      </c>
      <c r="Q60" s="12">
        <v>0</v>
      </c>
      <c r="R60" s="12">
        <v>19</v>
      </c>
      <c r="S60" s="72">
        <f t="shared" si="3"/>
        <v>46</v>
      </c>
      <c r="T60" s="72">
        <f t="shared" si="4"/>
        <v>19</v>
      </c>
      <c r="U60" s="73">
        <f t="shared" si="5"/>
        <v>65</v>
      </c>
      <c r="V60" s="13">
        <v>72</v>
      </c>
      <c r="W60" s="13">
        <v>74254</v>
      </c>
      <c r="X60" s="13">
        <v>1623.011</v>
      </c>
      <c r="AA60" s="89">
        <v>0</v>
      </c>
      <c r="AB60" s="77">
        <v>0</v>
      </c>
      <c r="AC60" s="90">
        <v>19</v>
      </c>
      <c r="AD60" s="77">
        <v>0</v>
      </c>
      <c r="AE60" s="77">
        <v>0</v>
      </c>
      <c r="AF60" s="89">
        <v>1</v>
      </c>
    </row>
    <row r="61" spans="1:32">
      <c r="A61" s="8">
        <v>1109</v>
      </c>
      <c r="B61" s="9" t="s">
        <v>173</v>
      </c>
      <c r="C61" s="8">
        <f t="shared" si="7"/>
        <v>55</v>
      </c>
      <c r="D61" s="8" t="s">
        <v>1864</v>
      </c>
      <c r="E61" s="11">
        <v>40071</v>
      </c>
      <c r="F61" s="12">
        <v>30</v>
      </c>
      <c r="G61" s="12">
        <v>0</v>
      </c>
      <c r="H61" s="12">
        <v>0</v>
      </c>
      <c r="I61" s="12">
        <v>0</v>
      </c>
      <c r="J61" s="12">
        <v>0</v>
      </c>
      <c r="K61" s="72">
        <f t="shared" si="0"/>
        <v>30</v>
      </c>
      <c r="L61" s="72">
        <f t="shared" si="1"/>
        <v>0</v>
      </c>
      <c r="M61" s="73">
        <f t="shared" si="2"/>
        <v>30</v>
      </c>
      <c r="N61" s="12">
        <v>11</v>
      </c>
      <c r="O61" s="12">
        <v>0</v>
      </c>
      <c r="P61" s="12">
        <v>1</v>
      </c>
      <c r="Q61" s="12">
        <v>0</v>
      </c>
      <c r="R61" s="12">
        <v>14</v>
      </c>
      <c r="S61" s="72">
        <f t="shared" si="3"/>
        <v>12</v>
      </c>
      <c r="T61" s="72">
        <f t="shared" si="4"/>
        <v>14</v>
      </c>
      <c r="U61" s="73">
        <f t="shared" si="5"/>
        <v>26</v>
      </c>
      <c r="V61" s="13">
        <v>135</v>
      </c>
      <c r="W61" s="13">
        <v>31536</v>
      </c>
      <c r="X61" s="13">
        <v>677.14099999999996</v>
      </c>
      <c r="AA61" s="89">
        <v>0</v>
      </c>
      <c r="AB61" s="87">
        <v>1</v>
      </c>
      <c r="AC61" s="90">
        <v>14</v>
      </c>
      <c r="AD61" s="77">
        <v>0</v>
      </c>
      <c r="AE61" s="77">
        <v>0</v>
      </c>
      <c r="AF61" s="77">
        <v>0</v>
      </c>
    </row>
    <row r="62" spans="1:32">
      <c r="A62" s="8">
        <v>1111</v>
      </c>
      <c r="B62" s="9" t="s">
        <v>173</v>
      </c>
      <c r="C62" s="8">
        <f t="shared" si="7"/>
        <v>56</v>
      </c>
      <c r="D62" s="8" t="s">
        <v>1865</v>
      </c>
      <c r="E62" s="11">
        <v>40086</v>
      </c>
      <c r="F62" s="12">
        <v>35</v>
      </c>
      <c r="G62" s="12">
        <v>0</v>
      </c>
      <c r="H62" s="12">
        <v>0</v>
      </c>
      <c r="I62" s="12">
        <v>15</v>
      </c>
      <c r="J62" s="12">
        <v>0</v>
      </c>
      <c r="K62" s="72">
        <f t="shared" si="0"/>
        <v>35</v>
      </c>
      <c r="L62" s="72">
        <f t="shared" si="1"/>
        <v>15</v>
      </c>
      <c r="M62" s="73">
        <f t="shared" si="2"/>
        <v>50</v>
      </c>
      <c r="N62" s="12">
        <v>56</v>
      </c>
      <c r="O62" s="12">
        <v>0</v>
      </c>
      <c r="P62" s="12">
        <v>0</v>
      </c>
      <c r="Q62" s="12">
        <v>75</v>
      </c>
      <c r="R62" s="12">
        <v>1</v>
      </c>
      <c r="S62" s="72">
        <f t="shared" si="3"/>
        <v>56</v>
      </c>
      <c r="T62" s="72">
        <f t="shared" si="4"/>
        <v>76</v>
      </c>
      <c r="U62" s="73">
        <f t="shared" si="5"/>
        <v>132</v>
      </c>
      <c r="V62" s="13">
        <v>1620</v>
      </c>
      <c r="W62" s="13">
        <v>35418</v>
      </c>
      <c r="X62" s="13">
        <v>3087.3090000000002</v>
      </c>
      <c r="AA62" s="89">
        <v>0</v>
      </c>
      <c r="AB62" s="77">
        <v>0</v>
      </c>
      <c r="AC62" s="91">
        <v>1</v>
      </c>
      <c r="AD62" s="77">
        <v>0</v>
      </c>
      <c r="AE62" s="77">
        <v>0</v>
      </c>
      <c r="AF62" s="77">
        <v>0</v>
      </c>
    </row>
    <row r="63" spans="1:32">
      <c r="A63" s="8">
        <v>1112</v>
      </c>
      <c r="B63" s="9" t="s">
        <v>173</v>
      </c>
      <c r="C63" s="8">
        <f t="shared" si="7"/>
        <v>57</v>
      </c>
      <c r="D63" s="8" t="s">
        <v>1866</v>
      </c>
      <c r="E63" s="11">
        <v>40098</v>
      </c>
      <c r="F63" s="12">
        <v>60</v>
      </c>
      <c r="G63" s="12">
        <v>0</v>
      </c>
      <c r="H63" s="12">
        <v>0</v>
      </c>
      <c r="I63" s="12">
        <v>62</v>
      </c>
      <c r="J63" s="12">
        <v>0</v>
      </c>
      <c r="K63" s="72">
        <f t="shared" si="0"/>
        <v>60</v>
      </c>
      <c r="L63" s="72">
        <f t="shared" si="1"/>
        <v>62</v>
      </c>
      <c r="M63" s="73">
        <f t="shared" si="2"/>
        <v>122</v>
      </c>
      <c r="N63" s="12">
        <v>95</v>
      </c>
      <c r="O63" s="12">
        <v>0</v>
      </c>
      <c r="P63" s="12">
        <v>0</v>
      </c>
      <c r="Q63" s="12">
        <v>0</v>
      </c>
      <c r="R63" s="12">
        <v>2</v>
      </c>
      <c r="S63" s="72">
        <f t="shared" si="3"/>
        <v>95</v>
      </c>
      <c r="T63" s="72">
        <f t="shared" si="4"/>
        <v>2</v>
      </c>
      <c r="U63" s="73">
        <f t="shared" si="5"/>
        <v>97</v>
      </c>
      <c r="V63" s="13">
        <v>0</v>
      </c>
      <c r="W63" s="13">
        <v>52087</v>
      </c>
      <c r="X63" s="13">
        <v>2243</v>
      </c>
      <c r="AA63" s="89">
        <v>0</v>
      </c>
      <c r="AB63" s="92">
        <v>0</v>
      </c>
      <c r="AC63" s="91">
        <v>2</v>
      </c>
      <c r="AD63" s="77">
        <v>0</v>
      </c>
      <c r="AE63" s="77">
        <v>0</v>
      </c>
      <c r="AF63" s="77">
        <v>0</v>
      </c>
    </row>
    <row r="64" spans="1:32">
      <c r="A64" s="8">
        <v>1110</v>
      </c>
      <c r="B64" s="9" t="s">
        <v>173</v>
      </c>
      <c r="C64" s="8">
        <f t="shared" si="7"/>
        <v>58</v>
      </c>
      <c r="D64" s="8" t="s">
        <v>1867</v>
      </c>
      <c r="E64" s="11">
        <v>40104</v>
      </c>
      <c r="F64" s="12">
        <v>0</v>
      </c>
      <c r="G64" s="12">
        <v>0</v>
      </c>
      <c r="H64" s="12">
        <v>0</v>
      </c>
      <c r="I64" s="12">
        <v>150</v>
      </c>
      <c r="J64" s="12">
        <v>0</v>
      </c>
      <c r="K64" s="72">
        <f t="shared" si="0"/>
        <v>0</v>
      </c>
      <c r="L64" s="72">
        <f t="shared" si="1"/>
        <v>150</v>
      </c>
      <c r="M64" s="73">
        <f t="shared" si="2"/>
        <v>150</v>
      </c>
      <c r="N64" s="12">
        <v>82</v>
      </c>
      <c r="O64" s="12">
        <v>0</v>
      </c>
      <c r="P64" s="12">
        <v>0</v>
      </c>
      <c r="Q64" s="12">
        <v>85</v>
      </c>
      <c r="R64" s="12">
        <v>0</v>
      </c>
      <c r="S64" s="72">
        <f t="shared" si="3"/>
        <v>82</v>
      </c>
      <c r="T64" s="72">
        <f t="shared" si="4"/>
        <v>85</v>
      </c>
      <c r="U64" s="73">
        <f t="shared" si="5"/>
        <v>167</v>
      </c>
      <c r="V64" s="13">
        <v>1822</v>
      </c>
      <c r="W64" s="13">
        <v>97409</v>
      </c>
      <c r="X64" s="13">
        <v>3966</v>
      </c>
      <c r="AA64" s="89">
        <v>0</v>
      </c>
      <c r="AB64" s="92">
        <v>0</v>
      </c>
      <c r="AC64" s="91">
        <v>0</v>
      </c>
      <c r="AD64" s="77">
        <v>0</v>
      </c>
      <c r="AE64" s="77">
        <v>0</v>
      </c>
      <c r="AF64" s="77">
        <v>0</v>
      </c>
    </row>
    <row r="65" spans="1:32">
      <c r="A65" s="8">
        <v>1114</v>
      </c>
      <c r="B65" s="9" t="s">
        <v>173</v>
      </c>
      <c r="C65" s="8">
        <f t="shared" si="7"/>
        <v>59</v>
      </c>
      <c r="D65" s="8" t="s">
        <v>1868</v>
      </c>
      <c r="E65" s="11">
        <v>40116</v>
      </c>
      <c r="F65" s="12">
        <v>0</v>
      </c>
      <c r="G65" s="12">
        <v>0</v>
      </c>
      <c r="H65" s="12">
        <v>0</v>
      </c>
      <c r="I65" s="12">
        <v>77</v>
      </c>
      <c r="J65" s="12">
        <v>0</v>
      </c>
      <c r="K65" s="72">
        <f t="shared" si="0"/>
        <v>0</v>
      </c>
      <c r="L65" s="72">
        <f t="shared" si="1"/>
        <v>77</v>
      </c>
      <c r="M65" s="73">
        <f t="shared" si="2"/>
        <v>77</v>
      </c>
      <c r="N65" s="12">
        <v>66</v>
      </c>
      <c r="O65" s="12">
        <v>0</v>
      </c>
      <c r="P65" s="12">
        <v>0</v>
      </c>
      <c r="Q65" s="12">
        <v>48</v>
      </c>
      <c r="R65" s="12">
        <v>0</v>
      </c>
      <c r="S65" s="72">
        <f t="shared" si="3"/>
        <v>66</v>
      </c>
      <c r="T65" s="72">
        <f t="shared" si="4"/>
        <v>48</v>
      </c>
      <c r="U65" s="73">
        <f t="shared" si="5"/>
        <v>114</v>
      </c>
      <c r="V65" s="13">
        <v>1017</v>
      </c>
      <c r="W65" s="13">
        <v>46327</v>
      </c>
      <c r="X65" s="13">
        <v>2716</v>
      </c>
      <c r="AA65" s="89">
        <v>0</v>
      </c>
      <c r="AB65" s="93">
        <v>0</v>
      </c>
      <c r="AC65" s="91">
        <v>0</v>
      </c>
      <c r="AD65" s="89">
        <v>0</v>
      </c>
      <c r="AE65" s="89">
        <v>0</v>
      </c>
      <c r="AF65" s="89">
        <v>0</v>
      </c>
    </row>
    <row r="66" spans="1:32">
      <c r="A66" s="8">
        <v>1113</v>
      </c>
      <c r="B66" s="9" t="s">
        <v>173</v>
      </c>
      <c r="C66" s="8">
        <f t="shared" si="7"/>
        <v>60</v>
      </c>
      <c r="D66" s="8" t="s">
        <v>1869</v>
      </c>
      <c r="E66" s="11">
        <v>40117</v>
      </c>
      <c r="F66" s="12">
        <v>100</v>
      </c>
      <c r="G66" s="12">
        <v>0</v>
      </c>
      <c r="H66" s="12">
        <v>0</v>
      </c>
      <c r="I66" s="12">
        <v>0</v>
      </c>
      <c r="J66" s="12">
        <v>0</v>
      </c>
      <c r="K66" s="72">
        <f>SUM(F66:J66)</f>
        <v>100</v>
      </c>
      <c r="L66" s="72">
        <f t="shared" si="1"/>
        <v>0</v>
      </c>
      <c r="M66" s="73">
        <f t="shared" si="2"/>
        <v>100</v>
      </c>
      <c r="N66" s="12">
        <v>51</v>
      </c>
      <c r="O66" s="12">
        <v>0</v>
      </c>
      <c r="P66" s="12">
        <v>0</v>
      </c>
      <c r="Q66" s="12">
        <v>1</v>
      </c>
      <c r="R66" s="12">
        <v>0</v>
      </c>
      <c r="S66" s="72">
        <f t="shared" si="3"/>
        <v>51</v>
      </c>
      <c r="T66" s="72">
        <f t="shared" si="4"/>
        <v>1</v>
      </c>
      <c r="U66" s="73">
        <f t="shared" si="5"/>
        <v>52</v>
      </c>
      <c r="V66" s="13">
        <v>0</v>
      </c>
      <c r="W66" s="13">
        <v>34170</v>
      </c>
      <c r="X66" s="13">
        <v>1185</v>
      </c>
      <c r="AA66" s="89"/>
      <c r="AB66" s="93"/>
      <c r="AC66" s="91"/>
      <c r="AD66" s="89"/>
      <c r="AE66" s="89"/>
      <c r="AF66" s="89"/>
    </row>
    <row r="67" spans="1:32">
      <c r="A67" s="8">
        <v>1116</v>
      </c>
      <c r="B67" s="9" t="s">
        <v>173</v>
      </c>
      <c r="C67" s="8">
        <f t="shared" si="7"/>
        <v>61</v>
      </c>
      <c r="D67" s="8" t="s">
        <v>1870</v>
      </c>
      <c r="E67" s="11">
        <v>40135</v>
      </c>
      <c r="F67" s="12">
        <v>144</v>
      </c>
      <c r="G67" s="12">
        <v>0</v>
      </c>
      <c r="H67" s="12">
        <v>0</v>
      </c>
      <c r="I67" s="12">
        <v>0</v>
      </c>
      <c r="J67" s="12">
        <v>0</v>
      </c>
      <c r="K67" s="72">
        <f t="shared" si="0"/>
        <v>144</v>
      </c>
      <c r="L67" s="72">
        <f t="shared" si="1"/>
        <v>0</v>
      </c>
      <c r="M67" s="73">
        <f t="shared" si="2"/>
        <v>144</v>
      </c>
      <c r="N67" s="12">
        <v>156</v>
      </c>
      <c r="O67" s="12">
        <v>0</v>
      </c>
      <c r="P67" s="12">
        <v>0</v>
      </c>
      <c r="Q67" s="12">
        <v>1</v>
      </c>
      <c r="R67" s="12">
        <v>0</v>
      </c>
      <c r="S67" s="72">
        <f t="shared" si="3"/>
        <v>156</v>
      </c>
      <c r="T67" s="72">
        <f t="shared" si="4"/>
        <v>1</v>
      </c>
      <c r="U67" s="73">
        <f t="shared" si="5"/>
        <v>157</v>
      </c>
      <c r="V67" s="13">
        <v>7</v>
      </c>
      <c r="W67" s="13">
        <v>81427</v>
      </c>
      <c r="X67" s="13">
        <v>3210</v>
      </c>
      <c r="AA67" s="89">
        <v>0</v>
      </c>
      <c r="AB67" s="93">
        <v>0</v>
      </c>
      <c r="AC67" s="91">
        <v>0</v>
      </c>
      <c r="AD67" s="89">
        <v>0</v>
      </c>
      <c r="AE67" s="89">
        <v>0</v>
      </c>
      <c r="AF67" s="89">
        <v>0</v>
      </c>
    </row>
    <row r="68" spans="1:32">
      <c r="A68" s="8">
        <v>1117</v>
      </c>
      <c r="B68" s="9" t="s">
        <v>173</v>
      </c>
      <c r="C68" s="8">
        <f t="shared" si="7"/>
        <v>62</v>
      </c>
      <c r="D68" s="8" t="s">
        <v>1871</v>
      </c>
      <c r="E68" s="11">
        <v>40138</v>
      </c>
      <c r="F68" s="12">
        <v>160</v>
      </c>
      <c r="G68" s="12">
        <v>0</v>
      </c>
      <c r="H68" s="12">
        <v>0</v>
      </c>
      <c r="I68" s="12">
        <v>60</v>
      </c>
      <c r="J68" s="12">
        <v>0</v>
      </c>
      <c r="K68" s="72">
        <f t="shared" si="0"/>
        <v>160</v>
      </c>
      <c r="L68" s="72">
        <f t="shared" si="1"/>
        <v>60</v>
      </c>
      <c r="M68" s="73">
        <f t="shared" si="2"/>
        <v>220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72">
        <f t="shared" si="3"/>
        <v>0</v>
      </c>
      <c r="T68" s="72">
        <f t="shared" si="4"/>
        <v>0</v>
      </c>
      <c r="U68" s="73">
        <f t="shared" si="5"/>
        <v>0</v>
      </c>
      <c r="V68" s="13">
        <v>0</v>
      </c>
      <c r="W68" s="13">
        <v>0</v>
      </c>
      <c r="X68" s="13">
        <v>0</v>
      </c>
      <c r="AA68" s="89">
        <v>0</v>
      </c>
      <c r="AB68" s="93">
        <v>0</v>
      </c>
      <c r="AC68" s="91">
        <v>0</v>
      </c>
      <c r="AD68" s="89">
        <v>0</v>
      </c>
      <c r="AE68" s="89">
        <v>0</v>
      </c>
      <c r="AF68" s="89">
        <v>0</v>
      </c>
    </row>
    <row r="69" spans="1:32">
      <c r="A69" s="8">
        <v>1115</v>
      </c>
      <c r="B69" s="9" t="s">
        <v>173</v>
      </c>
      <c r="C69" s="8">
        <f t="shared" si="7"/>
        <v>63</v>
      </c>
      <c r="D69" s="8" t="s">
        <v>1872</v>
      </c>
      <c r="E69" s="11">
        <v>40144</v>
      </c>
      <c r="F69" s="12">
        <v>100</v>
      </c>
      <c r="G69" s="12">
        <v>0</v>
      </c>
      <c r="H69" s="12">
        <v>0</v>
      </c>
      <c r="I69" s="12">
        <v>0</v>
      </c>
      <c r="J69" s="12">
        <v>0</v>
      </c>
      <c r="K69" s="72">
        <f t="shared" si="0"/>
        <v>100</v>
      </c>
      <c r="L69" s="72">
        <f t="shared" si="1"/>
        <v>0</v>
      </c>
      <c r="M69" s="73">
        <f t="shared" si="2"/>
        <v>100</v>
      </c>
      <c r="N69" s="12">
        <v>68</v>
      </c>
      <c r="O69" s="12">
        <v>0</v>
      </c>
      <c r="P69" s="12">
        <v>0</v>
      </c>
      <c r="Q69" s="12">
        <v>56</v>
      </c>
      <c r="R69" s="12">
        <v>0</v>
      </c>
      <c r="S69" s="72">
        <f t="shared" si="3"/>
        <v>68</v>
      </c>
      <c r="T69" s="72">
        <f t="shared" si="4"/>
        <v>56</v>
      </c>
      <c r="U69" s="73">
        <f t="shared" si="5"/>
        <v>124</v>
      </c>
      <c r="V69" s="13">
        <v>1179</v>
      </c>
      <c r="W69" s="13">
        <v>83191</v>
      </c>
      <c r="X69" s="13">
        <v>2930</v>
      </c>
      <c r="AA69" s="89">
        <v>0</v>
      </c>
      <c r="AB69" s="93">
        <v>0</v>
      </c>
      <c r="AC69" s="91">
        <v>0</v>
      </c>
      <c r="AD69" s="89">
        <v>0</v>
      </c>
      <c r="AE69" s="89">
        <v>0</v>
      </c>
      <c r="AF69" s="89">
        <v>0</v>
      </c>
    </row>
    <row r="70" spans="1:32">
      <c r="A70" s="8">
        <v>1119</v>
      </c>
      <c r="B70" s="9" t="s">
        <v>173</v>
      </c>
      <c r="C70" s="8">
        <f t="shared" si="7"/>
        <v>64</v>
      </c>
      <c r="D70" s="8" t="s">
        <v>1873</v>
      </c>
      <c r="E70" s="11">
        <v>40154</v>
      </c>
      <c r="F70" s="12">
        <v>80</v>
      </c>
      <c r="G70" s="12">
        <v>0</v>
      </c>
      <c r="H70" s="12">
        <v>0</v>
      </c>
      <c r="I70" s="12">
        <v>0</v>
      </c>
      <c r="J70" s="12"/>
      <c r="K70" s="72">
        <f>SUM(F70:H70)</f>
        <v>80</v>
      </c>
      <c r="L70" s="72">
        <f>SUM(I70:J70)</f>
        <v>0</v>
      </c>
      <c r="M70" s="73">
        <f>+L70+K70</f>
        <v>80</v>
      </c>
      <c r="N70" s="12">
        <v>45</v>
      </c>
      <c r="O70" s="12">
        <v>0</v>
      </c>
      <c r="P70" s="12">
        <v>0</v>
      </c>
      <c r="Q70" s="12">
        <v>4</v>
      </c>
      <c r="R70" s="12">
        <v>0</v>
      </c>
      <c r="S70" s="72">
        <f t="shared" si="3"/>
        <v>45</v>
      </c>
      <c r="T70" s="72">
        <f t="shared" si="4"/>
        <v>4</v>
      </c>
      <c r="U70" s="73">
        <f t="shared" si="5"/>
        <v>49</v>
      </c>
      <c r="V70" s="13">
        <v>85</v>
      </c>
      <c r="W70" s="13">
        <v>31605</v>
      </c>
      <c r="X70" s="13">
        <v>1127</v>
      </c>
      <c r="AA70" s="89">
        <v>0</v>
      </c>
      <c r="AB70" s="93">
        <v>0</v>
      </c>
      <c r="AC70" s="91">
        <v>0</v>
      </c>
      <c r="AD70" s="89">
        <v>0</v>
      </c>
      <c r="AE70" s="89">
        <v>0</v>
      </c>
      <c r="AF70" s="89">
        <v>0</v>
      </c>
    </row>
    <row r="71" spans="1:32">
      <c r="E71" s="3" t="s">
        <v>228</v>
      </c>
      <c r="F71" s="5">
        <f>SUM(F7:F70)</f>
        <v>2569</v>
      </c>
      <c r="G71" s="6">
        <f t="shared" ref="G71:X71" si="8">SUM(G7:G70)</f>
        <v>0</v>
      </c>
      <c r="H71" s="6">
        <f t="shared" si="8"/>
        <v>9</v>
      </c>
      <c r="I71" s="6">
        <f t="shared" si="8"/>
        <v>2460</v>
      </c>
      <c r="J71" s="6">
        <f t="shared" si="8"/>
        <v>2719</v>
      </c>
      <c r="K71" s="6">
        <f t="shared" si="8"/>
        <v>2578</v>
      </c>
      <c r="L71" s="6">
        <f t="shared" si="8"/>
        <v>5179</v>
      </c>
      <c r="M71" s="7">
        <f t="shared" si="8"/>
        <v>7757</v>
      </c>
      <c r="N71" s="5">
        <f t="shared" si="8"/>
        <v>2549</v>
      </c>
      <c r="O71" s="6">
        <f t="shared" si="8"/>
        <v>0</v>
      </c>
      <c r="P71" s="6">
        <f t="shared" si="8"/>
        <v>5</v>
      </c>
      <c r="Q71" s="6">
        <f t="shared" si="8"/>
        <v>2201</v>
      </c>
      <c r="R71" s="6">
        <f t="shared" si="8"/>
        <v>3373</v>
      </c>
      <c r="S71" s="6">
        <f t="shared" si="8"/>
        <v>2554</v>
      </c>
      <c r="T71" s="6">
        <f t="shared" si="8"/>
        <v>5574</v>
      </c>
      <c r="U71" s="7">
        <f t="shared" si="8"/>
        <v>8128</v>
      </c>
      <c r="V71" s="7">
        <f t="shared" si="8"/>
        <v>91452</v>
      </c>
      <c r="W71" s="7">
        <f t="shared" si="8"/>
        <v>6466778</v>
      </c>
      <c r="X71" s="7">
        <f t="shared" si="8"/>
        <v>168812.58799999999</v>
      </c>
      <c r="Y71" s="3"/>
      <c r="AA71" s="94">
        <f t="shared" ref="AA71:AF71" si="9">SUM(AA7:AA70)</f>
        <v>2335</v>
      </c>
      <c r="AB71" s="95">
        <f t="shared" si="9"/>
        <v>8</v>
      </c>
      <c r="AC71" s="96">
        <f t="shared" si="9"/>
        <v>179</v>
      </c>
      <c r="AD71" s="97">
        <f t="shared" si="9"/>
        <v>850</v>
      </c>
      <c r="AE71" s="97">
        <f t="shared" si="9"/>
        <v>56</v>
      </c>
      <c r="AF71" s="97">
        <f t="shared" si="9"/>
        <v>91</v>
      </c>
    </row>
    <row r="72" spans="1:32"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32">
      <c r="C73" s="3"/>
      <c r="D73" s="4"/>
      <c r="E73" s="3"/>
      <c r="F73" s="55" t="s">
        <v>1796</v>
      </c>
      <c r="G73" s="56"/>
      <c r="H73" s="56"/>
      <c r="I73" s="56"/>
      <c r="J73" s="56"/>
      <c r="K73" s="56"/>
      <c r="L73" s="56"/>
      <c r="M73" s="57"/>
      <c r="N73" s="58" t="s">
        <v>1797</v>
      </c>
      <c r="O73" s="59"/>
      <c r="P73" s="59"/>
      <c r="Q73" s="59"/>
      <c r="R73" s="59"/>
      <c r="S73" s="59"/>
      <c r="T73" s="59"/>
      <c r="U73" s="60"/>
      <c r="V73" s="60"/>
      <c r="W73" s="60"/>
      <c r="X73" s="60"/>
      <c r="AD73" s="62" t="s">
        <v>1800</v>
      </c>
    </row>
    <row r="74" spans="1:32">
      <c r="A74" t="s">
        <v>7</v>
      </c>
      <c r="C74" s="3" t="s">
        <v>9</v>
      </c>
      <c r="D74" s="4" t="s">
        <v>10</v>
      </c>
      <c r="E74" s="3" t="s">
        <v>11</v>
      </c>
      <c r="F74" s="65" t="s">
        <v>1801</v>
      </c>
      <c r="G74" s="3" t="s">
        <v>1802</v>
      </c>
      <c r="H74" s="3" t="s">
        <v>1803</v>
      </c>
      <c r="I74" s="3" t="s">
        <v>1804</v>
      </c>
      <c r="J74" s="3" t="s">
        <v>1805</v>
      </c>
      <c r="K74" s="3" t="s">
        <v>1806</v>
      </c>
      <c r="L74" s="3" t="s">
        <v>1807</v>
      </c>
      <c r="M74" s="66" t="s">
        <v>19</v>
      </c>
      <c r="N74" s="65" t="s">
        <v>1801</v>
      </c>
      <c r="O74" s="3" t="s">
        <v>1802</v>
      </c>
      <c r="P74" s="3" t="s">
        <v>1803</v>
      </c>
      <c r="Q74" s="3" t="s">
        <v>1804</v>
      </c>
      <c r="R74" s="3" t="s">
        <v>1805</v>
      </c>
      <c r="S74" s="3" t="s">
        <v>1806</v>
      </c>
      <c r="T74" s="3" t="s">
        <v>1807</v>
      </c>
      <c r="U74" s="66" t="s">
        <v>19</v>
      </c>
      <c r="V74" s="3" t="s">
        <v>12</v>
      </c>
      <c r="W74" s="3" t="s">
        <v>13</v>
      </c>
      <c r="X74" s="3" t="s">
        <v>1808</v>
      </c>
      <c r="AD74" s="71" t="s">
        <v>1805</v>
      </c>
    </row>
    <row r="75" spans="1:32">
      <c r="A75" s="8">
        <v>1</v>
      </c>
      <c r="B75" s="9" t="s">
        <v>91</v>
      </c>
      <c r="C75" s="10">
        <v>1</v>
      </c>
      <c r="D75" s="8" t="s">
        <v>1874</v>
      </c>
      <c r="E75" s="11">
        <v>39821</v>
      </c>
      <c r="F75" s="12">
        <v>0</v>
      </c>
      <c r="G75" s="12">
        <v>0</v>
      </c>
      <c r="H75" s="12">
        <v>0</v>
      </c>
      <c r="I75" s="12">
        <v>0</v>
      </c>
      <c r="J75" s="12">
        <v>562</v>
      </c>
      <c r="K75" s="72">
        <f t="shared" ref="K75:K93" si="10">SUM(F75:H75)</f>
        <v>0</v>
      </c>
      <c r="L75" s="72">
        <f t="shared" ref="L75:L93" si="11">SUM(I75:J75)</f>
        <v>562</v>
      </c>
      <c r="M75" s="73">
        <f t="shared" ref="M75:M93" si="12">+L75+K75</f>
        <v>562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72">
        <f t="shared" ref="S75:S94" si="13">SUM(N75:P75)</f>
        <v>0</v>
      </c>
      <c r="T75" s="72">
        <f t="shared" ref="T75:T94" si="14">SUM(Q75:R75)</f>
        <v>0</v>
      </c>
      <c r="U75" s="73">
        <f t="shared" ref="U75:U94" si="15">+T75+S75</f>
        <v>0</v>
      </c>
      <c r="V75" s="8">
        <v>0</v>
      </c>
      <c r="W75" s="8">
        <v>0</v>
      </c>
      <c r="X75" s="8">
        <v>0</v>
      </c>
      <c r="AD75" s="77"/>
    </row>
    <row r="76" spans="1:32">
      <c r="A76" s="8">
        <v>2</v>
      </c>
      <c r="B76" s="9" t="s">
        <v>91</v>
      </c>
      <c r="C76" s="8">
        <f>+C75+1</f>
        <v>2</v>
      </c>
      <c r="D76" s="8" t="s">
        <v>1581</v>
      </c>
      <c r="E76" s="11">
        <v>39825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72">
        <f t="shared" si="10"/>
        <v>0</v>
      </c>
      <c r="L76" s="72">
        <f t="shared" si="11"/>
        <v>0</v>
      </c>
      <c r="M76" s="73">
        <f t="shared" si="12"/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72">
        <f t="shared" si="13"/>
        <v>0</v>
      </c>
      <c r="T76" s="72">
        <f t="shared" si="14"/>
        <v>0</v>
      </c>
      <c r="U76" s="73">
        <f t="shared" si="15"/>
        <v>0</v>
      </c>
      <c r="V76" s="8">
        <v>3577</v>
      </c>
      <c r="W76" s="8">
        <v>318043</v>
      </c>
      <c r="X76" s="8">
        <v>3049</v>
      </c>
      <c r="AD76" s="77"/>
    </row>
    <row r="77" spans="1:32">
      <c r="A77" s="8">
        <v>4</v>
      </c>
      <c r="B77" s="9" t="s">
        <v>91</v>
      </c>
      <c r="C77" s="8">
        <f t="shared" ref="C77:C131" si="16">+C76+1</f>
        <v>3</v>
      </c>
      <c r="D77" s="8" t="s">
        <v>1750</v>
      </c>
      <c r="E77" s="11">
        <v>39840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72">
        <f t="shared" si="10"/>
        <v>0</v>
      </c>
      <c r="L77" s="72">
        <f t="shared" si="11"/>
        <v>0</v>
      </c>
      <c r="M77" s="73">
        <f t="shared" si="12"/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72">
        <f t="shared" si="13"/>
        <v>0</v>
      </c>
      <c r="T77" s="72">
        <f t="shared" si="14"/>
        <v>0</v>
      </c>
      <c r="U77" s="73">
        <f t="shared" si="15"/>
        <v>0</v>
      </c>
      <c r="V77" s="8">
        <v>2913</v>
      </c>
      <c r="W77" s="8">
        <v>205425</v>
      </c>
      <c r="X77" s="8">
        <v>3435</v>
      </c>
      <c r="AD77" s="77"/>
    </row>
    <row r="78" spans="1:32">
      <c r="A78" s="8">
        <v>3</v>
      </c>
      <c r="B78" s="9" t="s">
        <v>91</v>
      </c>
      <c r="C78" s="8">
        <f t="shared" si="16"/>
        <v>4</v>
      </c>
      <c r="D78" s="8" t="s">
        <v>1554</v>
      </c>
      <c r="E78" s="11">
        <v>39842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72">
        <f t="shared" si="10"/>
        <v>0</v>
      </c>
      <c r="L78" s="72">
        <f t="shared" si="11"/>
        <v>0</v>
      </c>
      <c r="M78" s="73">
        <f t="shared" si="12"/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72">
        <f t="shared" si="13"/>
        <v>0</v>
      </c>
      <c r="T78" s="72">
        <f t="shared" si="14"/>
        <v>0</v>
      </c>
      <c r="U78" s="73">
        <f t="shared" si="15"/>
        <v>0</v>
      </c>
      <c r="V78" s="8">
        <v>3666</v>
      </c>
      <c r="W78" s="8">
        <v>279456</v>
      </c>
      <c r="X78" s="8">
        <v>3524</v>
      </c>
      <c r="AD78" s="77"/>
    </row>
    <row r="79" spans="1:32">
      <c r="A79" s="8">
        <v>5</v>
      </c>
      <c r="B79" s="9" t="s">
        <v>91</v>
      </c>
      <c r="C79" s="8">
        <f t="shared" si="16"/>
        <v>5</v>
      </c>
      <c r="D79" s="8" t="s">
        <v>1617</v>
      </c>
      <c r="E79" s="11">
        <v>39842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72">
        <f t="shared" si="10"/>
        <v>0</v>
      </c>
      <c r="L79" s="72">
        <f t="shared" si="11"/>
        <v>0</v>
      </c>
      <c r="M79" s="73">
        <f t="shared" si="12"/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72">
        <f t="shared" si="13"/>
        <v>0</v>
      </c>
      <c r="T79" s="72">
        <f t="shared" si="14"/>
        <v>0</v>
      </c>
      <c r="U79" s="73">
        <f t="shared" si="15"/>
        <v>0</v>
      </c>
      <c r="V79" s="8">
        <v>3380</v>
      </c>
      <c r="W79" s="8">
        <v>224503</v>
      </c>
      <c r="X79" s="8">
        <v>3987</v>
      </c>
      <c r="AD79" s="77"/>
    </row>
    <row r="80" spans="1:32">
      <c r="A80" s="8">
        <v>7</v>
      </c>
      <c r="B80" s="9" t="s">
        <v>91</v>
      </c>
      <c r="C80" s="8">
        <f t="shared" si="16"/>
        <v>6</v>
      </c>
      <c r="D80" s="8" t="s">
        <v>1875</v>
      </c>
      <c r="E80" s="11">
        <v>39843</v>
      </c>
      <c r="F80" s="12">
        <v>0</v>
      </c>
      <c r="G80" s="12">
        <v>0</v>
      </c>
      <c r="H80" s="12">
        <v>0</v>
      </c>
      <c r="I80" s="12">
        <v>0</v>
      </c>
      <c r="J80" s="12">
        <v>314</v>
      </c>
      <c r="K80" s="72">
        <f t="shared" si="10"/>
        <v>0</v>
      </c>
      <c r="L80" s="72">
        <f t="shared" si="11"/>
        <v>314</v>
      </c>
      <c r="M80" s="73">
        <f t="shared" si="12"/>
        <v>314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72">
        <f t="shared" si="13"/>
        <v>0</v>
      </c>
      <c r="T80" s="72">
        <f t="shared" si="14"/>
        <v>0</v>
      </c>
      <c r="U80" s="73">
        <f t="shared" si="15"/>
        <v>0</v>
      </c>
      <c r="V80" s="8">
        <v>0</v>
      </c>
      <c r="W80" s="8">
        <v>0</v>
      </c>
      <c r="X80" s="8">
        <v>0</v>
      </c>
      <c r="AD80" s="77"/>
    </row>
    <row r="81" spans="1:30">
      <c r="A81" s="8">
        <v>8</v>
      </c>
      <c r="B81" s="9" t="s">
        <v>91</v>
      </c>
      <c r="C81" s="8">
        <f t="shared" si="16"/>
        <v>7</v>
      </c>
      <c r="D81" s="8" t="s">
        <v>1718</v>
      </c>
      <c r="E81" s="11">
        <v>39845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72">
        <f>SUM(F81:H81)</f>
        <v>0</v>
      </c>
      <c r="L81" s="72">
        <f>SUM(I81:J81)</f>
        <v>0</v>
      </c>
      <c r="M81" s="73">
        <f>+L81+K81</f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72">
        <f>SUM(N81:P81)</f>
        <v>0</v>
      </c>
      <c r="T81" s="72">
        <f>SUM(Q81:R81)</f>
        <v>0</v>
      </c>
      <c r="U81" s="73">
        <f>+T81+S81</f>
        <v>0</v>
      </c>
      <c r="V81" s="8">
        <v>4000</v>
      </c>
      <c r="W81" s="8">
        <v>261342</v>
      </c>
      <c r="X81" s="8">
        <v>4729</v>
      </c>
      <c r="AD81" s="77"/>
    </row>
    <row r="82" spans="1:30">
      <c r="A82" s="8">
        <v>6</v>
      </c>
      <c r="B82" s="9" t="s">
        <v>91</v>
      </c>
      <c r="C82" s="8">
        <f t="shared" si="16"/>
        <v>8</v>
      </c>
      <c r="D82" s="8" t="s">
        <v>1876</v>
      </c>
      <c r="E82" s="11">
        <v>39846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72">
        <f>SUM(F82:H82)</f>
        <v>0</v>
      </c>
      <c r="L82" s="72">
        <f>SUM(I82:J82)</f>
        <v>0</v>
      </c>
      <c r="M82" s="73">
        <f>+L82+K82</f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72">
        <f>SUM(N82:P82)</f>
        <v>0</v>
      </c>
      <c r="T82" s="72">
        <f>SUM(Q82:R82)</f>
        <v>0</v>
      </c>
      <c r="U82" s="73">
        <f>+T82+S82</f>
        <v>0</v>
      </c>
      <c r="V82" s="8">
        <v>3960</v>
      </c>
      <c r="W82" s="8">
        <v>260555</v>
      </c>
      <c r="X82" s="8">
        <v>4677</v>
      </c>
      <c r="AD82" s="77"/>
    </row>
    <row r="83" spans="1:30">
      <c r="A83" s="8">
        <v>9</v>
      </c>
      <c r="B83" s="9" t="s">
        <v>91</v>
      </c>
      <c r="C83" s="8">
        <f t="shared" si="16"/>
        <v>9</v>
      </c>
      <c r="D83" s="8" t="s">
        <v>1563</v>
      </c>
      <c r="E83" s="11">
        <v>39847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72">
        <f>SUM(F83:H83)</f>
        <v>0</v>
      </c>
      <c r="L83" s="72">
        <f>SUM(I83:J83)</f>
        <v>0</v>
      </c>
      <c r="M83" s="73">
        <f>+L83+K83</f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72">
        <f>SUM(N83:P83)</f>
        <v>0</v>
      </c>
      <c r="T83" s="72">
        <f>SUM(Q83:R83)</f>
        <v>0</v>
      </c>
      <c r="U83" s="73">
        <f>+T83+S83</f>
        <v>0</v>
      </c>
      <c r="V83" s="8">
        <v>3786</v>
      </c>
      <c r="W83" s="8">
        <v>232772</v>
      </c>
      <c r="X83" s="8">
        <v>4419</v>
      </c>
      <c r="AD83" s="77"/>
    </row>
    <row r="84" spans="1:30">
      <c r="A84" s="8">
        <v>10</v>
      </c>
      <c r="B84" s="9" t="s">
        <v>91</v>
      </c>
      <c r="C84" s="8">
        <f t="shared" si="16"/>
        <v>10</v>
      </c>
      <c r="D84" s="8" t="s">
        <v>1877</v>
      </c>
      <c r="E84" s="11">
        <v>39849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72">
        <f t="shared" si="10"/>
        <v>0</v>
      </c>
      <c r="L84" s="72">
        <f t="shared" si="11"/>
        <v>0</v>
      </c>
      <c r="M84" s="73">
        <f t="shared" si="12"/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72">
        <f t="shared" si="13"/>
        <v>0</v>
      </c>
      <c r="T84" s="72">
        <f t="shared" si="14"/>
        <v>0</v>
      </c>
      <c r="U84" s="73">
        <f t="shared" si="15"/>
        <v>0</v>
      </c>
      <c r="V84" s="8">
        <v>3720</v>
      </c>
      <c r="W84" s="8">
        <v>222090</v>
      </c>
      <c r="X84" s="8">
        <v>4203</v>
      </c>
      <c r="AD84" s="77"/>
    </row>
    <row r="85" spans="1:30">
      <c r="A85" s="8">
        <v>11</v>
      </c>
      <c r="B85" s="9" t="s">
        <v>91</v>
      </c>
      <c r="C85" s="8">
        <f t="shared" si="16"/>
        <v>11</v>
      </c>
      <c r="D85" s="8" t="s">
        <v>1878</v>
      </c>
      <c r="E85" s="11">
        <v>39850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72">
        <f t="shared" si="10"/>
        <v>0</v>
      </c>
      <c r="L85" s="72">
        <f t="shared" si="11"/>
        <v>0</v>
      </c>
      <c r="M85" s="73">
        <f t="shared" si="12"/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72">
        <f t="shared" si="13"/>
        <v>0</v>
      </c>
      <c r="T85" s="72">
        <f t="shared" si="14"/>
        <v>0</v>
      </c>
      <c r="U85" s="73">
        <f t="shared" si="15"/>
        <v>0</v>
      </c>
      <c r="V85" s="8">
        <v>4707</v>
      </c>
      <c r="W85" s="8">
        <v>354204</v>
      </c>
      <c r="X85" s="8">
        <v>5447</v>
      </c>
      <c r="AD85" s="77"/>
    </row>
    <row r="86" spans="1:30">
      <c r="A86" s="8">
        <v>12</v>
      </c>
      <c r="B86" s="9" t="s">
        <v>91</v>
      </c>
      <c r="C86" s="8">
        <f t="shared" si="16"/>
        <v>12</v>
      </c>
      <c r="D86" s="8" t="s">
        <v>1879</v>
      </c>
      <c r="E86" s="11">
        <v>39852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72">
        <f t="shared" si="10"/>
        <v>0</v>
      </c>
      <c r="L86" s="72">
        <f t="shared" si="11"/>
        <v>0</v>
      </c>
      <c r="M86" s="73">
        <f t="shared" si="12"/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72">
        <f t="shared" si="13"/>
        <v>0</v>
      </c>
      <c r="T86" s="72">
        <f t="shared" si="14"/>
        <v>0</v>
      </c>
      <c r="U86" s="73">
        <f t="shared" si="15"/>
        <v>0</v>
      </c>
      <c r="V86" s="8">
        <v>4038</v>
      </c>
      <c r="W86" s="8">
        <v>328984</v>
      </c>
      <c r="X86" s="8">
        <v>4229</v>
      </c>
      <c r="AD86" s="77"/>
    </row>
    <row r="87" spans="1:30">
      <c r="A87" s="8">
        <v>13</v>
      </c>
      <c r="B87" s="9" t="s">
        <v>91</v>
      </c>
      <c r="C87" s="8">
        <f t="shared" si="16"/>
        <v>13</v>
      </c>
      <c r="D87" s="8" t="s">
        <v>1605</v>
      </c>
      <c r="E87" s="11">
        <v>39852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72">
        <f t="shared" si="10"/>
        <v>0</v>
      </c>
      <c r="L87" s="72">
        <f t="shared" si="11"/>
        <v>0</v>
      </c>
      <c r="M87" s="73">
        <f t="shared" si="12"/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72">
        <f t="shared" si="13"/>
        <v>0</v>
      </c>
      <c r="T87" s="72">
        <f t="shared" si="14"/>
        <v>0</v>
      </c>
      <c r="U87" s="73">
        <f t="shared" si="15"/>
        <v>0</v>
      </c>
      <c r="V87" s="8">
        <v>3985</v>
      </c>
      <c r="W87" s="8">
        <v>254198</v>
      </c>
      <c r="X87" s="8">
        <v>4634</v>
      </c>
      <c r="AD87" s="77"/>
    </row>
    <row r="88" spans="1:30">
      <c r="A88" s="8">
        <v>14</v>
      </c>
      <c r="B88" s="9" t="s">
        <v>91</v>
      </c>
      <c r="C88" s="8">
        <f t="shared" si="16"/>
        <v>14</v>
      </c>
      <c r="D88" s="8" t="s">
        <v>1880</v>
      </c>
      <c r="E88" s="11">
        <v>39853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72">
        <f t="shared" si="10"/>
        <v>0</v>
      </c>
      <c r="L88" s="72">
        <f t="shared" si="11"/>
        <v>0</v>
      </c>
      <c r="M88" s="73">
        <f t="shared" si="12"/>
        <v>0</v>
      </c>
      <c r="N88" s="12">
        <v>0</v>
      </c>
      <c r="O88" s="12">
        <v>0</v>
      </c>
      <c r="P88" s="12">
        <v>0</v>
      </c>
      <c r="Q88" s="12">
        <v>0</v>
      </c>
      <c r="R88" s="12">
        <v>106</v>
      </c>
      <c r="S88" s="72">
        <f t="shared" si="13"/>
        <v>0</v>
      </c>
      <c r="T88" s="72">
        <f t="shared" si="14"/>
        <v>106</v>
      </c>
      <c r="U88" s="73">
        <f t="shared" si="15"/>
        <v>106</v>
      </c>
      <c r="V88" s="8">
        <v>2141</v>
      </c>
      <c r="W88" s="8">
        <v>160032</v>
      </c>
      <c r="X88" s="8">
        <v>2635</v>
      </c>
      <c r="AD88" s="77"/>
    </row>
    <row r="89" spans="1:30">
      <c r="A89" s="8">
        <v>15</v>
      </c>
      <c r="B89" s="9" t="s">
        <v>91</v>
      </c>
      <c r="C89" s="8">
        <f t="shared" si="16"/>
        <v>15</v>
      </c>
      <c r="D89" s="8" t="s">
        <v>1366</v>
      </c>
      <c r="E89" s="11">
        <v>39854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72">
        <f t="shared" si="10"/>
        <v>0</v>
      </c>
      <c r="L89" s="72">
        <f t="shared" si="11"/>
        <v>0</v>
      </c>
      <c r="M89" s="73">
        <f t="shared" si="12"/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72">
        <f t="shared" si="13"/>
        <v>0</v>
      </c>
      <c r="T89" s="72">
        <f t="shared" si="14"/>
        <v>0</v>
      </c>
      <c r="U89" s="73">
        <f t="shared" si="15"/>
        <v>0</v>
      </c>
      <c r="V89" s="8">
        <v>4553</v>
      </c>
      <c r="W89" s="8">
        <v>293590</v>
      </c>
      <c r="X89" s="8">
        <v>5410</v>
      </c>
      <c r="AD89" s="77"/>
    </row>
    <row r="90" spans="1:30">
      <c r="A90" s="8">
        <v>16</v>
      </c>
      <c r="B90" s="9" t="s">
        <v>91</v>
      </c>
      <c r="C90" s="8">
        <f t="shared" si="16"/>
        <v>16</v>
      </c>
      <c r="D90" s="8" t="s">
        <v>1881</v>
      </c>
      <c r="E90" s="11">
        <v>39856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72">
        <f t="shared" si="10"/>
        <v>0</v>
      </c>
      <c r="L90" s="72">
        <f t="shared" si="11"/>
        <v>0</v>
      </c>
      <c r="M90" s="73">
        <f t="shared" si="12"/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72">
        <f t="shared" si="13"/>
        <v>0</v>
      </c>
      <c r="T90" s="72">
        <f t="shared" si="14"/>
        <v>0</v>
      </c>
      <c r="U90" s="73">
        <f t="shared" si="15"/>
        <v>0</v>
      </c>
      <c r="V90" s="8">
        <v>4176</v>
      </c>
      <c r="W90" s="8">
        <v>292059</v>
      </c>
      <c r="X90" s="8">
        <v>4801</v>
      </c>
      <c r="AD90" s="77"/>
    </row>
    <row r="91" spans="1:30">
      <c r="A91" s="8">
        <v>17</v>
      </c>
      <c r="B91" s="9" t="s">
        <v>91</v>
      </c>
      <c r="C91" s="8">
        <f t="shared" si="16"/>
        <v>17</v>
      </c>
      <c r="D91" s="8" t="s">
        <v>1555</v>
      </c>
      <c r="E91" s="11">
        <v>39856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72">
        <f t="shared" si="10"/>
        <v>0</v>
      </c>
      <c r="L91" s="72">
        <f t="shared" si="11"/>
        <v>0</v>
      </c>
      <c r="M91" s="73">
        <f t="shared" si="12"/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72">
        <f t="shared" si="13"/>
        <v>0</v>
      </c>
      <c r="T91" s="72">
        <f t="shared" si="14"/>
        <v>0</v>
      </c>
      <c r="U91" s="73">
        <f t="shared" si="15"/>
        <v>0</v>
      </c>
      <c r="V91" s="8">
        <v>3150</v>
      </c>
      <c r="W91" s="8">
        <v>184190</v>
      </c>
      <c r="X91" s="8">
        <v>3092</v>
      </c>
      <c r="AD91" s="77"/>
    </row>
    <row r="92" spans="1:30">
      <c r="A92" s="8">
        <v>19</v>
      </c>
      <c r="B92" s="9" t="s">
        <v>91</v>
      </c>
      <c r="C92" s="8">
        <f t="shared" si="16"/>
        <v>18</v>
      </c>
      <c r="D92" s="8" t="s">
        <v>1882</v>
      </c>
      <c r="E92" s="11">
        <v>39857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72">
        <f t="shared" si="10"/>
        <v>0</v>
      </c>
      <c r="L92" s="72">
        <f t="shared" si="11"/>
        <v>0</v>
      </c>
      <c r="M92" s="73">
        <f t="shared" si="12"/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72">
        <f t="shared" si="13"/>
        <v>0</v>
      </c>
      <c r="T92" s="72">
        <f t="shared" si="14"/>
        <v>0</v>
      </c>
      <c r="U92" s="73">
        <f t="shared" si="15"/>
        <v>0</v>
      </c>
      <c r="V92" s="8">
        <v>4872</v>
      </c>
      <c r="W92" s="8">
        <v>277116</v>
      </c>
      <c r="X92" s="8">
        <v>5787</v>
      </c>
      <c r="AD92" s="77"/>
    </row>
    <row r="93" spans="1:30">
      <c r="A93" s="8">
        <v>18</v>
      </c>
      <c r="B93" s="9" t="s">
        <v>91</v>
      </c>
      <c r="C93" s="8">
        <f t="shared" si="16"/>
        <v>19</v>
      </c>
      <c r="D93" s="8" t="s">
        <v>1883</v>
      </c>
      <c r="E93" s="11">
        <v>39858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72">
        <f t="shared" si="10"/>
        <v>0</v>
      </c>
      <c r="L93" s="72">
        <f t="shared" si="11"/>
        <v>0</v>
      </c>
      <c r="M93" s="73">
        <f t="shared" si="12"/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72">
        <f t="shared" si="13"/>
        <v>0</v>
      </c>
      <c r="T93" s="72">
        <f t="shared" si="14"/>
        <v>0</v>
      </c>
      <c r="U93" s="73">
        <f t="shared" si="15"/>
        <v>0</v>
      </c>
      <c r="V93" s="8">
        <v>3786</v>
      </c>
      <c r="W93" s="8">
        <v>253139</v>
      </c>
      <c r="X93" s="8">
        <v>4238</v>
      </c>
      <c r="AD93" s="77"/>
    </row>
    <row r="94" spans="1:30">
      <c r="A94" s="8">
        <v>20</v>
      </c>
      <c r="B94" s="9" t="s">
        <v>91</v>
      </c>
      <c r="C94" s="8">
        <f t="shared" si="16"/>
        <v>20</v>
      </c>
      <c r="D94" s="8" t="s">
        <v>1884</v>
      </c>
      <c r="E94" s="11">
        <v>39859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72">
        <f>SUM(F94:H94)</f>
        <v>0</v>
      </c>
      <c r="L94" s="72">
        <f>SUM(I94:J94)</f>
        <v>0</v>
      </c>
      <c r="M94" s="73">
        <f>+L94+K94</f>
        <v>0</v>
      </c>
      <c r="N94" s="12">
        <v>0</v>
      </c>
      <c r="O94" s="12">
        <v>0</v>
      </c>
      <c r="P94" s="12">
        <v>0</v>
      </c>
      <c r="Q94" s="12">
        <v>0</v>
      </c>
      <c r="R94" s="12">
        <v>164</v>
      </c>
      <c r="S94" s="72">
        <f t="shared" si="13"/>
        <v>0</v>
      </c>
      <c r="T94" s="72">
        <f t="shared" si="14"/>
        <v>164</v>
      </c>
      <c r="U94" s="73">
        <f t="shared" si="15"/>
        <v>164</v>
      </c>
      <c r="V94" s="8">
        <v>3321</v>
      </c>
      <c r="W94" s="8">
        <v>251717</v>
      </c>
      <c r="X94" s="8">
        <v>3985</v>
      </c>
      <c r="AD94" s="77"/>
    </row>
    <row r="95" spans="1:30">
      <c r="A95" s="8">
        <v>23</v>
      </c>
      <c r="B95" s="9" t="s">
        <v>91</v>
      </c>
      <c r="C95" s="8">
        <f t="shared" si="16"/>
        <v>21</v>
      </c>
      <c r="D95" s="8" t="s">
        <v>1885</v>
      </c>
      <c r="E95" s="11">
        <v>39860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72">
        <f>SUM(F95:H95)</f>
        <v>0</v>
      </c>
      <c r="L95" s="72">
        <f>SUM(I95:J95)</f>
        <v>0</v>
      </c>
      <c r="M95" s="73">
        <f>+L95+K95</f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72">
        <f>SUM(N95:P95)</f>
        <v>0</v>
      </c>
      <c r="T95" s="72">
        <f>SUM(Q95:R95)</f>
        <v>0</v>
      </c>
      <c r="U95" s="73">
        <f>+T95+S95</f>
        <v>0</v>
      </c>
      <c r="V95" s="8">
        <v>3591</v>
      </c>
      <c r="W95" s="8">
        <v>202034</v>
      </c>
      <c r="X95" s="8">
        <v>3584</v>
      </c>
      <c r="AD95" s="77"/>
    </row>
    <row r="96" spans="1:30">
      <c r="A96" s="8">
        <v>22</v>
      </c>
      <c r="B96" s="9" t="s">
        <v>91</v>
      </c>
      <c r="C96" s="8">
        <f t="shared" si="16"/>
        <v>22</v>
      </c>
      <c r="D96" s="8" t="s">
        <v>1886</v>
      </c>
      <c r="E96" s="11">
        <v>39860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72">
        <f>SUM(F96:H96)</f>
        <v>0</v>
      </c>
      <c r="L96" s="72">
        <f>SUM(I96:J96)</f>
        <v>0</v>
      </c>
      <c r="M96" s="73">
        <f>+L96+K96</f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72">
        <f>SUM(N96:P96)</f>
        <v>0</v>
      </c>
      <c r="T96" s="72">
        <f>SUM(Q96:R96)</f>
        <v>0</v>
      </c>
      <c r="U96" s="73">
        <f>+T96+S96</f>
        <v>0</v>
      </c>
      <c r="V96" s="8">
        <v>3730</v>
      </c>
      <c r="W96" s="8">
        <v>305840</v>
      </c>
      <c r="X96" s="8">
        <v>3754</v>
      </c>
      <c r="AD96" s="77"/>
    </row>
    <row r="97" spans="1:30">
      <c r="A97" s="8">
        <v>21</v>
      </c>
      <c r="B97" s="9" t="s">
        <v>91</v>
      </c>
      <c r="C97" s="8">
        <f t="shared" si="16"/>
        <v>23</v>
      </c>
      <c r="D97" s="8" t="s">
        <v>1887</v>
      </c>
      <c r="E97" s="11">
        <v>39862</v>
      </c>
      <c r="F97" s="12">
        <v>0</v>
      </c>
      <c r="G97" s="12">
        <v>0</v>
      </c>
      <c r="H97" s="12">
        <v>0</v>
      </c>
      <c r="I97" s="12">
        <v>0</v>
      </c>
      <c r="J97" s="12">
        <v>250</v>
      </c>
      <c r="K97" s="72">
        <f>SUM(F97:H97)</f>
        <v>0</v>
      </c>
      <c r="L97" s="72">
        <f>SUM(I97:J97)</f>
        <v>250</v>
      </c>
      <c r="M97" s="73">
        <f>+L97+K97</f>
        <v>250</v>
      </c>
      <c r="N97" s="12">
        <v>0</v>
      </c>
      <c r="O97" s="12">
        <v>0</v>
      </c>
      <c r="P97" s="12">
        <v>0</v>
      </c>
      <c r="Q97" s="12">
        <v>0</v>
      </c>
      <c r="R97" s="12">
        <v>169</v>
      </c>
      <c r="S97" s="72">
        <f>SUM(N97:P97)</f>
        <v>0</v>
      </c>
      <c r="T97" s="72">
        <f>SUM(Q97:R97)</f>
        <v>169</v>
      </c>
      <c r="U97" s="73">
        <f>+T97+S97</f>
        <v>169</v>
      </c>
      <c r="V97" s="8">
        <v>3448</v>
      </c>
      <c r="W97" s="8">
        <v>252642</v>
      </c>
      <c r="X97" s="8">
        <v>4057</v>
      </c>
      <c r="AD97" s="77"/>
    </row>
    <row r="98" spans="1:30">
      <c r="A98" s="8">
        <v>24</v>
      </c>
      <c r="B98" s="9" t="s">
        <v>91</v>
      </c>
      <c r="C98" s="8">
        <f t="shared" si="16"/>
        <v>24</v>
      </c>
      <c r="D98" s="8" t="s">
        <v>1721</v>
      </c>
      <c r="E98" s="11">
        <v>39865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72">
        <f t="shared" ref="K98:K104" si="17">SUM(F98:H98)</f>
        <v>0</v>
      </c>
      <c r="L98" s="72">
        <f t="shared" ref="L98:L104" si="18">SUM(I98:J98)</f>
        <v>0</v>
      </c>
      <c r="M98" s="73">
        <f t="shared" ref="M98:M104" si="19">+L98+K98</f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72">
        <f t="shared" ref="S98:S104" si="20">SUM(N98:P98)</f>
        <v>0</v>
      </c>
      <c r="T98" s="72">
        <f t="shared" ref="T98:T104" si="21">SUM(Q98:R98)</f>
        <v>0</v>
      </c>
      <c r="U98" s="73">
        <f t="shared" ref="U98:U104" si="22">+T98+S98</f>
        <v>0</v>
      </c>
      <c r="V98" s="8">
        <v>4015</v>
      </c>
      <c r="W98" s="8">
        <v>259605</v>
      </c>
      <c r="X98" s="8">
        <v>4671</v>
      </c>
      <c r="AD98" s="77"/>
    </row>
    <row r="99" spans="1:30">
      <c r="A99" s="8">
        <v>25</v>
      </c>
      <c r="B99" s="9" t="s">
        <v>91</v>
      </c>
      <c r="C99" s="8">
        <f t="shared" si="16"/>
        <v>25</v>
      </c>
      <c r="D99" s="8" t="s">
        <v>1722</v>
      </c>
      <c r="E99" s="11">
        <v>39865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72">
        <f t="shared" si="17"/>
        <v>0</v>
      </c>
      <c r="L99" s="72">
        <f t="shared" si="18"/>
        <v>0</v>
      </c>
      <c r="M99" s="73">
        <f t="shared" si="19"/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72">
        <f t="shared" si="20"/>
        <v>0</v>
      </c>
      <c r="T99" s="72">
        <f t="shared" si="21"/>
        <v>0</v>
      </c>
      <c r="U99" s="73">
        <f t="shared" si="22"/>
        <v>0</v>
      </c>
      <c r="V99" s="8">
        <v>2788</v>
      </c>
      <c r="W99" s="8">
        <v>186030</v>
      </c>
      <c r="X99" s="8">
        <v>3290</v>
      </c>
      <c r="AD99" s="78"/>
    </row>
    <row r="100" spans="1:30">
      <c r="A100" s="8">
        <v>26</v>
      </c>
      <c r="B100" s="9" t="s">
        <v>91</v>
      </c>
      <c r="C100" s="8">
        <f t="shared" si="16"/>
        <v>26</v>
      </c>
      <c r="D100" s="8" t="s">
        <v>1888</v>
      </c>
      <c r="E100" s="11">
        <v>39866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72">
        <f t="shared" si="17"/>
        <v>0</v>
      </c>
      <c r="L100" s="72">
        <f t="shared" si="18"/>
        <v>0</v>
      </c>
      <c r="M100" s="73">
        <f t="shared" si="19"/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72">
        <f t="shared" si="20"/>
        <v>0</v>
      </c>
      <c r="T100" s="72">
        <f t="shared" si="21"/>
        <v>0</v>
      </c>
      <c r="U100" s="73">
        <f t="shared" si="22"/>
        <v>0</v>
      </c>
      <c r="V100" s="8">
        <v>3629</v>
      </c>
      <c r="W100" s="8">
        <v>206458</v>
      </c>
      <c r="X100" s="8">
        <v>3514</v>
      </c>
      <c r="AD100" s="77"/>
    </row>
    <row r="101" spans="1:30">
      <c r="A101" s="8">
        <v>27</v>
      </c>
      <c r="B101" s="9" t="s">
        <v>91</v>
      </c>
      <c r="C101" s="8">
        <f t="shared" si="16"/>
        <v>27</v>
      </c>
      <c r="D101" s="8" t="s">
        <v>982</v>
      </c>
      <c r="E101" s="11">
        <v>39867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72">
        <f t="shared" si="17"/>
        <v>0</v>
      </c>
      <c r="L101" s="72">
        <f t="shared" si="18"/>
        <v>0</v>
      </c>
      <c r="M101" s="73">
        <f t="shared" si="19"/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72">
        <f t="shared" si="20"/>
        <v>0</v>
      </c>
      <c r="T101" s="72">
        <f t="shared" si="21"/>
        <v>0</v>
      </c>
      <c r="U101" s="73">
        <f t="shared" si="22"/>
        <v>0</v>
      </c>
      <c r="V101" s="8">
        <v>4410</v>
      </c>
      <c r="W101" s="8">
        <v>275922</v>
      </c>
      <c r="X101" s="8">
        <v>4988</v>
      </c>
      <c r="AD101" s="77"/>
    </row>
    <row r="102" spans="1:30">
      <c r="A102" s="8">
        <v>28</v>
      </c>
      <c r="B102" s="9" t="s">
        <v>91</v>
      </c>
      <c r="C102" s="8">
        <f t="shared" si="16"/>
        <v>28</v>
      </c>
      <c r="D102" s="8" t="s">
        <v>1567</v>
      </c>
      <c r="E102" s="11">
        <v>39867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72">
        <f t="shared" si="17"/>
        <v>0</v>
      </c>
      <c r="L102" s="72">
        <f t="shared" si="18"/>
        <v>0</v>
      </c>
      <c r="M102" s="73">
        <f t="shared" si="19"/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72">
        <f t="shared" si="20"/>
        <v>0</v>
      </c>
      <c r="T102" s="72">
        <f t="shared" si="21"/>
        <v>0</v>
      </c>
      <c r="U102" s="73">
        <f t="shared" si="22"/>
        <v>0</v>
      </c>
      <c r="V102" s="8">
        <v>3918</v>
      </c>
      <c r="W102" s="8">
        <v>224768</v>
      </c>
      <c r="X102" s="8">
        <v>4552</v>
      </c>
      <c r="AD102" s="77"/>
    </row>
    <row r="103" spans="1:30">
      <c r="A103" s="8">
        <v>29</v>
      </c>
      <c r="B103" s="9" t="s">
        <v>91</v>
      </c>
      <c r="C103" s="8">
        <f t="shared" si="16"/>
        <v>29</v>
      </c>
      <c r="D103" s="8" t="s">
        <v>1889</v>
      </c>
      <c r="E103" s="11">
        <v>39869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72">
        <f t="shared" si="17"/>
        <v>0</v>
      </c>
      <c r="L103" s="72">
        <f t="shared" si="18"/>
        <v>0</v>
      </c>
      <c r="M103" s="73">
        <f t="shared" si="19"/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72">
        <f t="shared" si="20"/>
        <v>0</v>
      </c>
      <c r="T103" s="72">
        <f t="shared" si="21"/>
        <v>0</v>
      </c>
      <c r="U103" s="73">
        <f t="shared" si="22"/>
        <v>0</v>
      </c>
      <c r="V103" s="8">
        <v>4375</v>
      </c>
      <c r="W103" s="8">
        <v>252669</v>
      </c>
      <c r="X103" s="8">
        <v>5003</v>
      </c>
      <c r="AD103" s="77"/>
    </row>
    <row r="104" spans="1:30">
      <c r="A104" s="8">
        <v>30</v>
      </c>
      <c r="B104" s="9" t="s">
        <v>91</v>
      </c>
      <c r="C104" s="8">
        <f t="shared" si="16"/>
        <v>30</v>
      </c>
      <c r="D104" s="8" t="s">
        <v>1890</v>
      </c>
      <c r="E104" s="11">
        <v>39869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72">
        <f t="shared" si="17"/>
        <v>0</v>
      </c>
      <c r="L104" s="72">
        <f t="shared" si="18"/>
        <v>0</v>
      </c>
      <c r="M104" s="73">
        <f t="shared" si="19"/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72">
        <f t="shared" si="20"/>
        <v>0</v>
      </c>
      <c r="T104" s="72">
        <f t="shared" si="21"/>
        <v>0</v>
      </c>
      <c r="U104" s="73">
        <f t="shared" si="22"/>
        <v>0</v>
      </c>
      <c r="V104" s="8">
        <v>3038</v>
      </c>
      <c r="W104" s="8">
        <v>161513</v>
      </c>
      <c r="X104" s="8">
        <v>3039</v>
      </c>
      <c r="AD104" s="77"/>
    </row>
    <row r="105" spans="1:30">
      <c r="A105" s="8">
        <v>31</v>
      </c>
      <c r="B105" s="9" t="s">
        <v>91</v>
      </c>
      <c r="C105" s="8">
        <f t="shared" si="16"/>
        <v>31</v>
      </c>
      <c r="D105" s="8" t="s">
        <v>1727</v>
      </c>
      <c r="E105" s="11">
        <v>39871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72">
        <f>SUM(F105:H105)</f>
        <v>0</v>
      </c>
      <c r="L105" s="72">
        <f>SUM(I105:J105)</f>
        <v>0</v>
      </c>
      <c r="M105" s="73">
        <f>+L105+K105</f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72">
        <f>SUM(N105:P105)</f>
        <v>0</v>
      </c>
      <c r="T105" s="72">
        <f>SUM(Q105:R105)</f>
        <v>0</v>
      </c>
      <c r="U105" s="73">
        <f>+T105+S105</f>
        <v>0</v>
      </c>
      <c r="V105" s="8">
        <v>4012</v>
      </c>
      <c r="W105" s="8">
        <v>251178</v>
      </c>
      <c r="X105" s="8">
        <v>4592</v>
      </c>
      <c r="AD105" s="77"/>
    </row>
    <row r="106" spans="1:30">
      <c r="A106" s="8">
        <v>33</v>
      </c>
      <c r="B106" s="9" t="s">
        <v>91</v>
      </c>
      <c r="C106" s="8">
        <f t="shared" si="16"/>
        <v>32</v>
      </c>
      <c r="D106" s="8" t="s">
        <v>1891</v>
      </c>
      <c r="E106" s="11">
        <v>39872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72">
        <f>SUM(F106:H106)</f>
        <v>0</v>
      </c>
      <c r="L106" s="72">
        <f>SUM(I106:J106)</f>
        <v>0</v>
      </c>
      <c r="M106" s="73">
        <f>+L106+K106</f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72">
        <f>SUM(N106:P106)</f>
        <v>0</v>
      </c>
      <c r="T106" s="72">
        <f>SUM(Q106:R106)</f>
        <v>0</v>
      </c>
      <c r="U106" s="73">
        <f>+T106+S106</f>
        <v>0</v>
      </c>
      <c r="V106" s="8">
        <v>3671</v>
      </c>
      <c r="W106" s="8">
        <v>206093</v>
      </c>
      <c r="X106" s="8">
        <v>3531</v>
      </c>
      <c r="AD106" s="77"/>
    </row>
    <row r="107" spans="1:30">
      <c r="A107" s="8">
        <v>34</v>
      </c>
      <c r="B107" s="9" t="s">
        <v>91</v>
      </c>
      <c r="C107" s="8">
        <f t="shared" si="16"/>
        <v>33</v>
      </c>
      <c r="D107" s="8" t="s">
        <v>1892</v>
      </c>
      <c r="E107" s="11">
        <v>39874</v>
      </c>
      <c r="F107" s="12">
        <v>0</v>
      </c>
      <c r="G107" s="12">
        <v>0</v>
      </c>
      <c r="H107" s="12">
        <v>0</v>
      </c>
      <c r="I107" s="12">
        <v>0</v>
      </c>
      <c r="J107" s="12">
        <v>366</v>
      </c>
      <c r="K107" s="72">
        <f t="shared" ref="K107:K131" si="23">SUM(F107:H107)</f>
        <v>0</v>
      </c>
      <c r="L107" s="72">
        <f t="shared" ref="L107:L131" si="24">SUM(I107:J107)</f>
        <v>366</v>
      </c>
      <c r="M107" s="73">
        <f t="shared" ref="M107:M131" si="25">+L107+K107</f>
        <v>366</v>
      </c>
      <c r="N107" s="12">
        <v>0</v>
      </c>
      <c r="O107" s="12">
        <v>0</v>
      </c>
      <c r="P107" s="12">
        <v>0</v>
      </c>
      <c r="Q107" s="12">
        <v>0</v>
      </c>
      <c r="R107" s="12">
        <v>302</v>
      </c>
      <c r="S107" s="72">
        <f t="shared" ref="S107:S131" si="26">SUM(N107:P107)</f>
        <v>0</v>
      </c>
      <c r="T107" s="72">
        <f t="shared" ref="T107:T131" si="27">SUM(Q107:R107)</f>
        <v>302</v>
      </c>
      <c r="U107" s="73">
        <f t="shared" ref="U107:U131" si="28">+T107+S107</f>
        <v>302</v>
      </c>
      <c r="V107" s="52">
        <v>6168</v>
      </c>
      <c r="W107" s="52">
        <v>492613</v>
      </c>
      <c r="X107" s="52">
        <v>7369</v>
      </c>
      <c r="AD107" s="78"/>
    </row>
    <row r="108" spans="1:30">
      <c r="A108" s="8">
        <v>35</v>
      </c>
      <c r="B108" s="9" t="s">
        <v>91</v>
      </c>
      <c r="C108" s="8">
        <f t="shared" si="16"/>
        <v>34</v>
      </c>
      <c r="D108" s="8" t="s">
        <v>1893</v>
      </c>
      <c r="E108" s="11">
        <v>39875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72">
        <f t="shared" si="23"/>
        <v>0</v>
      </c>
      <c r="L108" s="72">
        <f t="shared" si="24"/>
        <v>0</v>
      </c>
      <c r="M108" s="73">
        <f t="shared" si="25"/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72">
        <f t="shared" si="26"/>
        <v>0</v>
      </c>
      <c r="T108" s="72">
        <f t="shared" si="27"/>
        <v>0</v>
      </c>
      <c r="U108" s="73">
        <f t="shared" si="28"/>
        <v>0</v>
      </c>
      <c r="V108" s="52">
        <v>3725</v>
      </c>
      <c r="W108" s="52">
        <v>259243</v>
      </c>
      <c r="X108" s="52">
        <v>4300</v>
      </c>
      <c r="AD108" s="78"/>
    </row>
    <row r="109" spans="1:30">
      <c r="A109" s="8">
        <v>36</v>
      </c>
      <c r="B109" s="9" t="s">
        <v>91</v>
      </c>
      <c r="C109" s="8">
        <f t="shared" si="16"/>
        <v>35</v>
      </c>
      <c r="D109" s="8" t="s">
        <v>1894</v>
      </c>
      <c r="E109" s="11">
        <v>39876</v>
      </c>
      <c r="F109" s="12">
        <v>0</v>
      </c>
      <c r="G109" s="12">
        <v>0</v>
      </c>
      <c r="H109" s="12">
        <v>0</v>
      </c>
      <c r="I109" s="12">
        <v>0</v>
      </c>
      <c r="J109" s="12">
        <v>200</v>
      </c>
      <c r="K109" s="72">
        <f t="shared" si="23"/>
        <v>0</v>
      </c>
      <c r="L109" s="72">
        <f t="shared" si="24"/>
        <v>200</v>
      </c>
      <c r="M109" s="73">
        <f t="shared" si="25"/>
        <v>200</v>
      </c>
      <c r="N109" s="12">
        <v>0</v>
      </c>
      <c r="O109" s="12">
        <v>0</v>
      </c>
      <c r="P109" s="12">
        <v>0</v>
      </c>
      <c r="Q109" s="12">
        <v>0</v>
      </c>
      <c r="R109" s="12">
        <v>230</v>
      </c>
      <c r="S109" s="72">
        <f t="shared" si="26"/>
        <v>0</v>
      </c>
      <c r="T109" s="72">
        <f t="shared" si="27"/>
        <v>230</v>
      </c>
      <c r="U109" s="73">
        <f t="shared" si="28"/>
        <v>230</v>
      </c>
      <c r="V109" s="52">
        <v>4720</v>
      </c>
      <c r="W109" s="52">
        <v>391561</v>
      </c>
      <c r="X109" s="52">
        <v>5577</v>
      </c>
      <c r="AD109" s="77"/>
    </row>
    <row r="110" spans="1:30">
      <c r="A110" s="8">
        <v>32</v>
      </c>
      <c r="B110" s="9" t="s">
        <v>91</v>
      </c>
      <c r="C110" s="8">
        <f t="shared" si="16"/>
        <v>36</v>
      </c>
      <c r="D110" s="8" t="s">
        <v>1895</v>
      </c>
      <c r="E110" s="11">
        <v>39877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72">
        <f t="shared" si="23"/>
        <v>0</v>
      </c>
      <c r="L110" s="72">
        <f t="shared" si="24"/>
        <v>0</v>
      </c>
      <c r="M110" s="73">
        <f t="shared" si="25"/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72">
        <f t="shared" si="26"/>
        <v>0</v>
      </c>
      <c r="T110" s="72">
        <f t="shared" si="27"/>
        <v>0</v>
      </c>
      <c r="U110" s="73">
        <f t="shared" si="28"/>
        <v>0</v>
      </c>
      <c r="V110" s="52">
        <v>6334</v>
      </c>
      <c r="W110" s="52">
        <v>417978</v>
      </c>
      <c r="X110" s="52">
        <v>7052</v>
      </c>
      <c r="AD110" s="77"/>
    </row>
    <row r="111" spans="1:30">
      <c r="A111" s="8">
        <v>37</v>
      </c>
      <c r="B111" s="9" t="s">
        <v>91</v>
      </c>
      <c r="C111" s="8">
        <f t="shared" si="16"/>
        <v>37</v>
      </c>
      <c r="D111" s="8" t="s">
        <v>869</v>
      </c>
      <c r="E111" s="11">
        <v>39878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72">
        <f t="shared" si="23"/>
        <v>0</v>
      </c>
      <c r="L111" s="72">
        <f t="shared" si="24"/>
        <v>0</v>
      </c>
      <c r="M111" s="73">
        <f t="shared" si="25"/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72">
        <f t="shared" si="26"/>
        <v>0</v>
      </c>
      <c r="T111" s="72">
        <f t="shared" si="27"/>
        <v>0</v>
      </c>
      <c r="U111" s="73">
        <f t="shared" si="28"/>
        <v>0</v>
      </c>
      <c r="V111" s="52">
        <v>4485</v>
      </c>
      <c r="W111" s="52">
        <v>274133</v>
      </c>
      <c r="X111" s="52">
        <v>5328</v>
      </c>
      <c r="AD111" s="77"/>
    </row>
    <row r="112" spans="1:30">
      <c r="A112" s="8">
        <v>38</v>
      </c>
      <c r="B112" s="9" t="s">
        <v>91</v>
      </c>
      <c r="C112" s="8">
        <f t="shared" si="16"/>
        <v>38</v>
      </c>
      <c r="D112" s="8" t="s">
        <v>1714</v>
      </c>
      <c r="E112" s="11">
        <v>39880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72">
        <f t="shared" si="23"/>
        <v>0</v>
      </c>
      <c r="L112" s="72">
        <f t="shared" si="24"/>
        <v>0</v>
      </c>
      <c r="M112" s="73">
        <f t="shared" si="25"/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72">
        <f t="shared" si="26"/>
        <v>0</v>
      </c>
      <c r="T112" s="72">
        <f t="shared" si="27"/>
        <v>0</v>
      </c>
      <c r="U112" s="73">
        <f t="shared" si="28"/>
        <v>0</v>
      </c>
      <c r="V112" s="52">
        <v>3289</v>
      </c>
      <c r="W112" s="52">
        <v>214696</v>
      </c>
      <c r="X112" s="52">
        <v>3801</v>
      </c>
      <c r="AD112" s="78"/>
    </row>
    <row r="113" spans="1:30">
      <c r="A113" s="8">
        <v>39</v>
      </c>
      <c r="B113" s="9" t="s">
        <v>91</v>
      </c>
      <c r="C113" s="8">
        <f t="shared" si="16"/>
        <v>39</v>
      </c>
      <c r="D113" s="8" t="s">
        <v>1650</v>
      </c>
      <c r="E113" s="11">
        <v>39880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72">
        <f t="shared" si="23"/>
        <v>0</v>
      </c>
      <c r="L113" s="72">
        <f t="shared" si="24"/>
        <v>0</v>
      </c>
      <c r="M113" s="73">
        <f t="shared" si="25"/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72">
        <f t="shared" si="26"/>
        <v>0</v>
      </c>
      <c r="T113" s="72">
        <f t="shared" si="27"/>
        <v>0</v>
      </c>
      <c r="U113" s="73">
        <f t="shared" si="28"/>
        <v>0</v>
      </c>
      <c r="V113" s="52">
        <v>4477</v>
      </c>
      <c r="W113" s="52">
        <v>264282</v>
      </c>
      <c r="X113" s="52">
        <v>4912</v>
      </c>
      <c r="AD113" s="78"/>
    </row>
    <row r="114" spans="1:30">
      <c r="A114" s="8">
        <v>40</v>
      </c>
      <c r="B114" s="9" t="s">
        <v>91</v>
      </c>
      <c r="C114" s="8">
        <f t="shared" si="16"/>
        <v>40</v>
      </c>
      <c r="D114" s="8" t="s">
        <v>1896</v>
      </c>
      <c r="E114" s="11">
        <v>39881</v>
      </c>
      <c r="F114" s="12">
        <v>0</v>
      </c>
      <c r="G114" s="12">
        <v>0</v>
      </c>
      <c r="H114" s="12">
        <v>0</v>
      </c>
      <c r="I114" s="12">
        <v>0</v>
      </c>
      <c r="J114" s="12">
        <v>450</v>
      </c>
      <c r="K114" s="72">
        <f t="shared" si="23"/>
        <v>0</v>
      </c>
      <c r="L114" s="72">
        <f t="shared" si="24"/>
        <v>450</v>
      </c>
      <c r="M114" s="73">
        <f t="shared" si="25"/>
        <v>450</v>
      </c>
      <c r="N114" s="12">
        <v>0</v>
      </c>
      <c r="O114" s="12">
        <v>0</v>
      </c>
      <c r="P114" s="12">
        <v>0</v>
      </c>
      <c r="Q114" s="12">
        <v>0</v>
      </c>
      <c r="R114" s="12">
        <v>264</v>
      </c>
      <c r="S114" s="72">
        <f t="shared" si="26"/>
        <v>0</v>
      </c>
      <c r="T114" s="72">
        <f t="shared" si="27"/>
        <v>264</v>
      </c>
      <c r="U114" s="73">
        <f t="shared" si="28"/>
        <v>264</v>
      </c>
      <c r="V114" s="52">
        <v>5402</v>
      </c>
      <c r="W114" s="52">
        <v>415781</v>
      </c>
      <c r="X114" s="52">
        <v>6415</v>
      </c>
      <c r="AD114" s="78"/>
    </row>
    <row r="115" spans="1:30">
      <c r="A115" s="8">
        <v>41</v>
      </c>
      <c r="B115" s="9" t="s">
        <v>91</v>
      </c>
      <c r="C115" s="8">
        <f t="shared" si="16"/>
        <v>41</v>
      </c>
      <c r="D115" s="8" t="s">
        <v>1717</v>
      </c>
      <c r="E115" s="11">
        <v>39882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72">
        <f t="shared" si="23"/>
        <v>0</v>
      </c>
      <c r="L115" s="72">
        <f t="shared" si="24"/>
        <v>0</v>
      </c>
      <c r="M115" s="73">
        <f t="shared" si="25"/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72">
        <f t="shared" si="26"/>
        <v>0</v>
      </c>
      <c r="T115" s="72">
        <f t="shared" si="27"/>
        <v>0</v>
      </c>
      <c r="U115" s="73">
        <f t="shared" si="28"/>
        <v>0</v>
      </c>
      <c r="V115" s="52">
        <v>3079</v>
      </c>
      <c r="W115" s="52">
        <v>173259</v>
      </c>
      <c r="X115" s="52">
        <v>2935</v>
      </c>
      <c r="AD115" s="78"/>
    </row>
    <row r="116" spans="1:30">
      <c r="A116" s="8">
        <v>42</v>
      </c>
      <c r="B116" s="9" t="s">
        <v>91</v>
      </c>
      <c r="C116" s="8">
        <f t="shared" si="16"/>
        <v>42</v>
      </c>
      <c r="D116" s="8" t="s">
        <v>1897</v>
      </c>
      <c r="E116" s="11">
        <v>39883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72">
        <f t="shared" si="23"/>
        <v>0</v>
      </c>
      <c r="L116" s="72">
        <f t="shared" si="24"/>
        <v>0</v>
      </c>
      <c r="M116" s="73">
        <f t="shared" si="25"/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247</v>
      </c>
      <c r="S116" s="72">
        <f t="shared" si="26"/>
        <v>0</v>
      </c>
      <c r="T116" s="72">
        <f t="shared" si="27"/>
        <v>247</v>
      </c>
      <c r="U116" s="73">
        <f t="shared" si="28"/>
        <v>247</v>
      </c>
      <c r="V116" s="52">
        <v>5062</v>
      </c>
      <c r="W116" s="52">
        <v>399807</v>
      </c>
      <c r="X116" s="52">
        <v>5953</v>
      </c>
      <c r="AD116" s="78"/>
    </row>
    <row r="117" spans="1:30">
      <c r="A117" s="8">
        <v>43</v>
      </c>
      <c r="B117" s="9" t="s">
        <v>91</v>
      </c>
      <c r="C117" s="8">
        <f t="shared" si="16"/>
        <v>43</v>
      </c>
      <c r="D117" s="8" t="s">
        <v>1898</v>
      </c>
      <c r="E117" s="11">
        <v>39883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72">
        <f t="shared" si="23"/>
        <v>0</v>
      </c>
      <c r="L117" s="72">
        <f t="shared" si="24"/>
        <v>0</v>
      </c>
      <c r="M117" s="73">
        <f t="shared" si="25"/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72">
        <f t="shared" si="26"/>
        <v>0</v>
      </c>
      <c r="T117" s="72">
        <f t="shared" si="27"/>
        <v>0</v>
      </c>
      <c r="U117" s="73">
        <f t="shared" si="28"/>
        <v>0</v>
      </c>
      <c r="V117" s="52">
        <v>2713</v>
      </c>
      <c r="W117" s="52">
        <v>205764</v>
      </c>
      <c r="X117" s="52">
        <v>2648</v>
      </c>
      <c r="AD117" s="78"/>
    </row>
    <row r="118" spans="1:30">
      <c r="A118" s="8">
        <v>44</v>
      </c>
      <c r="B118" s="9" t="s">
        <v>91</v>
      </c>
      <c r="C118" s="8">
        <f t="shared" si="16"/>
        <v>44</v>
      </c>
      <c r="D118" s="8" t="s">
        <v>1899</v>
      </c>
      <c r="E118" s="11">
        <v>39885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72">
        <f t="shared" si="23"/>
        <v>0</v>
      </c>
      <c r="L118" s="72">
        <f t="shared" si="24"/>
        <v>0</v>
      </c>
      <c r="M118" s="73">
        <f t="shared" si="25"/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72">
        <f t="shared" si="26"/>
        <v>0</v>
      </c>
      <c r="T118" s="72">
        <f t="shared" si="27"/>
        <v>0</v>
      </c>
      <c r="U118" s="73">
        <f t="shared" si="28"/>
        <v>0</v>
      </c>
      <c r="V118" s="52">
        <v>1697</v>
      </c>
      <c r="W118" s="52">
        <v>101010</v>
      </c>
      <c r="X118" s="52">
        <v>1898</v>
      </c>
      <c r="AD118" s="78"/>
    </row>
    <row r="119" spans="1:30">
      <c r="A119" s="8">
        <v>45</v>
      </c>
      <c r="B119" s="9" t="s">
        <v>91</v>
      </c>
      <c r="C119" s="8">
        <f t="shared" si="16"/>
        <v>45</v>
      </c>
      <c r="D119" s="8" t="s">
        <v>1438</v>
      </c>
      <c r="E119" s="11">
        <v>39886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72">
        <f t="shared" si="23"/>
        <v>0</v>
      </c>
      <c r="L119" s="72">
        <f t="shared" si="24"/>
        <v>0</v>
      </c>
      <c r="M119" s="73">
        <f t="shared" si="25"/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72">
        <f t="shared" si="26"/>
        <v>0</v>
      </c>
      <c r="T119" s="72">
        <f t="shared" si="27"/>
        <v>0</v>
      </c>
      <c r="U119" s="73">
        <f t="shared" si="28"/>
        <v>0</v>
      </c>
      <c r="V119" s="52">
        <v>3548</v>
      </c>
      <c r="W119" s="52">
        <v>187371</v>
      </c>
      <c r="X119" s="52">
        <v>4017</v>
      </c>
      <c r="AD119" s="78"/>
    </row>
    <row r="120" spans="1:30">
      <c r="A120" s="8">
        <v>48</v>
      </c>
      <c r="B120" s="9" t="s">
        <v>91</v>
      </c>
      <c r="C120" s="8">
        <f t="shared" si="16"/>
        <v>46</v>
      </c>
      <c r="D120" s="8" t="s">
        <v>1900</v>
      </c>
      <c r="E120" s="11">
        <v>39887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72">
        <f t="shared" si="23"/>
        <v>0</v>
      </c>
      <c r="L120" s="72">
        <f t="shared" si="24"/>
        <v>0</v>
      </c>
      <c r="M120" s="73">
        <f t="shared" si="25"/>
        <v>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72">
        <f t="shared" si="26"/>
        <v>0</v>
      </c>
      <c r="T120" s="72">
        <f t="shared" si="27"/>
        <v>0</v>
      </c>
      <c r="U120" s="73">
        <f t="shared" si="28"/>
        <v>0</v>
      </c>
      <c r="V120" s="52">
        <v>2812</v>
      </c>
      <c r="W120" s="52">
        <v>164816</v>
      </c>
      <c r="X120" s="52">
        <v>2696</v>
      </c>
      <c r="AD120" s="78"/>
    </row>
    <row r="121" spans="1:30">
      <c r="A121" s="8">
        <v>47</v>
      </c>
      <c r="B121" s="9" t="s">
        <v>91</v>
      </c>
      <c r="C121" s="8">
        <f t="shared" si="16"/>
        <v>47</v>
      </c>
      <c r="D121" s="8" t="s">
        <v>1901</v>
      </c>
      <c r="E121" s="11">
        <v>39889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72">
        <f t="shared" si="23"/>
        <v>0</v>
      </c>
      <c r="L121" s="72">
        <f t="shared" si="24"/>
        <v>0</v>
      </c>
      <c r="M121" s="73">
        <f t="shared" si="25"/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334</v>
      </c>
      <c r="S121" s="72">
        <f t="shared" si="26"/>
        <v>0</v>
      </c>
      <c r="T121" s="72">
        <f t="shared" si="27"/>
        <v>334</v>
      </c>
      <c r="U121" s="73">
        <f t="shared" si="28"/>
        <v>334</v>
      </c>
      <c r="V121" s="52">
        <v>6851</v>
      </c>
      <c r="W121" s="52">
        <v>533497</v>
      </c>
      <c r="X121" s="52">
        <v>8175</v>
      </c>
      <c r="AD121" s="78"/>
    </row>
    <row r="122" spans="1:30">
      <c r="A122" s="8">
        <v>49</v>
      </c>
      <c r="B122" s="9" t="s">
        <v>91</v>
      </c>
      <c r="C122" s="8">
        <f t="shared" si="16"/>
        <v>48</v>
      </c>
      <c r="D122" s="8" t="s">
        <v>1902</v>
      </c>
      <c r="E122" s="11">
        <v>39889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72">
        <f t="shared" si="23"/>
        <v>0</v>
      </c>
      <c r="L122" s="72">
        <f t="shared" si="24"/>
        <v>0</v>
      </c>
      <c r="M122" s="73">
        <f t="shared" si="25"/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72">
        <f t="shared" si="26"/>
        <v>0</v>
      </c>
      <c r="T122" s="72">
        <f t="shared" si="27"/>
        <v>0</v>
      </c>
      <c r="U122" s="73">
        <f t="shared" si="28"/>
        <v>0</v>
      </c>
      <c r="V122" s="52">
        <v>3362</v>
      </c>
      <c r="W122" s="52">
        <v>194579</v>
      </c>
      <c r="X122" s="52">
        <v>3639</v>
      </c>
      <c r="AD122" s="78"/>
    </row>
    <row r="123" spans="1:30">
      <c r="A123" s="8">
        <v>46</v>
      </c>
      <c r="B123" s="9" t="s">
        <v>91</v>
      </c>
      <c r="C123" s="8">
        <f t="shared" si="16"/>
        <v>49</v>
      </c>
      <c r="D123" s="8" t="s">
        <v>1763</v>
      </c>
      <c r="E123" s="11">
        <v>39890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72">
        <f t="shared" si="23"/>
        <v>0</v>
      </c>
      <c r="L123" s="72">
        <f t="shared" si="24"/>
        <v>0</v>
      </c>
      <c r="M123" s="73">
        <f t="shared" si="25"/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72">
        <f t="shared" si="26"/>
        <v>0</v>
      </c>
      <c r="T123" s="72">
        <f t="shared" si="27"/>
        <v>0</v>
      </c>
      <c r="U123" s="73">
        <f t="shared" si="28"/>
        <v>0</v>
      </c>
      <c r="V123" s="52">
        <v>2988</v>
      </c>
      <c r="W123" s="52">
        <v>189382</v>
      </c>
      <c r="X123" s="52">
        <v>3470</v>
      </c>
      <c r="AD123" s="78"/>
    </row>
    <row r="124" spans="1:30">
      <c r="A124" s="8">
        <v>50</v>
      </c>
      <c r="B124" s="9" t="s">
        <v>91</v>
      </c>
      <c r="C124" s="8">
        <f t="shared" si="16"/>
        <v>50</v>
      </c>
      <c r="D124" s="8" t="s">
        <v>1903</v>
      </c>
      <c r="E124" s="11">
        <v>39891</v>
      </c>
      <c r="F124" s="12">
        <v>0</v>
      </c>
      <c r="G124" s="12">
        <v>0</v>
      </c>
      <c r="H124" s="12">
        <v>0</v>
      </c>
      <c r="I124" s="12">
        <v>0</v>
      </c>
      <c r="J124" s="12">
        <v>351</v>
      </c>
      <c r="K124" s="72">
        <f t="shared" si="23"/>
        <v>0</v>
      </c>
      <c r="L124" s="72">
        <f t="shared" si="24"/>
        <v>351</v>
      </c>
      <c r="M124" s="73">
        <f t="shared" si="25"/>
        <v>351</v>
      </c>
      <c r="N124" s="12">
        <v>0</v>
      </c>
      <c r="O124" s="12">
        <v>0</v>
      </c>
      <c r="P124" s="12">
        <v>0</v>
      </c>
      <c r="Q124" s="12">
        <v>0</v>
      </c>
      <c r="R124" s="12">
        <v>269</v>
      </c>
      <c r="S124" s="72">
        <f t="shared" si="26"/>
        <v>0</v>
      </c>
      <c r="T124" s="72">
        <f t="shared" si="27"/>
        <v>269</v>
      </c>
      <c r="U124" s="73">
        <f t="shared" si="28"/>
        <v>269</v>
      </c>
      <c r="V124" s="52">
        <v>5536</v>
      </c>
      <c r="W124" s="52">
        <v>395455</v>
      </c>
      <c r="X124" s="52">
        <v>6287</v>
      </c>
      <c r="AD124" s="78"/>
    </row>
    <row r="125" spans="1:30">
      <c r="A125" s="8">
        <v>51</v>
      </c>
      <c r="B125" s="9" t="s">
        <v>91</v>
      </c>
      <c r="C125" s="8">
        <f t="shared" si="16"/>
        <v>51</v>
      </c>
      <c r="D125" s="8" t="s">
        <v>1904</v>
      </c>
      <c r="E125" s="11">
        <v>39894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72">
        <f t="shared" si="23"/>
        <v>0</v>
      </c>
      <c r="L125" s="72">
        <f t="shared" si="24"/>
        <v>0</v>
      </c>
      <c r="M125" s="73">
        <f t="shared" si="25"/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72">
        <f t="shared" si="26"/>
        <v>0</v>
      </c>
      <c r="T125" s="72">
        <f t="shared" si="27"/>
        <v>0</v>
      </c>
      <c r="U125" s="73">
        <f t="shared" si="28"/>
        <v>0</v>
      </c>
      <c r="V125" s="52">
        <v>4051</v>
      </c>
      <c r="W125" s="52">
        <v>242566</v>
      </c>
      <c r="X125" s="52">
        <v>4470</v>
      </c>
      <c r="AD125" s="78"/>
    </row>
    <row r="126" spans="1:30">
      <c r="A126" s="8">
        <v>52</v>
      </c>
      <c r="B126" s="9" t="s">
        <v>91</v>
      </c>
      <c r="C126" s="8">
        <f t="shared" si="16"/>
        <v>52</v>
      </c>
      <c r="D126" s="8" t="s">
        <v>1905</v>
      </c>
      <c r="E126" s="11">
        <v>39895</v>
      </c>
      <c r="F126" s="12">
        <v>0</v>
      </c>
      <c r="G126" s="12">
        <v>0</v>
      </c>
      <c r="H126" s="12">
        <v>0</v>
      </c>
      <c r="I126" s="12">
        <v>0</v>
      </c>
      <c r="J126" s="12">
        <v>350</v>
      </c>
      <c r="K126" s="72">
        <f t="shared" si="23"/>
        <v>0</v>
      </c>
      <c r="L126" s="72">
        <f t="shared" si="24"/>
        <v>350</v>
      </c>
      <c r="M126" s="73">
        <f t="shared" si="25"/>
        <v>350</v>
      </c>
      <c r="N126" s="12">
        <v>0</v>
      </c>
      <c r="O126" s="12">
        <v>0</v>
      </c>
      <c r="P126" s="12">
        <v>0</v>
      </c>
      <c r="Q126" s="12">
        <v>0</v>
      </c>
      <c r="R126" s="12">
        <v>298</v>
      </c>
      <c r="S126" s="72">
        <f t="shared" si="26"/>
        <v>0</v>
      </c>
      <c r="T126" s="72">
        <f t="shared" si="27"/>
        <v>298</v>
      </c>
      <c r="U126" s="73">
        <f t="shared" si="28"/>
        <v>298</v>
      </c>
      <c r="V126" s="52">
        <v>6142</v>
      </c>
      <c r="W126" s="52">
        <v>434020</v>
      </c>
      <c r="X126" s="52">
        <v>7044</v>
      </c>
      <c r="AD126" s="78"/>
    </row>
    <row r="127" spans="1:30">
      <c r="A127" s="8">
        <v>53</v>
      </c>
      <c r="B127" s="9" t="s">
        <v>91</v>
      </c>
      <c r="C127" s="8">
        <f t="shared" si="16"/>
        <v>53</v>
      </c>
      <c r="D127" s="8" t="s">
        <v>1906</v>
      </c>
      <c r="E127" s="11">
        <v>39896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72">
        <f t="shared" si="23"/>
        <v>0</v>
      </c>
      <c r="L127" s="72">
        <f t="shared" si="24"/>
        <v>0</v>
      </c>
      <c r="M127" s="73">
        <f t="shared" si="25"/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72">
        <f t="shared" si="26"/>
        <v>0</v>
      </c>
      <c r="T127" s="72">
        <f t="shared" si="27"/>
        <v>0</v>
      </c>
      <c r="U127" s="73">
        <f t="shared" si="28"/>
        <v>0</v>
      </c>
      <c r="V127" s="52">
        <v>1626</v>
      </c>
      <c r="W127" s="52">
        <v>104598</v>
      </c>
      <c r="X127" s="52">
        <v>1890</v>
      </c>
      <c r="AD127" s="78"/>
    </row>
    <row r="128" spans="1:30">
      <c r="A128" s="8">
        <v>55</v>
      </c>
      <c r="B128" s="9" t="s">
        <v>91</v>
      </c>
      <c r="C128" s="8">
        <f t="shared" si="16"/>
        <v>54</v>
      </c>
      <c r="D128" s="8" t="s">
        <v>1907</v>
      </c>
      <c r="E128" s="11">
        <v>39897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72">
        <f t="shared" si="23"/>
        <v>0</v>
      </c>
      <c r="L128" s="72">
        <f t="shared" si="24"/>
        <v>0</v>
      </c>
      <c r="M128" s="73">
        <f t="shared" si="25"/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72">
        <f t="shared" si="26"/>
        <v>0</v>
      </c>
      <c r="T128" s="72">
        <f t="shared" si="27"/>
        <v>0</v>
      </c>
      <c r="U128" s="73">
        <f t="shared" si="28"/>
        <v>0</v>
      </c>
      <c r="V128" s="52">
        <v>3168</v>
      </c>
      <c r="W128" s="52">
        <v>190935</v>
      </c>
      <c r="X128" s="52">
        <v>3025</v>
      </c>
      <c r="AD128" s="78"/>
    </row>
    <row r="129" spans="1:30">
      <c r="A129" s="8">
        <v>54</v>
      </c>
      <c r="B129" s="9" t="s">
        <v>91</v>
      </c>
      <c r="C129" s="8">
        <f t="shared" si="16"/>
        <v>55</v>
      </c>
      <c r="D129" s="8" t="s">
        <v>1908</v>
      </c>
      <c r="E129" s="11">
        <v>39898</v>
      </c>
      <c r="F129" s="12">
        <v>0</v>
      </c>
      <c r="G129" s="12">
        <v>0</v>
      </c>
      <c r="H129" s="12">
        <v>0</v>
      </c>
      <c r="I129" s="12">
        <v>0</v>
      </c>
      <c r="J129" s="12">
        <v>368</v>
      </c>
      <c r="K129" s="72">
        <f t="shared" si="23"/>
        <v>0</v>
      </c>
      <c r="L129" s="72">
        <f t="shared" si="24"/>
        <v>368</v>
      </c>
      <c r="M129" s="73">
        <f t="shared" si="25"/>
        <v>368</v>
      </c>
      <c r="N129" s="12">
        <v>0</v>
      </c>
      <c r="O129" s="12">
        <v>0</v>
      </c>
      <c r="P129" s="12">
        <v>0</v>
      </c>
      <c r="Q129" s="12">
        <v>0</v>
      </c>
      <c r="R129" s="12">
        <v>206</v>
      </c>
      <c r="S129" s="72">
        <f t="shared" si="26"/>
        <v>0</v>
      </c>
      <c r="T129" s="72">
        <f t="shared" si="27"/>
        <v>206</v>
      </c>
      <c r="U129" s="73">
        <f t="shared" si="28"/>
        <v>206</v>
      </c>
      <c r="V129" s="52">
        <v>4227</v>
      </c>
      <c r="W129" s="52">
        <v>289063</v>
      </c>
      <c r="X129" s="52">
        <v>4969</v>
      </c>
      <c r="AD129" s="78"/>
    </row>
    <row r="130" spans="1:30">
      <c r="A130" s="8">
        <v>56</v>
      </c>
      <c r="B130" s="9" t="s">
        <v>91</v>
      </c>
      <c r="C130" s="8">
        <f t="shared" si="16"/>
        <v>56</v>
      </c>
      <c r="D130" s="8" t="s">
        <v>1442</v>
      </c>
      <c r="E130" s="11">
        <v>39899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72">
        <f t="shared" si="23"/>
        <v>0</v>
      </c>
      <c r="L130" s="72">
        <f t="shared" si="24"/>
        <v>0</v>
      </c>
      <c r="M130" s="73">
        <f t="shared" si="25"/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72">
        <f t="shared" si="26"/>
        <v>0</v>
      </c>
      <c r="T130" s="72">
        <f t="shared" si="27"/>
        <v>0</v>
      </c>
      <c r="U130" s="73">
        <f t="shared" si="28"/>
        <v>0</v>
      </c>
      <c r="V130" s="52">
        <v>5314</v>
      </c>
      <c r="W130" s="52">
        <v>321361</v>
      </c>
      <c r="X130" s="52">
        <v>5928</v>
      </c>
      <c r="AD130" s="78"/>
    </row>
    <row r="131" spans="1:30">
      <c r="A131" s="8">
        <v>59</v>
      </c>
      <c r="B131" s="9" t="s">
        <v>91</v>
      </c>
      <c r="C131" s="8">
        <f t="shared" si="16"/>
        <v>57</v>
      </c>
      <c r="D131" s="8" t="s">
        <v>1909</v>
      </c>
      <c r="E131" s="11">
        <v>39902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72">
        <f t="shared" si="23"/>
        <v>0</v>
      </c>
      <c r="L131" s="72">
        <f t="shared" si="24"/>
        <v>0</v>
      </c>
      <c r="M131" s="73">
        <f t="shared" si="25"/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72">
        <f t="shared" si="26"/>
        <v>0</v>
      </c>
      <c r="T131" s="72">
        <f t="shared" si="27"/>
        <v>0</v>
      </c>
      <c r="U131" s="73">
        <f t="shared" si="28"/>
        <v>0</v>
      </c>
      <c r="V131" s="52">
        <v>2448</v>
      </c>
      <c r="W131" s="52">
        <v>149973</v>
      </c>
      <c r="X131" s="52">
        <v>2713</v>
      </c>
      <c r="AD131" s="78"/>
    </row>
    <row r="132" spans="1:30">
      <c r="A132" s="8">
        <v>57</v>
      </c>
      <c r="B132" s="9" t="s">
        <v>91</v>
      </c>
      <c r="C132" s="8">
        <f>+C107+1</f>
        <v>34</v>
      </c>
      <c r="D132" s="8" t="s">
        <v>1910</v>
      </c>
      <c r="E132" s="11">
        <v>39903</v>
      </c>
      <c r="F132" s="12">
        <v>0</v>
      </c>
      <c r="G132" s="12">
        <v>0</v>
      </c>
      <c r="H132" s="12">
        <v>0</v>
      </c>
      <c r="I132" s="12">
        <v>0</v>
      </c>
      <c r="J132" s="12">
        <v>300</v>
      </c>
      <c r="K132" s="72">
        <f>SUM(F132:H132)</f>
        <v>0</v>
      </c>
      <c r="L132" s="72">
        <f>SUM(I132:J132)</f>
        <v>300</v>
      </c>
      <c r="M132" s="73">
        <f>+L132+K132</f>
        <v>300</v>
      </c>
      <c r="N132" s="12">
        <v>0</v>
      </c>
      <c r="O132" s="12">
        <v>0</v>
      </c>
      <c r="P132" s="12">
        <v>0</v>
      </c>
      <c r="Q132" s="12">
        <v>0</v>
      </c>
      <c r="R132" s="12">
        <v>232</v>
      </c>
      <c r="S132" s="72">
        <f>SUM(N132:P132)</f>
        <v>0</v>
      </c>
      <c r="T132" s="72">
        <f>SUM(Q132:R132)</f>
        <v>232</v>
      </c>
      <c r="U132" s="73">
        <f>+T132+S132</f>
        <v>232</v>
      </c>
      <c r="V132" s="52">
        <v>4762</v>
      </c>
      <c r="W132" s="52">
        <v>335317</v>
      </c>
      <c r="X132" s="52">
        <v>5553</v>
      </c>
      <c r="AD132" s="78"/>
    </row>
    <row r="133" spans="1:30">
      <c r="A133" s="8">
        <v>60</v>
      </c>
      <c r="B133" s="9" t="s">
        <v>91</v>
      </c>
      <c r="C133" s="8">
        <f t="shared" ref="C133:C151" si="29">+C108+1</f>
        <v>35</v>
      </c>
      <c r="D133" s="8" t="s">
        <v>1758</v>
      </c>
      <c r="E133" s="11">
        <v>39904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72">
        <f t="shared" ref="K133:K170" si="30">SUM(F133:H133)</f>
        <v>0</v>
      </c>
      <c r="L133" s="72">
        <f t="shared" ref="L133:L170" si="31">SUM(I133:J133)</f>
        <v>0</v>
      </c>
      <c r="M133" s="73">
        <f t="shared" ref="M133:M170" si="32">+L133+K133</f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72">
        <f t="shared" ref="S133:S170" si="33">SUM(N133:P133)</f>
        <v>0</v>
      </c>
      <c r="T133" s="72">
        <f t="shared" ref="T133:T170" si="34">SUM(Q133:R133)</f>
        <v>0</v>
      </c>
      <c r="U133" s="73">
        <f t="shared" ref="U133:U170" si="35">+T133+S133</f>
        <v>0</v>
      </c>
      <c r="V133" s="52">
        <v>4155</v>
      </c>
      <c r="W133" s="52">
        <v>231424</v>
      </c>
      <c r="X133" s="52">
        <v>4302</v>
      </c>
      <c r="AD133" s="78"/>
    </row>
    <row r="134" spans="1:30">
      <c r="A134" s="8">
        <v>58</v>
      </c>
      <c r="B134" s="9" t="s">
        <v>91</v>
      </c>
      <c r="C134" s="8">
        <f t="shared" si="29"/>
        <v>36</v>
      </c>
      <c r="D134" s="8" t="s">
        <v>1911</v>
      </c>
      <c r="E134" s="11">
        <v>39905</v>
      </c>
      <c r="F134" s="12">
        <v>0</v>
      </c>
      <c r="G134" s="12">
        <v>0</v>
      </c>
      <c r="H134" s="12">
        <v>0</v>
      </c>
      <c r="I134" s="12">
        <v>0</v>
      </c>
      <c r="J134" s="12">
        <v>267</v>
      </c>
      <c r="K134" s="72">
        <f t="shared" si="30"/>
        <v>0</v>
      </c>
      <c r="L134" s="72">
        <f t="shared" si="31"/>
        <v>267</v>
      </c>
      <c r="M134" s="73">
        <f t="shared" si="32"/>
        <v>267</v>
      </c>
      <c r="N134" s="12">
        <v>0</v>
      </c>
      <c r="O134" s="12">
        <v>0</v>
      </c>
      <c r="P134" s="12">
        <v>0</v>
      </c>
      <c r="Q134" s="12">
        <v>0</v>
      </c>
      <c r="R134" s="12">
        <v>160</v>
      </c>
      <c r="S134" s="72">
        <f t="shared" si="33"/>
        <v>0</v>
      </c>
      <c r="T134" s="72">
        <f t="shared" si="34"/>
        <v>160</v>
      </c>
      <c r="U134" s="73">
        <f t="shared" si="35"/>
        <v>160</v>
      </c>
      <c r="V134" s="52">
        <v>3307</v>
      </c>
      <c r="W134" s="52">
        <v>245016</v>
      </c>
      <c r="X134" s="52">
        <v>3741</v>
      </c>
      <c r="AD134" s="78"/>
    </row>
    <row r="135" spans="1:30">
      <c r="A135" s="8">
        <v>61</v>
      </c>
      <c r="B135" s="9" t="s">
        <v>91</v>
      </c>
      <c r="C135" s="8">
        <f t="shared" si="29"/>
        <v>37</v>
      </c>
      <c r="D135" s="8" t="s">
        <v>1912</v>
      </c>
      <c r="E135" s="11">
        <v>39907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72">
        <f t="shared" si="30"/>
        <v>0</v>
      </c>
      <c r="L135" s="72">
        <f t="shared" si="31"/>
        <v>0</v>
      </c>
      <c r="M135" s="73">
        <f t="shared" si="32"/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72">
        <f t="shared" si="33"/>
        <v>0</v>
      </c>
      <c r="T135" s="72">
        <f t="shared" si="34"/>
        <v>0</v>
      </c>
      <c r="U135" s="73">
        <f t="shared" si="35"/>
        <v>0</v>
      </c>
      <c r="V135" s="52">
        <v>2684</v>
      </c>
      <c r="W135" s="52">
        <v>151131</v>
      </c>
      <c r="X135" s="52">
        <v>2565</v>
      </c>
      <c r="AD135" s="78"/>
    </row>
    <row r="136" spans="1:30">
      <c r="A136" s="8">
        <v>62</v>
      </c>
      <c r="B136" s="9" t="s">
        <v>91</v>
      </c>
      <c r="C136" s="8">
        <f t="shared" si="29"/>
        <v>38</v>
      </c>
      <c r="D136" s="8" t="s">
        <v>1318</v>
      </c>
      <c r="E136" s="11">
        <v>39908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72">
        <f t="shared" si="30"/>
        <v>0</v>
      </c>
      <c r="L136" s="72">
        <f t="shared" si="31"/>
        <v>0</v>
      </c>
      <c r="M136" s="73">
        <f t="shared" si="32"/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72">
        <f t="shared" si="33"/>
        <v>0</v>
      </c>
      <c r="T136" s="72">
        <f t="shared" si="34"/>
        <v>0</v>
      </c>
      <c r="U136" s="73">
        <f t="shared" si="35"/>
        <v>0</v>
      </c>
      <c r="V136" s="52">
        <v>5489</v>
      </c>
      <c r="W136" s="52">
        <v>343850</v>
      </c>
      <c r="X136" s="52">
        <v>5999</v>
      </c>
      <c r="AD136" s="78"/>
    </row>
    <row r="137" spans="1:30">
      <c r="A137" s="8">
        <v>64</v>
      </c>
      <c r="B137" s="9" t="s">
        <v>91</v>
      </c>
      <c r="C137" s="8">
        <f t="shared" si="29"/>
        <v>39</v>
      </c>
      <c r="D137" s="8" t="s">
        <v>1913</v>
      </c>
      <c r="E137" s="11">
        <v>39910</v>
      </c>
      <c r="F137" s="12">
        <v>0</v>
      </c>
      <c r="G137" s="12">
        <v>0</v>
      </c>
      <c r="H137" s="12">
        <v>0</v>
      </c>
      <c r="I137" s="12">
        <v>0</v>
      </c>
      <c r="J137" s="12">
        <v>100</v>
      </c>
      <c r="K137" s="72">
        <f t="shared" si="30"/>
        <v>0</v>
      </c>
      <c r="L137" s="72">
        <f t="shared" si="31"/>
        <v>100</v>
      </c>
      <c r="M137" s="73">
        <f t="shared" si="32"/>
        <v>100</v>
      </c>
      <c r="N137" s="12">
        <v>0</v>
      </c>
      <c r="O137" s="12">
        <v>0</v>
      </c>
      <c r="P137" s="12">
        <v>0</v>
      </c>
      <c r="Q137" s="12">
        <v>0</v>
      </c>
      <c r="R137" s="12">
        <v>193</v>
      </c>
      <c r="S137" s="72">
        <f t="shared" si="33"/>
        <v>0</v>
      </c>
      <c r="T137" s="72">
        <f t="shared" si="34"/>
        <v>193</v>
      </c>
      <c r="U137" s="73">
        <f t="shared" si="35"/>
        <v>193</v>
      </c>
      <c r="V137" s="52">
        <v>3950</v>
      </c>
      <c r="W137" s="52">
        <v>270490</v>
      </c>
      <c r="X137" s="52">
        <v>4672</v>
      </c>
      <c r="AD137" s="78"/>
    </row>
    <row r="138" spans="1:30">
      <c r="A138" s="8">
        <v>65</v>
      </c>
      <c r="B138" s="9" t="s">
        <v>91</v>
      </c>
      <c r="C138" s="8">
        <f t="shared" si="29"/>
        <v>40</v>
      </c>
      <c r="D138" s="8" t="s">
        <v>1914</v>
      </c>
      <c r="E138" s="11">
        <v>39911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72">
        <f t="shared" si="30"/>
        <v>0</v>
      </c>
      <c r="L138" s="72">
        <f t="shared" si="31"/>
        <v>0</v>
      </c>
      <c r="M138" s="73">
        <f t="shared" si="32"/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107</v>
      </c>
      <c r="S138" s="72">
        <f t="shared" si="33"/>
        <v>0</v>
      </c>
      <c r="T138" s="72">
        <f t="shared" si="34"/>
        <v>107</v>
      </c>
      <c r="U138" s="73">
        <f t="shared" si="35"/>
        <v>107</v>
      </c>
      <c r="V138" s="52">
        <v>2191</v>
      </c>
      <c r="W138" s="52">
        <v>156605</v>
      </c>
      <c r="X138" s="52">
        <v>2553</v>
      </c>
      <c r="AD138" s="78"/>
    </row>
    <row r="139" spans="1:30">
      <c r="A139" s="8">
        <v>66</v>
      </c>
      <c r="B139" s="9" t="s">
        <v>91</v>
      </c>
      <c r="C139" s="8">
        <f t="shared" si="29"/>
        <v>41</v>
      </c>
      <c r="D139" s="8" t="s">
        <v>1915</v>
      </c>
      <c r="E139" s="11">
        <v>39911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72">
        <f t="shared" si="30"/>
        <v>0</v>
      </c>
      <c r="L139" s="72">
        <f t="shared" si="31"/>
        <v>0</v>
      </c>
      <c r="M139" s="73">
        <f t="shared" si="32"/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72">
        <f t="shared" si="33"/>
        <v>0</v>
      </c>
      <c r="T139" s="72">
        <f t="shared" si="34"/>
        <v>0</v>
      </c>
      <c r="U139" s="73">
        <f t="shared" si="35"/>
        <v>0</v>
      </c>
      <c r="V139" s="52">
        <v>3014</v>
      </c>
      <c r="W139" s="52">
        <v>175603</v>
      </c>
      <c r="X139" s="52">
        <v>2894</v>
      </c>
      <c r="AD139" s="78"/>
    </row>
    <row r="140" spans="1:30">
      <c r="A140" s="8">
        <v>63</v>
      </c>
      <c r="B140" s="9" t="s">
        <v>91</v>
      </c>
      <c r="C140" s="8">
        <f t="shared" si="29"/>
        <v>42</v>
      </c>
      <c r="D140" s="8" t="s">
        <v>1916</v>
      </c>
      <c r="E140" s="11">
        <v>39912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72">
        <f t="shared" si="30"/>
        <v>0</v>
      </c>
      <c r="L140" s="72">
        <f t="shared" si="31"/>
        <v>0</v>
      </c>
      <c r="M140" s="73">
        <f t="shared" si="32"/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72">
        <f t="shared" si="33"/>
        <v>0</v>
      </c>
      <c r="T140" s="72">
        <f t="shared" si="34"/>
        <v>0</v>
      </c>
      <c r="U140" s="73">
        <f t="shared" si="35"/>
        <v>0</v>
      </c>
      <c r="V140" s="52">
        <v>3436</v>
      </c>
      <c r="W140" s="52">
        <v>215578</v>
      </c>
      <c r="X140" s="52">
        <v>4032</v>
      </c>
      <c r="AD140" s="78"/>
    </row>
    <row r="141" spans="1:30">
      <c r="A141" s="8">
        <v>67</v>
      </c>
      <c r="B141" s="9" t="s">
        <v>91</v>
      </c>
      <c r="C141" s="8">
        <f t="shared" si="29"/>
        <v>43</v>
      </c>
      <c r="D141" s="8" t="s">
        <v>1917</v>
      </c>
      <c r="E141" s="11">
        <v>39917</v>
      </c>
      <c r="F141" s="12">
        <v>0</v>
      </c>
      <c r="G141" s="12">
        <v>0</v>
      </c>
      <c r="H141" s="12">
        <v>0</v>
      </c>
      <c r="I141" s="12">
        <v>0</v>
      </c>
      <c r="J141" s="12">
        <v>100</v>
      </c>
      <c r="K141" s="72">
        <f t="shared" si="30"/>
        <v>0</v>
      </c>
      <c r="L141" s="72">
        <f t="shared" si="31"/>
        <v>100</v>
      </c>
      <c r="M141" s="73">
        <f t="shared" si="32"/>
        <v>100</v>
      </c>
      <c r="N141" s="12">
        <v>0</v>
      </c>
      <c r="O141" s="12">
        <v>0</v>
      </c>
      <c r="P141" s="12">
        <v>0</v>
      </c>
      <c r="Q141" s="12">
        <v>0</v>
      </c>
      <c r="R141" s="12">
        <v>131</v>
      </c>
      <c r="S141" s="72">
        <f t="shared" si="33"/>
        <v>0</v>
      </c>
      <c r="T141" s="72">
        <f t="shared" si="34"/>
        <v>131</v>
      </c>
      <c r="U141" s="73">
        <f t="shared" si="35"/>
        <v>131</v>
      </c>
      <c r="V141" s="52">
        <v>2679</v>
      </c>
      <c r="W141" s="52">
        <v>177553</v>
      </c>
      <c r="X141" s="52">
        <v>3131</v>
      </c>
      <c r="AD141" s="78"/>
    </row>
    <row r="142" spans="1:30">
      <c r="A142" s="8">
        <v>70</v>
      </c>
      <c r="B142" s="9" t="s">
        <v>91</v>
      </c>
      <c r="C142" s="8">
        <f t="shared" si="29"/>
        <v>44</v>
      </c>
      <c r="D142" s="8" t="s">
        <v>1918</v>
      </c>
      <c r="E142" s="11">
        <v>39919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72">
        <f t="shared" si="30"/>
        <v>0</v>
      </c>
      <c r="L142" s="72">
        <f t="shared" si="31"/>
        <v>0</v>
      </c>
      <c r="M142" s="73">
        <f t="shared" si="32"/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90</v>
      </c>
      <c r="S142" s="72">
        <f t="shared" si="33"/>
        <v>0</v>
      </c>
      <c r="T142" s="72">
        <f t="shared" si="34"/>
        <v>90</v>
      </c>
      <c r="U142" s="73">
        <f t="shared" si="35"/>
        <v>90</v>
      </c>
      <c r="V142" s="52">
        <v>1838</v>
      </c>
      <c r="W142" s="52">
        <v>109571</v>
      </c>
      <c r="X142" s="52">
        <v>2213</v>
      </c>
      <c r="AD142" s="78"/>
    </row>
    <row r="143" spans="1:30">
      <c r="A143" s="8">
        <v>69</v>
      </c>
      <c r="B143" s="9" t="s">
        <v>91</v>
      </c>
      <c r="C143" s="8">
        <f t="shared" si="29"/>
        <v>45</v>
      </c>
      <c r="D143" s="8" t="s">
        <v>1467</v>
      </c>
      <c r="E143" s="11">
        <v>39922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72">
        <f t="shared" si="30"/>
        <v>0</v>
      </c>
      <c r="L143" s="72">
        <f t="shared" si="31"/>
        <v>0</v>
      </c>
      <c r="M143" s="73">
        <f t="shared" si="32"/>
        <v>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72">
        <f t="shared" si="33"/>
        <v>0</v>
      </c>
      <c r="T143" s="72">
        <f t="shared" si="34"/>
        <v>0</v>
      </c>
      <c r="U143" s="73">
        <f t="shared" si="35"/>
        <v>0</v>
      </c>
      <c r="V143" s="52">
        <v>5403</v>
      </c>
      <c r="W143" s="52">
        <v>334978</v>
      </c>
      <c r="X143" s="52">
        <v>5785</v>
      </c>
      <c r="AD143" s="78"/>
    </row>
    <row r="144" spans="1:30">
      <c r="A144" s="8">
        <v>68</v>
      </c>
      <c r="B144" s="9" t="s">
        <v>91</v>
      </c>
      <c r="C144" s="8">
        <f t="shared" si="29"/>
        <v>46</v>
      </c>
      <c r="D144" s="8" t="s">
        <v>1772</v>
      </c>
      <c r="E144" s="11">
        <v>39922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72">
        <f t="shared" si="30"/>
        <v>0</v>
      </c>
      <c r="L144" s="72">
        <f t="shared" si="31"/>
        <v>0</v>
      </c>
      <c r="M144" s="73">
        <f t="shared" si="32"/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72">
        <f t="shared" si="33"/>
        <v>0</v>
      </c>
      <c r="T144" s="72">
        <f t="shared" si="34"/>
        <v>0</v>
      </c>
      <c r="U144" s="73">
        <f t="shared" si="35"/>
        <v>0</v>
      </c>
      <c r="V144" s="52">
        <v>3814</v>
      </c>
      <c r="W144" s="52">
        <v>240127</v>
      </c>
      <c r="X144" s="52">
        <v>4211</v>
      </c>
      <c r="AD144" s="78"/>
    </row>
    <row r="145" spans="1:30">
      <c r="A145" s="8">
        <v>71</v>
      </c>
      <c r="B145" s="9" t="s">
        <v>91</v>
      </c>
      <c r="C145" s="8">
        <f t="shared" si="29"/>
        <v>47</v>
      </c>
      <c r="D145" s="8" t="s">
        <v>1919</v>
      </c>
      <c r="E145" s="11">
        <v>39924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72">
        <f t="shared" si="30"/>
        <v>0</v>
      </c>
      <c r="L145" s="72">
        <f t="shared" si="31"/>
        <v>0</v>
      </c>
      <c r="M145" s="73">
        <f t="shared" si="32"/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72">
        <f t="shared" si="33"/>
        <v>0</v>
      </c>
      <c r="T145" s="72">
        <f t="shared" si="34"/>
        <v>0</v>
      </c>
      <c r="U145" s="73">
        <f t="shared" si="35"/>
        <v>0</v>
      </c>
      <c r="V145" s="52">
        <v>1822</v>
      </c>
      <c r="W145" s="52">
        <v>115195</v>
      </c>
      <c r="X145" s="52">
        <v>2142</v>
      </c>
      <c r="AD145" s="78"/>
    </row>
    <row r="146" spans="1:30">
      <c r="A146" s="8">
        <v>72</v>
      </c>
      <c r="B146" s="9" t="s">
        <v>91</v>
      </c>
      <c r="C146" s="8">
        <f t="shared" si="29"/>
        <v>48</v>
      </c>
      <c r="D146" s="8" t="s">
        <v>1920</v>
      </c>
      <c r="E146" s="11">
        <v>39924</v>
      </c>
      <c r="F146" s="12">
        <v>0</v>
      </c>
      <c r="G146" s="12">
        <v>0</v>
      </c>
      <c r="H146" s="12">
        <v>0</v>
      </c>
      <c r="I146" s="12">
        <v>0</v>
      </c>
      <c r="J146" s="12">
        <v>200</v>
      </c>
      <c r="K146" s="72">
        <f t="shared" si="30"/>
        <v>0</v>
      </c>
      <c r="L146" s="72">
        <f t="shared" si="31"/>
        <v>200</v>
      </c>
      <c r="M146" s="73">
        <f t="shared" si="32"/>
        <v>200</v>
      </c>
      <c r="N146" s="12">
        <v>0</v>
      </c>
      <c r="O146" s="12">
        <v>0</v>
      </c>
      <c r="P146" s="12">
        <v>0</v>
      </c>
      <c r="Q146" s="12">
        <v>0</v>
      </c>
      <c r="R146" s="12">
        <v>171</v>
      </c>
      <c r="S146" s="72">
        <f t="shared" si="33"/>
        <v>0</v>
      </c>
      <c r="T146" s="72">
        <f t="shared" si="34"/>
        <v>171</v>
      </c>
      <c r="U146" s="73">
        <f t="shared" si="35"/>
        <v>171</v>
      </c>
      <c r="V146" s="52">
        <v>3399</v>
      </c>
      <c r="W146" s="52">
        <v>223694</v>
      </c>
      <c r="X146" s="52">
        <v>3985</v>
      </c>
      <c r="AD146" s="78">
        <v>5</v>
      </c>
    </row>
    <row r="147" spans="1:30">
      <c r="A147" s="8">
        <v>73</v>
      </c>
      <c r="B147" s="9" t="s">
        <v>91</v>
      </c>
      <c r="C147" s="8">
        <f t="shared" si="29"/>
        <v>49</v>
      </c>
      <c r="D147" s="8" t="s">
        <v>1921</v>
      </c>
      <c r="E147" s="11">
        <v>39926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72">
        <f t="shared" si="30"/>
        <v>0</v>
      </c>
      <c r="L147" s="72">
        <f t="shared" si="31"/>
        <v>0</v>
      </c>
      <c r="M147" s="73">
        <f t="shared" si="32"/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135</v>
      </c>
      <c r="S147" s="72">
        <f t="shared" si="33"/>
        <v>0</v>
      </c>
      <c r="T147" s="72">
        <f t="shared" si="34"/>
        <v>135</v>
      </c>
      <c r="U147" s="73">
        <f t="shared" si="35"/>
        <v>135</v>
      </c>
      <c r="V147" s="52">
        <v>2776</v>
      </c>
      <c r="W147" s="52">
        <v>189876</v>
      </c>
      <c r="X147" s="52">
        <v>3200</v>
      </c>
      <c r="AD147" s="78"/>
    </row>
    <row r="148" spans="1:30">
      <c r="A148" s="8">
        <v>74</v>
      </c>
      <c r="B148" s="9" t="s">
        <v>91</v>
      </c>
      <c r="C148" s="8">
        <f t="shared" si="29"/>
        <v>50</v>
      </c>
      <c r="D148" s="8" t="s">
        <v>1922</v>
      </c>
      <c r="E148" s="11">
        <v>39929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72">
        <f t="shared" si="30"/>
        <v>0</v>
      </c>
      <c r="L148" s="72">
        <f t="shared" si="31"/>
        <v>0</v>
      </c>
      <c r="M148" s="73">
        <f t="shared" si="32"/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72">
        <f t="shared" si="33"/>
        <v>0</v>
      </c>
      <c r="T148" s="72">
        <f t="shared" si="34"/>
        <v>0</v>
      </c>
      <c r="U148" s="73">
        <f t="shared" si="35"/>
        <v>0</v>
      </c>
      <c r="V148" s="52">
        <v>4066</v>
      </c>
      <c r="W148" s="52">
        <v>272553</v>
      </c>
      <c r="X148" s="52">
        <v>4261</v>
      </c>
      <c r="AD148" s="78"/>
    </row>
    <row r="149" spans="1:30">
      <c r="A149" s="8">
        <v>76</v>
      </c>
      <c r="B149" s="9" t="s">
        <v>91</v>
      </c>
      <c r="C149" s="8">
        <f t="shared" si="29"/>
        <v>51</v>
      </c>
      <c r="D149" s="8" t="s">
        <v>1923</v>
      </c>
      <c r="E149" s="11">
        <v>39931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72">
        <f t="shared" si="30"/>
        <v>0</v>
      </c>
      <c r="L149" s="72">
        <f t="shared" si="31"/>
        <v>0</v>
      </c>
      <c r="M149" s="73">
        <f t="shared" si="32"/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195</v>
      </c>
      <c r="S149" s="72">
        <f t="shared" si="33"/>
        <v>0</v>
      </c>
      <c r="T149" s="72">
        <f t="shared" si="34"/>
        <v>195</v>
      </c>
      <c r="U149" s="73">
        <f t="shared" si="35"/>
        <v>195</v>
      </c>
      <c r="V149" s="52">
        <v>3995</v>
      </c>
      <c r="W149" s="52">
        <v>252316</v>
      </c>
      <c r="X149" s="52">
        <v>4714</v>
      </c>
      <c r="AD149" s="78"/>
    </row>
    <row r="150" spans="1:30">
      <c r="A150" s="8">
        <v>77</v>
      </c>
      <c r="B150" s="9" t="s">
        <v>91</v>
      </c>
      <c r="C150" s="8">
        <f t="shared" si="29"/>
        <v>52</v>
      </c>
      <c r="D150" s="8" t="s">
        <v>1924</v>
      </c>
      <c r="E150" s="11">
        <v>39932</v>
      </c>
      <c r="F150" s="12">
        <v>0</v>
      </c>
      <c r="G150" s="12">
        <v>0</v>
      </c>
      <c r="H150" s="12">
        <v>0</v>
      </c>
      <c r="I150" s="12">
        <v>0</v>
      </c>
      <c r="J150" s="12">
        <v>50</v>
      </c>
      <c r="K150" s="72">
        <f t="shared" si="30"/>
        <v>0</v>
      </c>
      <c r="L150" s="72">
        <f t="shared" si="31"/>
        <v>50</v>
      </c>
      <c r="M150" s="73">
        <f t="shared" si="32"/>
        <v>50</v>
      </c>
      <c r="N150" s="12">
        <v>0</v>
      </c>
      <c r="O150" s="12">
        <v>0</v>
      </c>
      <c r="P150" s="12">
        <v>0</v>
      </c>
      <c r="Q150" s="12">
        <v>0</v>
      </c>
      <c r="R150" s="12">
        <v>104</v>
      </c>
      <c r="S150" s="72">
        <f t="shared" si="33"/>
        <v>0</v>
      </c>
      <c r="T150" s="72">
        <f t="shared" si="34"/>
        <v>104</v>
      </c>
      <c r="U150" s="73">
        <f t="shared" si="35"/>
        <v>104</v>
      </c>
      <c r="V150" s="52">
        <v>2153</v>
      </c>
      <c r="W150" s="52">
        <v>161302</v>
      </c>
      <c r="X150" s="52">
        <v>2261</v>
      </c>
      <c r="AD150" s="78"/>
    </row>
    <row r="151" spans="1:30">
      <c r="A151" s="8">
        <v>75</v>
      </c>
      <c r="B151" s="9" t="s">
        <v>91</v>
      </c>
      <c r="C151" s="8">
        <f t="shared" si="29"/>
        <v>53</v>
      </c>
      <c r="D151" s="8" t="s">
        <v>1260</v>
      </c>
      <c r="E151" s="11">
        <v>39933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72">
        <f t="shared" si="30"/>
        <v>0</v>
      </c>
      <c r="L151" s="72">
        <f t="shared" si="31"/>
        <v>0</v>
      </c>
      <c r="M151" s="73">
        <f t="shared" si="32"/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  <c r="S151" s="72">
        <f t="shared" si="33"/>
        <v>0</v>
      </c>
      <c r="T151" s="72">
        <f t="shared" si="34"/>
        <v>0</v>
      </c>
      <c r="U151" s="73">
        <f t="shared" si="35"/>
        <v>0</v>
      </c>
      <c r="V151" s="52">
        <v>2987</v>
      </c>
      <c r="W151" s="52">
        <v>189968</v>
      </c>
      <c r="X151" s="52">
        <v>3523</v>
      </c>
      <c r="AD151" s="78"/>
    </row>
    <row r="152" spans="1:30">
      <c r="A152" s="8">
        <v>78</v>
      </c>
      <c r="B152" s="9" t="s">
        <v>91</v>
      </c>
      <c r="C152" s="8">
        <v>76</v>
      </c>
      <c r="D152" s="8" t="s">
        <v>1362</v>
      </c>
      <c r="E152" s="11">
        <v>39935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72">
        <f t="shared" si="30"/>
        <v>0</v>
      </c>
      <c r="L152" s="72">
        <f t="shared" si="31"/>
        <v>0</v>
      </c>
      <c r="M152" s="73">
        <f t="shared" si="32"/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  <c r="S152" s="72">
        <f t="shared" si="33"/>
        <v>0</v>
      </c>
      <c r="T152" s="72">
        <f t="shared" si="34"/>
        <v>0</v>
      </c>
      <c r="U152" s="73">
        <f t="shared" si="35"/>
        <v>0</v>
      </c>
      <c r="V152" s="52">
        <v>3422</v>
      </c>
      <c r="W152" s="52">
        <v>208834</v>
      </c>
      <c r="X152" s="52">
        <v>3837</v>
      </c>
      <c r="AD152" s="78"/>
    </row>
    <row r="153" spans="1:30">
      <c r="A153" s="8">
        <v>80</v>
      </c>
      <c r="B153" s="9" t="s">
        <v>91</v>
      </c>
      <c r="C153" s="8">
        <v>77</v>
      </c>
      <c r="D153" s="8" t="s">
        <v>1925</v>
      </c>
      <c r="E153" s="11">
        <v>39938</v>
      </c>
      <c r="F153" s="12">
        <v>0</v>
      </c>
      <c r="G153" s="12">
        <v>0</v>
      </c>
      <c r="H153" s="12">
        <v>0</v>
      </c>
      <c r="I153" s="12">
        <v>0</v>
      </c>
      <c r="J153" s="12">
        <v>100</v>
      </c>
      <c r="K153" s="72">
        <f t="shared" si="30"/>
        <v>0</v>
      </c>
      <c r="L153" s="72">
        <f t="shared" si="31"/>
        <v>100</v>
      </c>
      <c r="M153" s="73">
        <f t="shared" si="32"/>
        <v>100</v>
      </c>
      <c r="N153" s="12">
        <v>0</v>
      </c>
      <c r="O153" s="12">
        <v>0</v>
      </c>
      <c r="P153" s="12">
        <v>0</v>
      </c>
      <c r="Q153" s="12">
        <v>0</v>
      </c>
      <c r="R153" s="12">
        <v>97</v>
      </c>
      <c r="S153" s="72">
        <f t="shared" si="33"/>
        <v>0</v>
      </c>
      <c r="T153" s="72">
        <f t="shared" si="34"/>
        <v>97</v>
      </c>
      <c r="U153" s="73">
        <f t="shared" si="35"/>
        <v>97</v>
      </c>
      <c r="V153" s="52">
        <v>1963</v>
      </c>
      <c r="W153" s="52">
        <v>106879</v>
      </c>
      <c r="X153" s="52">
        <v>2413</v>
      </c>
      <c r="AD153" s="78"/>
    </row>
    <row r="154" spans="1:30">
      <c r="A154" s="8">
        <v>79</v>
      </c>
      <c r="B154" s="9" t="s">
        <v>91</v>
      </c>
      <c r="C154" s="8">
        <v>78</v>
      </c>
      <c r="D154" s="8" t="s">
        <v>1926</v>
      </c>
      <c r="E154" s="11">
        <v>39939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72">
        <f t="shared" si="30"/>
        <v>0</v>
      </c>
      <c r="L154" s="72">
        <f t="shared" si="31"/>
        <v>0</v>
      </c>
      <c r="M154" s="73">
        <f t="shared" si="32"/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72">
        <f t="shared" si="33"/>
        <v>0</v>
      </c>
      <c r="T154" s="72">
        <f t="shared" si="34"/>
        <v>0</v>
      </c>
      <c r="U154" s="73">
        <f t="shared" si="35"/>
        <v>0</v>
      </c>
      <c r="V154" s="52">
        <v>3572</v>
      </c>
      <c r="W154" s="52">
        <v>219647</v>
      </c>
      <c r="X154" s="52">
        <v>3941</v>
      </c>
      <c r="AD154" s="78"/>
    </row>
    <row r="155" spans="1:30">
      <c r="A155" s="8">
        <v>81</v>
      </c>
      <c r="B155" s="9" t="s">
        <v>91</v>
      </c>
      <c r="C155" s="8">
        <v>79</v>
      </c>
      <c r="D155" s="8" t="s">
        <v>1927</v>
      </c>
      <c r="E155" s="11">
        <v>39940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72">
        <f t="shared" si="30"/>
        <v>0</v>
      </c>
      <c r="L155" s="72">
        <f t="shared" si="31"/>
        <v>0</v>
      </c>
      <c r="M155" s="73">
        <f t="shared" si="32"/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224</v>
      </c>
      <c r="S155" s="72">
        <f t="shared" si="33"/>
        <v>0</v>
      </c>
      <c r="T155" s="72">
        <f t="shared" si="34"/>
        <v>224</v>
      </c>
      <c r="U155" s="73">
        <f t="shared" si="35"/>
        <v>224</v>
      </c>
      <c r="V155" s="52">
        <v>1279</v>
      </c>
      <c r="W155" s="52">
        <v>100156</v>
      </c>
      <c r="X155" s="52">
        <v>1434</v>
      </c>
      <c r="AD155" s="78">
        <v>162</v>
      </c>
    </row>
    <row r="156" spans="1:30">
      <c r="A156" s="8">
        <v>82</v>
      </c>
      <c r="B156" s="9" t="s">
        <v>91</v>
      </c>
      <c r="C156" s="8">
        <v>80</v>
      </c>
      <c r="D156" s="8" t="s">
        <v>1928</v>
      </c>
      <c r="E156" s="11">
        <v>39941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72">
        <f t="shared" si="30"/>
        <v>0</v>
      </c>
      <c r="L156" s="72">
        <f t="shared" si="31"/>
        <v>0</v>
      </c>
      <c r="M156" s="73">
        <f t="shared" si="32"/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72">
        <f t="shared" si="33"/>
        <v>0</v>
      </c>
      <c r="T156" s="72">
        <f t="shared" si="34"/>
        <v>0</v>
      </c>
      <c r="U156" s="73">
        <f t="shared" si="35"/>
        <v>0</v>
      </c>
      <c r="V156" s="52">
        <v>2558</v>
      </c>
      <c r="W156" s="52">
        <v>154047</v>
      </c>
      <c r="X156" s="52">
        <v>2578</v>
      </c>
      <c r="AD156" s="78"/>
    </row>
    <row r="157" spans="1:30">
      <c r="A157" s="8">
        <v>83</v>
      </c>
      <c r="B157" s="9" t="s">
        <v>91</v>
      </c>
      <c r="C157" s="8">
        <v>81</v>
      </c>
      <c r="D157" s="8" t="s">
        <v>1120</v>
      </c>
      <c r="E157" s="11">
        <v>39945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72">
        <f t="shared" si="30"/>
        <v>0</v>
      </c>
      <c r="L157" s="72">
        <f t="shared" si="31"/>
        <v>0</v>
      </c>
      <c r="M157" s="73">
        <f t="shared" si="32"/>
        <v>0</v>
      </c>
      <c r="N157" s="12">
        <v>0</v>
      </c>
      <c r="O157" s="12">
        <v>0</v>
      </c>
      <c r="P157" s="12">
        <v>0</v>
      </c>
      <c r="Q157" s="12">
        <v>0</v>
      </c>
      <c r="R157" s="12">
        <v>0</v>
      </c>
      <c r="S157" s="72">
        <f t="shared" si="33"/>
        <v>0</v>
      </c>
      <c r="T157" s="72">
        <f t="shared" si="34"/>
        <v>0</v>
      </c>
      <c r="U157" s="73">
        <f t="shared" si="35"/>
        <v>0</v>
      </c>
      <c r="V157" s="52">
        <v>1899</v>
      </c>
      <c r="W157" s="52">
        <v>118659</v>
      </c>
      <c r="X157" s="52">
        <v>2247</v>
      </c>
      <c r="AD157" s="78"/>
    </row>
    <row r="158" spans="1:30">
      <c r="A158" s="8">
        <v>84</v>
      </c>
      <c r="B158" s="9" t="s">
        <v>91</v>
      </c>
      <c r="C158" s="8">
        <v>82</v>
      </c>
      <c r="D158" s="8" t="s">
        <v>1743</v>
      </c>
      <c r="E158" s="11">
        <v>39945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72">
        <f t="shared" si="30"/>
        <v>0</v>
      </c>
      <c r="L158" s="72">
        <f t="shared" si="31"/>
        <v>0</v>
      </c>
      <c r="M158" s="73">
        <f t="shared" si="32"/>
        <v>0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  <c r="S158" s="72">
        <f t="shared" si="33"/>
        <v>0</v>
      </c>
      <c r="T158" s="72">
        <f t="shared" si="34"/>
        <v>0</v>
      </c>
      <c r="U158" s="73">
        <f t="shared" si="35"/>
        <v>0</v>
      </c>
      <c r="V158" s="52">
        <v>5381</v>
      </c>
      <c r="W158" s="52">
        <v>320276</v>
      </c>
      <c r="X158" s="52">
        <v>5887</v>
      </c>
      <c r="AD158" s="78"/>
    </row>
    <row r="159" spans="1:30">
      <c r="A159" s="8">
        <v>85</v>
      </c>
      <c r="B159" s="9" t="s">
        <v>91</v>
      </c>
      <c r="C159" s="8">
        <v>83</v>
      </c>
      <c r="D159" s="8" t="s">
        <v>1929</v>
      </c>
      <c r="E159" s="11">
        <v>39946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72">
        <f t="shared" si="30"/>
        <v>0</v>
      </c>
      <c r="L159" s="72">
        <f t="shared" si="31"/>
        <v>0</v>
      </c>
      <c r="M159" s="73">
        <f t="shared" si="32"/>
        <v>0</v>
      </c>
      <c r="N159" s="12">
        <v>0</v>
      </c>
      <c r="O159" s="12">
        <v>0</v>
      </c>
      <c r="P159" s="12">
        <v>0</v>
      </c>
      <c r="Q159" s="12">
        <v>0</v>
      </c>
      <c r="R159" s="12">
        <v>126</v>
      </c>
      <c r="S159" s="72">
        <f t="shared" si="33"/>
        <v>0</v>
      </c>
      <c r="T159" s="72">
        <f t="shared" si="34"/>
        <v>126</v>
      </c>
      <c r="U159" s="73">
        <f t="shared" si="35"/>
        <v>126</v>
      </c>
      <c r="V159" s="52">
        <v>2582</v>
      </c>
      <c r="W159" s="52">
        <v>178424</v>
      </c>
      <c r="X159" s="52">
        <v>3072</v>
      </c>
      <c r="AD159" s="78"/>
    </row>
    <row r="160" spans="1:30">
      <c r="A160" s="8">
        <v>86</v>
      </c>
      <c r="B160" s="9" t="s">
        <v>91</v>
      </c>
      <c r="C160" s="8">
        <v>84</v>
      </c>
      <c r="D160" s="8" t="s">
        <v>1930</v>
      </c>
      <c r="E160" s="11">
        <v>39949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72">
        <f t="shared" si="30"/>
        <v>0</v>
      </c>
      <c r="L160" s="72">
        <f t="shared" si="31"/>
        <v>0</v>
      </c>
      <c r="M160" s="73">
        <f t="shared" si="32"/>
        <v>0</v>
      </c>
      <c r="N160" s="12">
        <v>0</v>
      </c>
      <c r="O160" s="12">
        <v>0</v>
      </c>
      <c r="P160" s="12">
        <v>0</v>
      </c>
      <c r="Q160" s="12">
        <v>0</v>
      </c>
      <c r="R160" s="12">
        <v>0</v>
      </c>
      <c r="S160" s="72">
        <f t="shared" si="33"/>
        <v>0</v>
      </c>
      <c r="T160" s="72">
        <f t="shared" si="34"/>
        <v>0</v>
      </c>
      <c r="U160" s="73">
        <f t="shared" si="35"/>
        <v>0</v>
      </c>
      <c r="V160" s="52">
        <v>4067</v>
      </c>
      <c r="W160" s="52">
        <v>254890</v>
      </c>
      <c r="X160" s="52">
        <v>4345</v>
      </c>
      <c r="AD160" s="78"/>
    </row>
    <row r="161" spans="1:30">
      <c r="A161" s="8">
        <v>88</v>
      </c>
      <c r="B161" s="9" t="s">
        <v>91</v>
      </c>
      <c r="C161" s="8">
        <v>85</v>
      </c>
      <c r="D161" s="8" t="s">
        <v>1783</v>
      </c>
      <c r="E161" s="11">
        <v>39951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72">
        <f t="shared" si="30"/>
        <v>0</v>
      </c>
      <c r="L161" s="72">
        <f t="shared" si="31"/>
        <v>0</v>
      </c>
      <c r="M161" s="73">
        <f t="shared" si="32"/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72">
        <f t="shared" si="33"/>
        <v>0</v>
      </c>
      <c r="T161" s="72">
        <f t="shared" si="34"/>
        <v>0</v>
      </c>
      <c r="U161" s="73">
        <f t="shared" si="35"/>
        <v>0</v>
      </c>
      <c r="V161" s="52">
        <v>3444</v>
      </c>
      <c r="W161" s="52">
        <v>210251</v>
      </c>
      <c r="X161" s="52">
        <v>3770</v>
      </c>
      <c r="AD161" s="78"/>
    </row>
    <row r="162" spans="1:30">
      <c r="A162" s="8">
        <v>87</v>
      </c>
      <c r="B162" s="9" t="s">
        <v>91</v>
      </c>
      <c r="C162" s="8">
        <v>86</v>
      </c>
      <c r="D162" s="8" t="s">
        <v>1931</v>
      </c>
      <c r="E162" s="11">
        <v>39952</v>
      </c>
      <c r="F162" s="12">
        <v>0</v>
      </c>
      <c r="G162" s="12">
        <v>0</v>
      </c>
      <c r="H162" s="12">
        <v>0</v>
      </c>
      <c r="I162" s="12">
        <v>0</v>
      </c>
      <c r="J162" s="12">
        <v>90</v>
      </c>
      <c r="K162" s="72">
        <f t="shared" si="30"/>
        <v>0</v>
      </c>
      <c r="L162" s="72">
        <f t="shared" si="31"/>
        <v>90</v>
      </c>
      <c r="M162" s="73">
        <f t="shared" si="32"/>
        <v>90</v>
      </c>
      <c r="N162" s="12">
        <v>0</v>
      </c>
      <c r="O162" s="12">
        <v>0</v>
      </c>
      <c r="P162" s="12">
        <v>0</v>
      </c>
      <c r="Q162" s="12">
        <v>0</v>
      </c>
      <c r="R162" s="12">
        <v>182</v>
      </c>
      <c r="S162" s="72">
        <f t="shared" si="33"/>
        <v>0</v>
      </c>
      <c r="T162" s="72">
        <f t="shared" si="34"/>
        <v>182</v>
      </c>
      <c r="U162" s="73">
        <f t="shared" si="35"/>
        <v>182</v>
      </c>
      <c r="V162" s="52">
        <v>3294</v>
      </c>
      <c r="W162" s="52">
        <v>211510</v>
      </c>
      <c r="X162" s="52">
        <v>3716</v>
      </c>
      <c r="AD162" s="78">
        <v>21</v>
      </c>
    </row>
    <row r="163" spans="1:30">
      <c r="A163" s="8">
        <v>90</v>
      </c>
      <c r="B163" s="9" t="s">
        <v>91</v>
      </c>
      <c r="C163" s="8">
        <v>87</v>
      </c>
      <c r="D163" s="8" t="s">
        <v>1932</v>
      </c>
      <c r="E163" s="11">
        <v>39961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72">
        <f t="shared" si="30"/>
        <v>0</v>
      </c>
      <c r="L163" s="72">
        <f t="shared" si="31"/>
        <v>0</v>
      </c>
      <c r="M163" s="73">
        <f t="shared" si="32"/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72">
        <f t="shared" si="33"/>
        <v>0</v>
      </c>
      <c r="T163" s="72">
        <f t="shared" si="34"/>
        <v>0</v>
      </c>
      <c r="U163" s="73">
        <f t="shared" si="35"/>
        <v>0</v>
      </c>
      <c r="V163" s="52">
        <v>2137</v>
      </c>
      <c r="W163" s="52">
        <v>134459</v>
      </c>
      <c r="X163" s="52">
        <v>2029</v>
      </c>
      <c r="AD163" s="78"/>
    </row>
    <row r="164" spans="1:30">
      <c r="A164" s="8">
        <v>91</v>
      </c>
      <c r="B164" s="9" t="s">
        <v>91</v>
      </c>
      <c r="C164" s="8">
        <v>88</v>
      </c>
      <c r="D164" s="8" t="s">
        <v>1933</v>
      </c>
      <c r="E164" s="11">
        <v>39963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72">
        <f t="shared" si="30"/>
        <v>0</v>
      </c>
      <c r="L164" s="72">
        <f t="shared" si="31"/>
        <v>0</v>
      </c>
      <c r="M164" s="73">
        <f t="shared" si="32"/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72">
        <f t="shared" si="33"/>
        <v>0</v>
      </c>
      <c r="T164" s="72">
        <f t="shared" si="34"/>
        <v>0</v>
      </c>
      <c r="U164" s="73">
        <f t="shared" si="35"/>
        <v>0</v>
      </c>
      <c r="V164" s="52">
        <v>1568</v>
      </c>
      <c r="W164" s="52">
        <v>92368</v>
      </c>
      <c r="X164" s="52">
        <v>1744</v>
      </c>
      <c r="AD164" s="78"/>
    </row>
    <row r="165" spans="1:30">
      <c r="A165" s="8">
        <v>89</v>
      </c>
      <c r="B165" s="9" t="s">
        <v>91</v>
      </c>
      <c r="C165" s="8">
        <f t="shared" ref="C165:C173" si="36">+C164+1</f>
        <v>89</v>
      </c>
      <c r="D165" s="8" t="s">
        <v>1934</v>
      </c>
      <c r="E165" s="11">
        <v>39966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72">
        <f t="shared" si="30"/>
        <v>0</v>
      </c>
      <c r="L165" s="72">
        <f t="shared" si="31"/>
        <v>0</v>
      </c>
      <c r="M165" s="73">
        <f t="shared" si="32"/>
        <v>0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  <c r="S165" s="72">
        <f t="shared" si="33"/>
        <v>0</v>
      </c>
      <c r="T165" s="72">
        <f t="shared" si="34"/>
        <v>0</v>
      </c>
      <c r="U165" s="73">
        <f t="shared" si="35"/>
        <v>0</v>
      </c>
      <c r="V165" s="52">
        <v>5448</v>
      </c>
      <c r="W165" s="52">
        <v>316904</v>
      </c>
      <c r="X165" s="52">
        <v>5963</v>
      </c>
      <c r="AD165" s="78"/>
    </row>
    <row r="166" spans="1:30">
      <c r="A166" s="8">
        <v>93</v>
      </c>
      <c r="B166" s="9" t="s">
        <v>91</v>
      </c>
      <c r="C166" s="8">
        <f t="shared" si="36"/>
        <v>90</v>
      </c>
      <c r="D166" s="8" t="s">
        <v>1935</v>
      </c>
      <c r="E166" s="11">
        <v>39967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72">
        <f t="shared" si="30"/>
        <v>0</v>
      </c>
      <c r="L166" s="72">
        <f t="shared" si="31"/>
        <v>0</v>
      </c>
      <c r="M166" s="73">
        <f t="shared" si="32"/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72">
        <f t="shared" si="33"/>
        <v>0</v>
      </c>
      <c r="T166" s="72">
        <f t="shared" si="34"/>
        <v>0</v>
      </c>
      <c r="U166" s="73">
        <f t="shared" si="35"/>
        <v>0</v>
      </c>
      <c r="V166" s="52">
        <v>4168</v>
      </c>
      <c r="W166" s="52">
        <v>261097</v>
      </c>
      <c r="X166" s="52">
        <v>4591</v>
      </c>
      <c r="AD166" s="78"/>
    </row>
    <row r="167" spans="1:30">
      <c r="A167" s="8">
        <v>94</v>
      </c>
      <c r="B167" s="9" t="s">
        <v>91</v>
      </c>
      <c r="C167" s="8">
        <f t="shared" si="36"/>
        <v>91</v>
      </c>
      <c r="D167" s="8" t="s">
        <v>1936</v>
      </c>
      <c r="E167" s="11">
        <v>39973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72">
        <f t="shared" si="30"/>
        <v>0</v>
      </c>
      <c r="L167" s="72">
        <f t="shared" si="31"/>
        <v>0</v>
      </c>
      <c r="M167" s="73">
        <f t="shared" si="32"/>
        <v>0</v>
      </c>
      <c r="N167" s="12">
        <v>0</v>
      </c>
      <c r="O167" s="12">
        <v>0</v>
      </c>
      <c r="P167" s="12">
        <v>0</v>
      </c>
      <c r="Q167" s="12">
        <v>0</v>
      </c>
      <c r="R167" s="12">
        <v>0</v>
      </c>
      <c r="S167" s="72">
        <f t="shared" si="33"/>
        <v>0</v>
      </c>
      <c r="T167" s="72">
        <f t="shared" si="34"/>
        <v>0</v>
      </c>
      <c r="U167" s="73">
        <f t="shared" si="35"/>
        <v>0</v>
      </c>
      <c r="V167" s="52">
        <v>4075</v>
      </c>
      <c r="W167" s="52">
        <v>245763</v>
      </c>
      <c r="X167" s="52">
        <v>4466</v>
      </c>
      <c r="AD167" s="78"/>
    </row>
    <row r="168" spans="1:30">
      <c r="A168" s="8">
        <v>95</v>
      </c>
      <c r="B168" s="9" t="s">
        <v>91</v>
      </c>
      <c r="C168" s="8">
        <f t="shared" si="36"/>
        <v>92</v>
      </c>
      <c r="D168" s="8" t="s">
        <v>1937</v>
      </c>
      <c r="E168" s="11">
        <v>39976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72">
        <f t="shared" si="30"/>
        <v>0</v>
      </c>
      <c r="L168" s="72">
        <f t="shared" si="31"/>
        <v>0</v>
      </c>
      <c r="M168" s="73">
        <f t="shared" si="32"/>
        <v>0</v>
      </c>
      <c r="N168" s="12">
        <v>0</v>
      </c>
      <c r="O168" s="12">
        <v>0</v>
      </c>
      <c r="P168" s="12">
        <v>0</v>
      </c>
      <c r="Q168" s="12">
        <v>0</v>
      </c>
      <c r="R168" s="12">
        <v>0</v>
      </c>
      <c r="S168" s="72">
        <f t="shared" si="33"/>
        <v>0</v>
      </c>
      <c r="T168" s="72">
        <f t="shared" si="34"/>
        <v>0</v>
      </c>
      <c r="U168" s="73">
        <f t="shared" si="35"/>
        <v>0</v>
      </c>
      <c r="V168" s="52">
        <v>5718</v>
      </c>
      <c r="W168" s="52">
        <v>346978</v>
      </c>
      <c r="X168" s="52">
        <v>6108</v>
      </c>
      <c r="AD168" s="78"/>
    </row>
    <row r="169" spans="1:30">
      <c r="A169" s="8">
        <v>96</v>
      </c>
      <c r="B169" s="9" t="s">
        <v>91</v>
      </c>
      <c r="C169" s="8">
        <f t="shared" si="36"/>
        <v>93</v>
      </c>
      <c r="D169" s="8" t="s">
        <v>1938</v>
      </c>
      <c r="E169" s="11">
        <v>39981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72">
        <f t="shared" si="30"/>
        <v>0</v>
      </c>
      <c r="L169" s="72">
        <f t="shared" si="31"/>
        <v>0</v>
      </c>
      <c r="M169" s="73">
        <f t="shared" si="32"/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  <c r="S169" s="72">
        <f t="shared" si="33"/>
        <v>0</v>
      </c>
      <c r="T169" s="72">
        <f t="shared" si="34"/>
        <v>0</v>
      </c>
      <c r="U169" s="73">
        <f t="shared" si="35"/>
        <v>0</v>
      </c>
      <c r="V169" s="52">
        <v>3303</v>
      </c>
      <c r="W169" s="52">
        <v>196401</v>
      </c>
      <c r="X169" s="52">
        <v>3495</v>
      </c>
      <c r="AD169" s="78"/>
    </row>
    <row r="170" spans="1:30">
      <c r="A170" s="8">
        <v>97</v>
      </c>
      <c r="B170" s="9" t="s">
        <v>91</v>
      </c>
      <c r="C170" s="8">
        <f t="shared" si="36"/>
        <v>94</v>
      </c>
      <c r="D170" s="8" t="s">
        <v>1460</v>
      </c>
      <c r="E170" s="11">
        <v>39984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72">
        <f t="shared" si="30"/>
        <v>0</v>
      </c>
      <c r="L170" s="72">
        <f t="shared" si="31"/>
        <v>0</v>
      </c>
      <c r="M170" s="73">
        <f t="shared" si="32"/>
        <v>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  <c r="S170" s="72">
        <f t="shared" si="33"/>
        <v>0</v>
      </c>
      <c r="T170" s="72">
        <f t="shared" si="34"/>
        <v>0</v>
      </c>
      <c r="U170" s="73">
        <f t="shared" si="35"/>
        <v>0</v>
      </c>
      <c r="V170" s="52">
        <v>3421</v>
      </c>
      <c r="W170" s="52">
        <v>198451</v>
      </c>
      <c r="X170" s="52">
        <v>3628</v>
      </c>
      <c r="AD170" s="78"/>
    </row>
    <row r="171" spans="1:30">
      <c r="A171" s="8">
        <v>98</v>
      </c>
      <c r="B171" s="9" t="s">
        <v>91</v>
      </c>
      <c r="C171" s="8">
        <f t="shared" si="36"/>
        <v>95</v>
      </c>
      <c r="D171" s="8" t="s">
        <v>1939</v>
      </c>
      <c r="E171" s="11">
        <v>39995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72">
        <f>SUM(F171:H171)</f>
        <v>0</v>
      </c>
      <c r="L171" s="72">
        <f>SUM(I171:J171)</f>
        <v>0</v>
      </c>
      <c r="M171" s="73">
        <f>+L171+K171</f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72">
        <f>SUM(N171:P171)</f>
        <v>0</v>
      </c>
      <c r="T171" s="72">
        <f>SUM(Q171:R171)</f>
        <v>0</v>
      </c>
      <c r="U171" s="73">
        <f>+T171+S171</f>
        <v>0</v>
      </c>
      <c r="V171" s="52">
        <v>2424</v>
      </c>
      <c r="W171" s="52">
        <v>134728</v>
      </c>
      <c r="X171" s="52">
        <v>2509</v>
      </c>
      <c r="AD171" s="78"/>
    </row>
    <row r="172" spans="1:30">
      <c r="A172" s="8">
        <v>99</v>
      </c>
      <c r="B172" s="9" t="s">
        <v>91</v>
      </c>
      <c r="C172" s="8">
        <f t="shared" si="36"/>
        <v>96</v>
      </c>
      <c r="D172" s="8" t="s">
        <v>1940</v>
      </c>
      <c r="E172" s="11">
        <v>39998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72">
        <f>SUM(F172:H172)</f>
        <v>0</v>
      </c>
      <c r="L172" s="72">
        <f>SUM(I172:J172)</f>
        <v>0</v>
      </c>
      <c r="M172" s="73">
        <f>+L172+K172</f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72">
        <f>SUM(N172:P172)</f>
        <v>0</v>
      </c>
      <c r="T172" s="72">
        <f>SUM(Q172:R172)</f>
        <v>0</v>
      </c>
      <c r="U172" s="73">
        <f>+T172+S172</f>
        <v>0</v>
      </c>
      <c r="V172" s="52">
        <v>3470</v>
      </c>
      <c r="W172" s="52">
        <v>189917</v>
      </c>
      <c r="X172" s="52">
        <v>3490</v>
      </c>
      <c r="AD172" s="78"/>
    </row>
    <row r="173" spans="1:30">
      <c r="A173" s="8">
        <v>100</v>
      </c>
      <c r="B173" s="9" t="s">
        <v>91</v>
      </c>
      <c r="C173" s="8">
        <f t="shared" si="36"/>
        <v>97</v>
      </c>
      <c r="D173" s="8" t="s">
        <v>1941</v>
      </c>
      <c r="E173" s="11">
        <v>39999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72">
        <f>SUM(F173:H173)</f>
        <v>0</v>
      </c>
      <c r="L173" s="72">
        <f>SUM(I173:J173)</f>
        <v>0</v>
      </c>
      <c r="M173" s="73">
        <f>+L173+K173</f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72">
        <f>SUM(N173:P173)</f>
        <v>0</v>
      </c>
      <c r="T173" s="72">
        <f>SUM(Q173:R173)</f>
        <v>0</v>
      </c>
      <c r="U173" s="73">
        <f>+T173+S173</f>
        <v>0</v>
      </c>
      <c r="V173" s="52">
        <v>647</v>
      </c>
      <c r="W173" s="52">
        <v>34055</v>
      </c>
      <c r="X173" s="52">
        <v>649</v>
      </c>
      <c r="AD173" s="78"/>
    </row>
    <row r="174" spans="1:30">
      <c r="A174" s="8"/>
      <c r="B174" s="9"/>
      <c r="C174" s="8"/>
      <c r="D174" s="8"/>
      <c r="E174" s="11"/>
      <c r="F174" s="12"/>
      <c r="G174" s="12"/>
      <c r="H174" s="12"/>
      <c r="I174" s="12"/>
      <c r="J174" s="12"/>
      <c r="K174" s="72"/>
      <c r="L174" s="72"/>
      <c r="M174" s="73"/>
      <c r="N174" s="12"/>
      <c r="O174" s="12"/>
      <c r="P174" s="12"/>
      <c r="Q174" s="12"/>
      <c r="R174" s="12"/>
      <c r="S174" s="72"/>
      <c r="T174" s="72"/>
      <c r="U174" s="73"/>
      <c r="V174" s="52"/>
      <c r="W174" s="52"/>
      <c r="X174" s="52"/>
      <c r="AD174" s="78"/>
    </row>
    <row r="175" spans="1:30">
      <c r="A175" s="8"/>
      <c r="B175" s="9"/>
      <c r="C175" s="8"/>
      <c r="D175" s="8"/>
      <c r="E175" s="11"/>
      <c r="F175" s="12"/>
      <c r="G175" s="12"/>
      <c r="H175" s="12"/>
      <c r="I175" s="12"/>
      <c r="J175" s="12"/>
      <c r="K175" s="72"/>
      <c r="L175" s="72"/>
      <c r="M175" s="73"/>
      <c r="N175" s="12"/>
      <c r="O175" s="12"/>
      <c r="P175" s="12"/>
      <c r="Q175" s="12"/>
      <c r="R175" s="12"/>
      <c r="S175" s="72"/>
      <c r="T175" s="72"/>
      <c r="U175" s="73"/>
      <c r="V175" s="52"/>
      <c r="W175" s="52"/>
      <c r="X175" s="52"/>
      <c r="AD175" s="78"/>
    </row>
    <row r="176" spans="1:30">
      <c r="E176" s="3" t="s">
        <v>228</v>
      </c>
      <c r="F176" s="5">
        <f t="shared" ref="F176:X176" si="37">SUM(F75:F175)</f>
        <v>0</v>
      </c>
      <c r="G176" s="5">
        <f t="shared" si="37"/>
        <v>0</v>
      </c>
      <c r="H176" s="5">
        <f t="shared" si="37"/>
        <v>0</v>
      </c>
      <c r="I176" s="5">
        <f t="shared" si="37"/>
        <v>0</v>
      </c>
      <c r="J176" s="5">
        <f t="shared" si="37"/>
        <v>4418</v>
      </c>
      <c r="K176" s="5">
        <f t="shared" si="37"/>
        <v>0</v>
      </c>
      <c r="L176" s="5">
        <f t="shared" si="37"/>
        <v>4418</v>
      </c>
      <c r="M176" s="5">
        <f t="shared" si="37"/>
        <v>4418</v>
      </c>
      <c r="N176" s="5">
        <f t="shared" si="37"/>
        <v>0</v>
      </c>
      <c r="O176" s="5">
        <f t="shared" si="37"/>
        <v>0</v>
      </c>
      <c r="P176" s="5">
        <f t="shared" si="37"/>
        <v>0</v>
      </c>
      <c r="Q176" s="5">
        <f t="shared" si="37"/>
        <v>0</v>
      </c>
      <c r="R176" s="5">
        <f t="shared" si="37"/>
        <v>4736</v>
      </c>
      <c r="S176" s="5">
        <f t="shared" si="37"/>
        <v>0</v>
      </c>
      <c r="T176" s="5">
        <f t="shared" si="37"/>
        <v>4736</v>
      </c>
      <c r="U176" s="5">
        <f t="shared" si="37"/>
        <v>4736</v>
      </c>
      <c r="V176" s="7">
        <f t="shared" si="37"/>
        <v>353340</v>
      </c>
      <c r="W176" s="7">
        <f t="shared" si="37"/>
        <v>23072751</v>
      </c>
      <c r="X176" s="7">
        <f t="shared" si="37"/>
        <v>393016</v>
      </c>
      <c r="AD176" s="98">
        <f>SUM(AD75:AD175)</f>
        <v>188</v>
      </c>
    </row>
    <row r="179" spans="2:24">
      <c r="B179" s="99"/>
      <c r="C179" s="99"/>
      <c r="D179" s="99" t="s">
        <v>142</v>
      </c>
      <c r="E179" s="99"/>
      <c r="F179" s="99"/>
      <c r="G179" s="99"/>
      <c r="H179" s="99"/>
      <c r="I179" s="99"/>
      <c r="J179" s="99"/>
      <c r="K179" s="99"/>
      <c r="L179" s="99"/>
      <c r="M179" s="99"/>
      <c r="N179" s="99"/>
      <c r="O179" s="99"/>
      <c r="P179" s="99"/>
      <c r="Q179" s="99"/>
      <c r="R179" s="99"/>
      <c r="S179" s="99"/>
      <c r="T179" s="99"/>
      <c r="U179" s="99"/>
      <c r="V179" s="99"/>
      <c r="W179" s="99"/>
      <c r="X179" s="99"/>
    </row>
    <row r="180" spans="2:24">
      <c r="B180" s="9" t="s">
        <v>91</v>
      </c>
      <c r="C180" s="8">
        <v>1</v>
      </c>
      <c r="D180" s="8" t="s">
        <v>1878</v>
      </c>
      <c r="E180" s="11">
        <v>39850</v>
      </c>
      <c r="V180" s="52">
        <v>24</v>
      </c>
      <c r="W180" s="52">
        <v>96</v>
      </c>
      <c r="X180" s="52">
        <v>31</v>
      </c>
    </row>
    <row r="181" spans="2:24">
      <c r="B181" s="9" t="s">
        <v>91</v>
      </c>
      <c r="C181" s="8">
        <v>2</v>
      </c>
      <c r="D181" s="8" t="s">
        <v>1722</v>
      </c>
      <c r="E181" s="11">
        <v>39865</v>
      </c>
      <c r="V181" s="52">
        <v>1253</v>
      </c>
      <c r="W181" s="52">
        <v>1884</v>
      </c>
      <c r="X181" s="52">
        <v>1917</v>
      </c>
    </row>
    <row r="182" spans="2:24">
      <c r="B182" s="9" t="s">
        <v>91</v>
      </c>
      <c r="C182" s="8">
        <v>3</v>
      </c>
      <c r="D182" s="8" t="s">
        <v>1714</v>
      </c>
      <c r="E182" s="11">
        <v>39880</v>
      </c>
      <c r="V182" s="52">
        <v>324</v>
      </c>
      <c r="W182" s="52">
        <v>324</v>
      </c>
      <c r="X182" s="52">
        <v>523</v>
      </c>
    </row>
    <row r="183" spans="2:24">
      <c r="B183" s="9" t="s">
        <v>91</v>
      </c>
      <c r="C183" s="8">
        <v>4</v>
      </c>
      <c r="D183" s="8" t="s">
        <v>1906</v>
      </c>
      <c r="E183" s="11">
        <v>39896</v>
      </c>
      <c r="V183" s="52">
        <v>3385</v>
      </c>
      <c r="W183" s="52">
        <v>3859</v>
      </c>
      <c r="X183" s="52">
        <v>5409</v>
      </c>
    </row>
    <row r="184" spans="2:24">
      <c r="B184" s="9" t="s">
        <v>91</v>
      </c>
      <c r="C184" s="8">
        <v>5</v>
      </c>
      <c r="D184" s="8" t="s">
        <v>1916</v>
      </c>
      <c r="E184" s="11">
        <v>39912</v>
      </c>
      <c r="V184" s="52">
        <v>840</v>
      </c>
      <c r="W184" s="52">
        <v>840</v>
      </c>
      <c r="X184" s="52">
        <v>1356</v>
      </c>
    </row>
    <row r="185" spans="2:24">
      <c r="B185" s="9" t="s">
        <v>91</v>
      </c>
      <c r="C185" s="8">
        <v>6</v>
      </c>
      <c r="D185" s="8" t="s">
        <v>1919</v>
      </c>
      <c r="E185" s="11">
        <v>39924</v>
      </c>
      <c r="V185" s="52">
        <v>2900</v>
      </c>
      <c r="W185" s="52">
        <v>3017</v>
      </c>
      <c r="X185" s="52">
        <v>4662</v>
      </c>
    </row>
    <row r="186" spans="2:24">
      <c r="B186" s="9" t="s">
        <v>91</v>
      </c>
      <c r="C186" s="8">
        <v>7</v>
      </c>
      <c r="D186" s="8" t="s">
        <v>1260</v>
      </c>
      <c r="E186" s="11">
        <v>39933</v>
      </c>
      <c r="V186" s="52">
        <v>1117</v>
      </c>
      <c r="W186" s="52">
        <v>1117</v>
      </c>
      <c r="X186" s="52">
        <v>1803</v>
      </c>
    </row>
    <row r="187" spans="2:24">
      <c r="B187" s="9" t="s">
        <v>91</v>
      </c>
      <c r="C187" s="8">
        <v>8</v>
      </c>
      <c r="D187" s="8" t="s">
        <v>1120</v>
      </c>
      <c r="E187" s="11">
        <v>39945</v>
      </c>
      <c r="V187" s="52">
        <v>4573</v>
      </c>
      <c r="W187" s="52">
        <v>5152</v>
      </c>
      <c r="X187" s="52">
        <v>7305</v>
      </c>
    </row>
    <row r="188" spans="2:24">
      <c r="B188" s="9" t="s">
        <v>91</v>
      </c>
      <c r="C188" s="8">
        <v>9</v>
      </c>
      <c r="D188" s="8" t="s">
        <v>1933</v>
      </c>
      <c r="E188" s="11">
        <v>39963</v>
      </c>
      <c r="V188" s="52">
        <v>3375</v>
      </c>
      <c r="W188" s="52">
        <v>3591</v>
      </c>
      <c r="X188" s="52">
        <v>5423</v>
      </c>
    </row>
    <row r="189" spans="2:24">
      <c r="B189" s="9" t="s">
        <v>91</v>
      </c>
      <c r="C189" s="8">
        <v>10</v>
      </c>
      <c r="D189" s="8" t="s">
        <v>1363</v>
      </c>
      <c r="E189" s="11">
        <v>40021</v>
      </c>
      <c r="V189" s="52">
        <v>6400</v>
      </c>
      <c r="W189" s="52">
        <v>7048</v>
      </c>
      <c r="X189" s="52">
        <v>10220</v>
      </c>
    </row>
    <row r="190" spans="2:24">
      <c r="B190" s="9" t="s">
        <v>91</v>
      </c>
      <c r="C190" s="8">
        <v>11</v>
      </c>
      <c r="D190" s="8" t="s">
        <v>1942</v>
      </c>
      <c r="E190" s="11">
        <v>40063</v>
      </c>
      <c r="V190" s="52">
        <v>4866</v>
      </c>
      <c r="W190" s="52">
        <v>5114</v>
      </c>
      <c r="X190" s="52">
        <v>7810</v>
      </c>
    </row>
    <row r="191" spans="2:24">
      <c r="B191" s="9" t="s">
        <v>91</v>
      </c>
      <c r="C191" s="8">
        <v>12</v>
      </c>
      <c r="D191" s="8" t="s">
        <v>1943</v>
      </c>
      <c r="E191" s="11">
        <v>40130</v>
      </c>
      <c r="V191" s="52">
        <v>5655</v>
      </c>
      <c r="W191" s="52">
        <v>5831</v>
      </c>
      <c r="X191" s="52">
        <v>9019</v>
      </c>
    </row>
    <row r="192" spans="2:24">
      <c r="B192" s="9" t="s">
        <v>91</v>
      </c>
      <c r="C192" s="8">
        <v>13</v>
      </c>
      <c r="D192" s="8" t="s">
        <v>1944</v>
      </c>
      <c r="E192" s="11">
        <v>40175</v>
      </c>
      <c r="V192" s="52">
        <v>4733</v>
      </c>
      <c r="W192" s="52">
        <v>4870</v>
      </c>
      <c r="X192" s="52">
        <v>7625</v>
      </c>
    </row>
    <row r="193" spans="2:24">
      <c r="B193" s="99"/>
      <c r="C193" s="99"/>
      <c r="D193" s="99"/>
      <c r="E193" s="100" t="s">
        <v>228</v>
      </c>
      <c r="F193" s="99"/>
      <c r="G193" s="99"/>
      <c r="H193" s="99"/>
      <c r="I193" s="99"/>
      <c r="J193" s="99"/>
      <c r="K193" s="99"/>
      <c r="L193" s="99"/>
      <c r="M193" s="99"/>
      <c r="N193" s="99"/>
      <c r="O193" s="99"/>
      <c r="P193" s="99"/>
      <c r="Q193" s="99"/>
      <c r="R193" s="99"/>
      <c r="S193" s="99"/>
      <c r="T193" s="99"/>
      <c r="U193" s="99"/>
      <c r="V193" s="101">
        <f>SUM(V180:V192)</f>
        <v>39445</v>
      </c>
      <c r="W193" s="101">
        <f>SUM(W180:W192)</f>
        <v>42743</v>
      </c>
      <c r="X193" s="101">
        <f>SUM(X180:X192)</f>
        <v>63103</v>
      </c>
    </row>
  </sheetData>
  <phoneticPr fontId="6" type="noConversion"/>
  <pageMargins left="0.75" right="0.75" top="1" bottom="1" header="0" footer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13C08-B802-4123-8BB2-5A3960D7606E}">
  <dimension ref="A1:AT102"/>
  <sheetViews>
    <sheetView showGridLines="0" zoomScaleNormal="100" workbookViewId="0">
      <pane xSplit="9" ySplit="5" topLeftCell="J6" activePane="bottomRight" state="frozen"/>
      <selection pane="topRight" activeCell="J1" sqref="J1"/>
      <selection pane="bottomLeft" activeCell="A6" sqref="A6"/>
      <selection pane="bottomRight" activeCell="AD1" sqref="AD1"/>
    </sheetView>
  </sheetViews>
  <sheetFormatPr baseColWidth="10" defaultColWidth="11.42578125" defaultRowHeight="12.75"/>
  <cols>
    <col min="1" max="1" width="1.85546875" style="166" customWidth="1"/>
    <col min="2" max="2" width="5.140625" style="166" customWidth="1"/>
    <col min="3" max="4" width="3.85546875" style="166" customWidth="1"/>
    <col min="5" max="5" width="19.28515625" style="166" bestFit="1" customWidth="1"/>
    <col min="6" max="6" width="9.28515625" style="166" customWidth="1"/>
    <col min="7" max="9" width="10.7109375" style="166" customWidth="1"/>
    <col min="10" max="13" width="5.7109375" style="166" customWidth="1"/>
    <col min="14" max="14" width="7.7109375" style="166" bestFit="1" customWidth="1"/>
    <col min="15" max="17" width="5.7109375" style="166" customWidth="1"/>
    <col min="18" max="18" width="7.28515625" style="166" customWidth="1"/>
    <col min="19" max="19" width="6.85546875" style="166" customWidth="1"/>
    <col min="20" max="20" width="5.140625" style="166" customWidth="1"/>
    <col min="21" max="21" width="5.7109375" style="166" customWidth="1"/>
    <col min="22" max="22" width="6.5703125" style="166" customWidth="1"/>
    <col min="23" max="23" width="7.28515625" style="166" customWidth="1"/>
    <col min="24" max="24" width="5.7109375" style="166" customWidth="1"/>
    <col min="25" max="25" width="9.28515625" style="166" bestFit="1" customWidth="1"/>
    <col min="26" max="28" width="5.7109375" style="166" customWidth="1"/>
    <col min="29" max="29" width="7.28515625" style="166" customWidth="1"/>
    <col min="30" max="30" width="7.7109375" style="166" bestFit="1" customWidth="1"/>
    <col min="31" max="31" width="31.5703125" style="175" customWidth="1"/>
    <col min="32" max="32" width="2.28515625" style="166" customWidth="1"/>
    <col min="33" max="33" width="13.7109375" style="166" customWidth="1"/>
    <col min="34" max="45" width="4.7109375" style="166" customWidth="1"/>
    <col min="46" max="46" width="5.5703125" style="166" customWidth="1"/>
    <col min="47" max="16384" width="11.42578125" style="166"/>
  </cols>
  <sheetData>
    <row r="1" spans="1:46" ht="16.5" customHeight="1">
      <c r="F1" s="167"/>
      <c r="G1" s="168"/>
      <c r="H1" s="168"/>
      <c r="I1" s="168"/>
      <c r="J1" s="167"/>
      <c r="K1" s="168"/>
      <c r="L1" s="168"/>
      <c r="M1" s="168"/>
    </row>
    <row r="2" spans="1:46" ht="16.5" customHeight="1">
      <c r="D2" s="200" t="s">
        <v>0</v>
      </c>
      <c r="E2" s="169"/>
      <c r="G2" s="168"/>
      <c r="J2" s="167"/>
      <c r="K2" s="168"/>
      <c r="L2" s="168"/>
      <c r="M2" s="168"/>
      <c r="N2" s="168"/>
    </row>
    <row r="3" spans="1:46" ht="16.5" customHeight="1">
      <c r="D3" s="170"/>
      <c r="E3" s="169"/>
      <c r="F3" s="16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  <c r="AA3" s="309"/>
      <c r="AB3" s="309"/>
      <c r="AC3" s="309"/>
      <c r="AD3" s="202"/>
    </row>
    <row r="4" spans="1:46" ht="18" customHeight="1">
      <c r="D4" s="171"/>
      <c r="E4" s="172"/>
      <c r="F4" s="171"/>
      <c r="G4" s="311" t="s">
        <v>1</v>
      </c>
      <c r="H4" s="312"/>
      <c r="I4" s="313"/>
      <c r="J4" s="311" t="s">
        <v>2</v>
      </c>
      <c r="K4" s="312"/>
      <c r="L4" s="312"/>
      <c r="M4" s="312"/>
      <c r="N4" s="313"/>
      <c r="O4" s="314" t="s">
        <v>3</v>
      </c>
      <c r="P4" s="315"/>
      <c r="Q4" s="315"/>
      <c r="R4" s="315"/>
      <c r="S4" s="316"/>
      <c r="T4" s="311" t="s">
        <v>4</v>
      </c>
      <c r="U4" s="312"/>
      <c r="V4" s="312"/>
      <c r="W4" s="312"/>
      <c r="X4" s="312"/>
      <c r="Y4" s="313"/>
      <c r="Z4" s="314" t="s">
        <v>5</v>
      </c>
      <c r="AA4" s="315"/>
      <c r="AB4" s="315"/>
      <c r="AC4" s="315"/>
      <c r="AD4" s="316"/>
      <c r="AG4" s="310" t="s">
        <v>6</v>
      </c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</row>
    <row r="5" spans="1:46" ht="16.5" customHeight="1">
      <c r="B5" s="203" t="s">
        <v>7</v>
      </c>
      <c r="C5" s="203" t="s">
        <v>8</v>
      </c>
      <c r="D5" s="203" t="s">
        <v>9</v>
      </c>
      <c r="E5" s="203" t="s">
        <v>10</v>
      </c>
      <c r="F5" s="204" t="s">
        <v>11</v>
      </c>
      <c r="G5" s="205" t="s">
        <v>12</v>
      </c>
      <c r="H5" s="206" t="s">
        <v>13</v>
      </c>
      <c r="I5" s="207" t="s">
        <v>14</v>
      </c>
      <c r="J5" s="184" t="s">
        <v>15</v>
      </c>
      <c r="K5" s="184" t="s">
        <v>16</v>
      </c>
      <c r="L5" s="185" t="s">
        <v>17</v>
      </c>
      <c r="M5" s="184" t="s">
        <v>18</v>
      </c>
      <c r="N5" s="186" t="s">
        <v>19</v>
      </c>
      <c r="O5" s="181" t="s">
        <v>15</v>
      </c>
      <c r="P5" s="182" t="s">
        <v>16</v>
      </c>
      <c r="Q5" s="182" t="s">
        <v>17</v>
      </c>
      <c r="R5" s="182" t="s">
        <v>18</v>
      </c>
      <c r="S5" s="183" t="s">
        <v>19</v>
      </c>
      <c r="T5" s="184" t="s">
        <v>15</v>
      </c>
      <c r="U5" s="184" t="s">
        <v>16</v>
      </c>
      <c r="V5" s="185" t="s">
        <v>17</v>
      </c>
      <c r="W5" s="184" t="s">
        <v>18</v>
      </c>
      <c r="X5" s="184" t="s">
        <v>20</v>
      </c>
      <c r="Y5" s="186" t="s">
        <v>19</v>
      </c>
      <c r="Z5" s="181" t="s">
        <v>15</v>
      </c>
      <c r="AA5" s="182" t="s">
        <v>16</v>
      </c>
      <c r="AB5" s="182" t="s">
        <v>17</v>
      </c>
      <c r="AC5" s="182" t="s">
        <v>18</v>
      </c>
      <c r="AD5" s="180" t="s">
        <v>19</v>
      </c>
      <c r="AE5" s="187" t="s">
        <v>21</v>
      </c>
      <c r="AG5" s="177" t="s">
        <v>22</v>
      </c>
      <c r="AH5" s="177" t="s">
        <v>23</v>
      </c>
      <c r="AI5" s="177" t="s">
        <v>24</v>
      </c>
      <c r="AJ5" s="177" t="s">
        <v>25</v>
      </c>
      <c r="AK5" s="177" t="s">
        <v>26</v>
      </c>
      <c r="AL5" s="177" t="s">
        <v>27</v>
      </c>
      <c r="AM5" s="177" t="s">
        <v>28</v>
      </c>
      <c r="AN5" s="177" t="s">
        <v>29</v>
      </c>
      <c r="AO5" s="177" t="s">
        <v>30</v>
      </c>
      <c r="AP5" s="177" t="s">
        <v>31</v>
      </c>
      <c r="AQ5" s="177" t="s">
        <v>32</v>
      </c>
      <c r="AR5" s="177" t="s">
        <v>33</v>
      </c>
      <c r="AS5" s="177" t="s">
        <v>34</v>
      </c>
      <c r="AT5" s="177" t="s">
        <v>35</v>
      </c>
    </row>
    <row r="6" spans="1:46" ht="16.5" customHeight="1">
      <c r="A6" s="166" t="s">
        <v>36</v>
      </c>
      <c r="B6" s="196">
        <v>1813</v>
      </c>
      <c r="C6" s="197" t="s">
        <v>37</v>
      </c>
      <c r="D6" s="196">
        <v>1</v>
      </c>
      <c r="E6" s="198" t="s">
        <v>38</v>
      </c>
      <c r="F6" s="199">
        <v>44953</v>
      </c>
      <c r="G6" s="285">
        <v>2670</v>
      </c>
      <c r="H6" s="285">
        <v>112826</v>
      </c>
      <c r="I6" s="285">
        <v>3953</v>
      </c>
      <c r="J6" s="286">
        <v>5</v>
      </c>
      <c r="K6" s="286">
        <v>0</v>
      </c>
      <c r="L6" s="286">
        <v>4</v>
      </c>
      <c r="M6" s="286">
        <v>0</v>
      </c>
      <c r="N6" s="287">
        <f t="shared" ref="N6:N37" si="0">SUM(J6:M6)</f>
        <v>9</v>
      </c>
      <c r="O6" s="288">
        <v>36</v>
      </c>
      <c r="P6" s="288">
        <v>0</v>
      </c>
      <c r="Q6" s="288">
        <v>121</v>
      </c>
      <c r="R6" s="288">
        <v>70</v>
      </c>
      <c r="S6" s="289">
        <f t="shared" ref="S6:S7" si="1">SUM(O6:R6)</f>
        <v>227</v>
      </c>
      <c r="T6" s="286">
        <v>0</v>
      </c>
      <c r="U6" s="286">
        <v>0</v>
      </c>
      <c r="V6" s="286">
        <v>151</v>
      </c>
      <c r="W6" s="286">
        <v>0</v>
      </c>
      <c r="X6" s="290">
        <v>0</v>
      </c>
      <c r="Y6" s="287">
        <f t="shared" ref="Y6:Y8" si="2">SUM(T6:X6)</f>
        <v>151</v>
      </c>
      <c r="Z6" s="288">
        <v>0</v>
      </c>
      <c r="AA6" s="288">
        <v>0</v>
      </c>
      <c r="AB6" s="288">
        <v>0</v>
      </c>
      <c r="AC6" s="288">
        <v>0</v>
      </c>
      <c r="AD6" s="289">
        <f t="shared" ref="AD6:AD8" si="3">SUM(Z6:AC6)</f>
        <v>0</v>
      </c>
      <c r="AE6" s="188"/>
      <c r="AG6" s="173" t="s">
        <v>39</v>
      </c>
      <c r="AH6" s="174"/>
      <c r="AI6" s="174"/>
      <c r="AJ6" s="174"/>
      <c r="AK6" s="174"/>
      <c r="AL6" s="174">
        <v>21</v>
      </c>
      <c r="AM6" s="174"/>
      <c r="AN6" s="174"/>
      <c r="AO6" s="174"/>
      <c r="AP6" s="174"/>
      <c r="AQ6" s="174"/>
      <c r="AR6" s="174"/>
      <c r="AS6" s="174"/>
      <c r="AT6" s="174">
        <f>SUM(AH6:AS6)</f>
        <v>21</v>
      </c>
    </row>
    <row r="7" spans="1:46" ht="16.5" customHeight="1">
      <c r="A7" s="166" t="s">
        <v>36</v>
      </c>
      <c r="B7" s="196">
        <v>1815</v>
      </c>
      <c r="C7" s="197" t="s">
        <v>37</v>
      </c>
      <c r="D7" s="196">
        <v>2</v>
      </c>
      <c r="E7" s="198" t="s">
        <v>40</v>
      </c>
      <c r="F7" s="199">
        <v>44956</v>
      </c>
      <c r="G7" s="285">
        <v>68</v>
      </c>
      <c r="H7" s="285">
        <v>68</v>
      </c>
      <c r="I7" s="285">
        <v>72</v>
      </c>
      <c r="J7" s="286">
        <v>0</v>
      </c>
      <c r="K7" s="286">
        <v>0</v>
      </c>
      <c r="L7" s="286">
        <v>0</v>
      </c>
      <c r="M7" s="286">
        <v>0</v>
      </c>
      <c r="N7" s="287">
        <f t="shared" si="0"/>
        <v>0</v>
      </c>
      <c r="O7" s="288">
        <v>0</v>
      </c>
      <c r="P7" s="288">
        <v>0</v>
      </c>
      <c r="Q7" s="288">
        <v>0</v>
      </c>
      <c r="R7" s="288">
        <v>0</v>
      </c>
      <c r="S7" s="289">
        <f t="shared" si="1"/>
        <v>0</v>
      </c>
      <c r="T7" s="286">
        <v>0</v>
      </c>
      <c r="U7" s="286">
        <v>0</v>
      </c>
      <c r="V7" s="286">
        <v>4</v>
      </c>
      <c r="W7" s="286">
        <v>0</v>
      </c>
      <c r="X7" s="290">
        <v>0</v>
      </c>
      <c r="Y7" s="287">
        <f t="shared" si="2"/>
        <v>4</v>
      </c>
      <c r="Z7" s="288">
        <v>136</v>
      </c>
      <c r="AA7" s="288">
        <v>0</v>
      </c>
      <c r="AB7" s="288">
        <v>0</v>
      </c>
      <c r="AC7" s="288">
        <v>0</v>
      </c>
      <c r="AD7" s="289">
        <f t="shared" si="3"/>
        <v>136</v>
      </c>
      <c r="AE7" s="188"/>
      <c r="AG7" s="173" t="s">
        <v>41</v>
      </c>
      <c r="AH7" s="174"/>
      <c r="AI7" s="174"/>
      <c r="AJ7" s="174"/>
      <c r="AK7" s="174">
        <v>9</v>
      </c>
      <c r="AL7" s="174">
        <v>6</v>
      </c>
      <c r="AM7" s="174">
        <v>2</v>
      </c>
      <c r="AN7" s="174">
        <v>13</v>
      </c>
      <c r="AO7" s="174">
        <v>10</v>
      </c>
      <c r="AP7" s="174">
        <v>1</v>
      </c>
      <c r="AQ7" s="174">
        <v>0</v>
      </c>
      <c r="AR7" s="174"/>
      <c r="AS7" s="174"/>
      <c r="AT7" s="174">
        <f t="shared" ref="AT7:AT21" si="4">SUM(AH7:AS7)</f>
        <v>41</v>
      </c>
    </row>
    <row r="8" spans="1:46" ht="16.5" customHeight="1">
      <c r="A8" s="166" t="s">
        <v>42</v>
      </c>
      <c r="B8" s="196">
        <v>1814</v>
      </c>
      <c r="C8" s="197" t="s">
        <v>37</v>
      </c>
      <c r="D8" s="196">
        <v>3</v>
      </c>
      <c r="E8" s="198" t="s">
        <v>43</v>
      </c>
      <c r="F8" s="199">
        <v>44961</v>
      </c>
      <c r="G8" s="285">
        <v>0</v>
      </c>
      <c r="H8" s="285">
        <v>112</v>
      </c>
      <c r="I8" s="285">
        <v>1515</v>
      </c>
      <c r="J8" s="286">
        <v>0</v>
      </c>
      <c r="K8" s="286">
        <v>0</v>
      </c>
      <c r="L8" s="286">
        <v>0</v>
      </c>
      <c r="M8" s="286">
        <v>0</v>
      </c>
      <c r="N8" s="287">
        <f t="shared" si="0"/>
        <v>0</v>
      </c>
      <c r="O8" s="288">
        <v>0</v>
      </c>
      <c r="P8" s="288">
        <v>0</v>
      </c>
      <c r="Q8" s="288">
        <v>0</v>
      </c>
      <c r="R8" s="288">
        <v>0</v>
      </c>
      <c r="S8" s="289">
        <f t="shared" ref="S8:S12" si="5">SUM(O8:R8)</f>
        <v>0</v>
      </c>
      <c r="T8" s="286">
        <v>0</v>
      </c>
      <c r="U8" s="286">
        <v>0</v>
      </c>
      <c r="V8" s="286">
        <v>0</v>
      </c>
      <c r="W8" s="286">
        <v>0</v>
      </c>
      <c r="X8" s="290">
        <v>0</v>
      </c>
      <c r="Y8" s="287">
        <f t="shared" si="2"/>
        <v>0</v>
      </c>
      <c r="Z8" s="288">
        <v>0</v>
      </c>
      <c r="AA8" s="288">
        <v>0</v>
      </c>
      <c r="AB8" s="288">
        <v>0</v>
      </c>
      <c r="AC8" s="288">
        <v>0</v>
      </c>
      <c r="AD8" s="289">
        <f t="shared" si="3"/>
        <v>0</v>
      </c>
      <c r="AE8" s="188" t="s">
        <v>44</v>
      </c>
      <c r="AG8" s="173" t="s">
        <v>45</v>
      </c>
      <c r="AH8" s="174"/>
      <c r="AI8" s="174"/>
      <c r="AJ8" s="174"/>
      <c r="AK8" s="174"/>
      <c r="AL8" s="174"/>
      <c r="AM8" s="174">
        <v>4</v>
      </c>
      <c r="AN8" s="174">
        <v>6</v>
      </c>
      <c r="AO8" s="174">
        <v>5</v>
      </c>
      <c r="AP8" s="174">
        <v>6</v>
      </c>
      <c r="AQ8" s="174"/>
      <c r="AR8" s="174"/>
      <c r="AS8" s="174"/>
      <c r="AT8" s="174">
        <f t="shared" si="4"/>
        <v>21</v>
      </c>
    </row>
    <row r="9" spans="1:46" ht="16.5" customHeight="1">
      <c r="A9" s="166" t="s">
        <v>36</v>
      </c>
      <c r="B9" s="196">
        <v>1816</v>
      </c>
      <c r="C9" s="197" t="s">
        <v>37</v>
      </c>
      <c r="D9" s="196">
        <f>+D8+1</f>
        <v>4</v>
      </c>
      <c r="E9" s="198" t="s">
        <v>46</v>
      </c>
      <c r="F9" s="199">
        <v>44986</v>
      </c>
      <c r="G9" s="285">
        <v>2250</v>
      </c>
      <c r="H9" s="285">
        <v>99600</v>
      </c>
      <c r="I9" s="285">
        <v>3250</v>
      </c>
      <c r="J9" s="286">
        <v>1</v>
      </c>
      <c r="K9" s="286">
        <v>0</v>
      </c>
      <c r="L9" s="286">
        <v>6</v>
      </c>
      <c r="M9" s="286">
        <v>1</v>
      </c>
      <c r="N9" s="287">
        <f t="shared" si="0"/>
        <v>8</v>
      </c>
      <c r="O9" s="288">
        <v>0</v>
      </c>
      <c r="P9" s="288">
        <v>0</v>
      </c>
      <c r="Q9" s="288">
        <v>70</v>
      </c>
      <c r="R9" s="288">
        <v>0</v>
      </c>
      <c r="S9" s="289">
        <f t="shared" si="5"/>
        <v>70</v>
      </c>
      <c r="T9" s="286">
        <v>0</v>
      </c>
      <c r="U9" s="286">
        <v>0</v>
      </c>
      <c r="V9" s="286">
        <v>123</v>
      </c>
      <c r="W9" s="286">
        <v>0</v>
      </c>
      <c r="X9" s="290">
        <v>0</v>
      </c>
      <c r="Y9" s="287">
        <f t="shared" ref="Y9:Y15" si="6">SUM(T9:X9)</f>
        <v>123</v>
      </c>
      <c r="Z9" s="288">
        <v>0</v>
      </c>
      <c r="AA9" s="288">
        <v>0</v>
      </c>
      <c r="AB9" s="288">
        <v>0</v>
      </c>
      <c r="AC9" s="288">
        <v>66</v>
      </c>
      <c r="AD9" s="289">
        <f t="shared" ref="AD9:AD15" si="7">SUM(Z9:AC9)</f>
        <v>66</v>
      </c>
      <c r="AE9" s="188"/>
      <c r="AG9" s="173" t="s">
        <v>47</v>
      </c>
      <c r="AH9" s="174"/>
      <c r="AI9" s="174"/>
      <c r="AJ9" s="174">
        <v>2</v>
      </c>
      <c r="AK9" s="174"/>
      <c r="AL9" s="174"/>
      <c r="AM9" s="174"/>
      <c r="AN9" s="174"/>
      <c r="AO9" s="174"/>
      <c r="AP9" s="174"/>
      <c r="AQ9" s="174"/>
      <c r="AR9" s="174"/>
      <c r="AS9" s="174"/>
      <c r="AT9" s="174">
        <f t="shared" si="4"/>
        <v>2</v>
      </c>
    </row>
    <row r="10" spans="1:46" ht="16.5" customHeight="1">
      <c r="A10" s="166" t="s">
        <v>36</v>
      </c>
      <c r="B10" s="196">
        <v>1817</v>
      </c>
      <c r="C10" s="197" t="s">
        <v>37</v>
      </c>
      <c r="D10" s="196">
        <f t="shared" ref="D10:D23" si="8">+D9+1</f>
        <v>5</v>
      </c>
      <c r="E10" s="198" t="s">
        <v>48</v>
      </c>
      <c r="F10" s="199">
        <v>44998</v>
      </c>
      <c r="G10" s="285">
        <v>598</v>
      </c>
      <c r="H10" s="285">
        <v>35880</v>
      </c>
      <c r="I10" s="285">
        <v>901</v>
      </c>
      <c r="J10" s="286">
        <v>1</v>
      </c>
      <c r="K10" s="286">
        <v>0</v>
      </c>
      <c r="L10" s="286">
        <v>1</v>
      </c>
      <c r="M10" s="286">
        <v>0</v>
      </c>
      <c r="N10" s="287">
        <f t="shared" si="0"/>
        <v>2</v>
      </c>
      <c r="O10" s="288">
        <v>0</v>
      </c>
      <c r="P10" s="288">
        <v>0</v>
      </c>
      <c r="Q10" s="288">
        <v>131</v>
      </c>
      <c r="R10" s="288">
        <v>0</v>
      </c>
      <c r="S10" s="289">
        <f t="shared" si="5"/>
        <v>131</v>
      </c>
      <c r="T10" s="286">
        <v>0</v>
      </c>
      <c r="U10" s="286">
        <v>0</v>
      </c>
      <c r="V10" s="286">
        <v>34</v>
      </c>
      <c r="W10" s="286">
        <v>0</v>
      </c>
      <c r="X10" s="290">
        <v>0</v>
      </c>
      <c r="Y10" s="287">
        <f t="shared" si="6"/>
        <v>34</v>
      </c>
      <c r="Z10" s="288">
        <v>0</v>
      </c>
      <c r="AA10" s="288">
        <v>0</v>
      </c>
      <c r="AB10" s="288">
        <v>0</v>
      </c>
      <c r="AC10" s="288">
        <v>0</v>
      </c>
      <c r="AD10" s="289">
        <f t="shared" si="7"/>
        <v>0</v>
      </c>
      <c r="AE10" s="188"/>
      <c r="AG10" s="173" t="s">
        <v>49</v>
      </c>
      <c r="AH10" s="174"/>
      <c r="AI10" s="174"/>
      <c r="AJ10" s="174"/>
      <c r="AK10" s="174"/>
      <c r="AL10" s="174"/>
      <c r="AM10" s="174"/>
      <c r="AN10" s="174">
        <v>1</v>
      </c>
      <c r="AO10" s="174"/>
      <c r="AP10" s="174"/>
      <c r="AQ10" s="174"/>
      <c r="AR10" s="174"/>
      <c r="AS10" s="174"/>
      <c r="AT10" s="174">
        <f t="shared" si="4"/>
        <v>1</v>
      </c>
    </row>
    <row r="11" spans="1:46" ht="16.5" customHeight="1">
      <c r="A11" s="166" t="s">
        <v>36</v>
      </c>
      <c r="B11" s="196">
        <v>1818</v>
      </c>
      <c r="C11" s="197" t="s">
        <v>37</v>
      </c>
      <c r="D11" s="196">
        <f t="shared" si="8"/>
        <v>6</v>
      </c>
      <c r="E11" s="198" t="s">
        <v>50</v>
      </c>
      <c r="F11" s="199">
        <v>45000</v>
      </c>
      <c r="G11" s="285">
        <v>1014</v>
      </c>
      <c r="H11" s="285">
        <v>101754</v>
      </c>
      <c r="I11" s="285">
        <v>936</v>
      </c>
      <c r="J11" s="286">
        <v>0</v>
      </c>
      <c r="K11" s="286">
        <v>0</v>
      </c>
      <c r="L11" s="286">
        <v>0</v>
      </c>
      <c r="M11" s="286">
        <v>0</v>
      </c>
      <c r="N11" s="287">
        <f t="shared" si="0"/>
        <v>0</v>
      </c>
      <c r="O11" s="288">
        <v>0</v>
      </c>
      <c r="P11" s="288">
        <v>0</v>
      </c>
      <c r="Q11" s="288">
        <v>0</v>
      </c>
      <c r="R11" s="288">
        <v>0</v>
      </c>
      <c r="S11" s="289">
        <f t="shared" ref="S11" si="9">SUM(O11:R11)</f>
        <v>0</v>
      </c>
      <c r="T11" s="286">
        <v>0</v>
      </c>
      <c r="U11" s="286">
        <v>0</v>
      </c>
      <c r="V11" s="286">
        <v>0</v>
      </c>
      <c r="W11" s="286">
        <v>47</v>
      </c>
      <c r="X11" s="290">
        <v>0</v>
      </c>
      <c r="Y11" s="287">
        <f t="shared" si="6"/>
        <v>47</v>
      </c>
      <c r="Z11" s="288">
        <v>0</v>
      </c>
      <c r="AA11" s="288">
        <v>0</v>
      </c>
      <c r="AB11" s="288">
        <v>0</v>
      </c>
      <c r="AC11" s="288">
        <v>0</v>
      </c>
      <c r="AD11" s="289">
        <f t="shared" si="7"/>
        <v>0</v>
      </c>
      <c r="AE11" s="188"/>
      <c r="AG11" s="173" t="s">
        <v>51</v>
      </c>
      <c r="AH11" s="174"/>
      <c r="AI11" s="174"/>
      <c r="AJ11" s="174"/>
      <c r="AK11" s="174"/>
      <c r="AL11" s="174"/>
      <c r="AM11" s="174">
        <v>10</v>
      </c>
      <c r="AN11" s="174">
        <v>40</v>
      </c>
      <c r="AO11" s="174"/>
      <c r="AP11" s="174"/>
      <c r="AQ11" s="174"/>
      <c r="AR11" s="174"/>
      <c r="AS11" s="174"/>
      <c r="AT11" s="174">
        <f t="shared" si="4"/>
        <v>50</v>
      </c>
    </row>
    <row r="12" spans="1:46" ht="16.5" customHeight="1">
      <c r="A12" s="166" t="s">
        <v>36</v>
      </c>
      <c r="B12" s="196">
        <v>1819</v>
      </c>
      <c r="C12" s="197" t="s">
        <v>37</v>
      </c>
      <c r="D12" s="196">
        <f t="shared" si="8"/>
        <v>7</v>
      </c>
      <c r="E12" s="198" t="s">
        <v>52</v>
      </c>
      <c r="F12" s="199">
        <v>45009</v>
      </c>
      <c r="G12" s="285">
        <v>582</v>
      </c>
      <c r="H12" s="285">
        <v>20760</v>
      </c>
      <c r="I12" s="285">
        <v>821</v>
      </c>
      <c r="J12" s="286">
        <v>0</v>
      </c>
      <c r="K12" s="286">
        <v>0</v>
      </c>
      <c r="L12" s="286">
        <v>1</v>
      </c>
      <c r="M12" s="286">
        <v>0</v>
      </c>
      <c r="N12" s="287">
        <f t="shared" si="0"/>
        <v>1</v>
      </c>
      <c r="O12" s="288">
        <v>0</v>
      </c>
      <c r="P12" s="288">
        <v>0</v>
      </c>
      <c r="Q12" s="288">
        <v>100</v>
      </c>
      <c r="R12" s="288">
        <v>0</v>
      </c>
      <c r="S12" s="289">
        <f t="shared" si="5"/>
        <v>100</v>
      </c>
      <c r="T12" s="286">
        <v>0</v>
      </c>
      <c r="U12" s="286">
        <v>0</v>
      </c>
      <c r="V12" s="286">
        <v>31</v>
      </c>
      <c r="W12" s="286">
        <v>0</v>
      </c>
      <c r="X12" s="290">
        <v>0</v>
      </c>
      <c r="Y12" s="287">
        <f t="shared" si="6"/>
        <v>31</v>
      </c>
      <c r="Z12" s="288">
        <v>36</v>
      </c>
      <c r="AA12" s="288">
        <v>0</v>
      </c>
      <c r="AB12" s="288">
        <v>0</v>
      </c>
      <c r="AC12" s="288">
        <v>82</v>
      </c>
      <c r="AD12" s="289">
        <f t="shared" si="7"/>
        <v>118</v>
      </c>
      <c r="AE12" s="188"/>
      <c r="AG12" s="173" t="s">
        <v>53</v>
      </c>
      <c r="AH12" s="174"/>
      <c r="AI12" s="174"/>
      <c r="AJ12" s="174"/>
      <c r="AK12" s="174"/>
      <c r="AL12" s="174"/>
      <c r="AM12" s="174">
        <v>4</v>
      </c>
      <c r="AN12" s="174">
        <v>14</v>
      </c>
      <c r="AO12" s="174">
        <v>5</v>
      </c>
      <c r="AP12" s="174">
        <v>4</v>
      </c>
      <c r="AQ12" s="174">
        <v>58</v>
      </c>
      <c r="AR12" s="174"/>
      <c r="AS12" s="174"/>
      <c r="AT12" s="174">
        <f t="shared" si="4"/>
        <v>85</v>
      </c>
    </row>
    <row r="13" spans="1:46" ht="16.5" customHeight="1">
      <c r="A13" s="166" t="s">
        <v>42</v>
      </c>
      <c r="B13" s="196">
        <v>1821</v>
      </c>
      <c r="C13" s="197" t="s">
        <v>37</v>
      </c>
      <c r="D13" s="196">
        <f t="shared" si="8"/>
        <v>8</v>
      </c>
      <c r="E13" s="198" t="s">
        <v>54</v>
      </c>
      <c r="F13" s="199">
        <v>45022</v>
      </c>
      <c r="G13" s="285">
        <v>0</v>
      </c>
      <c r="H13" s="285">
        <v>55</v>
      </c>
      <c r="I13" s="285">
        <v>169</v>
      </c>
      <c r="J13" s="286">
        <v>0</v>
      </c>
      <c r="K13" s="286">
        <v>0</v>
      </c>
      <c r="L13" s="286">
        <v>0</v>
      </c>
      <c r="M13" s="286">
        <v>0</v>
      </c>
      <c r="N13" s="287">
        <f t="shared" si="0"/>
        <v>0</v>
      </c>
      <c r="O13" s="288">
        <v>0</v>
      </c>
      <c r="P13" s="288">
        <v>0</v>
      </c>
      <c r="Q13" s="288">
        <v>0</v>
      </c>
      <c r="R13" s="288">
        <v>0</v>
      </c>
      <c r="S13" s="289">
        <f t="shared" ref="S13:S15" si="10">SUM(O13:R13)</f>
        <v>0</v>
      </c>
      <c r="T13" s="286">
        <v>0</v>
      </c>
      <c r="U13" s="286">
        <v>0</v>
      </c>
      <c r="V13" s="286">
        <v>0</v>
      </c>
      <c r="W13" s="286">
        <v>0</v>
      </c>
      <c r="X13" s="290">
        <v>0</v>
      </c>
      <c r="Y13" s="287">
        <f t="shared" si="6"/>
        <v>0</v>
      </c>
      <c r="Z13" s="288">
        <v>0</v>
      </c>
      <c r="AA13" s="288">
        <v>0</v>
      </c>
      <c r="AB13" s="288">
        <v>0</v>
      </c>
      <c r="AC13" s="288">
        <v>0</v>
      </c>
      <c r="AD13" s="289">
        <f t="shared" si="7"/>
        <v>0</v>
      </c>
      <c r="AE13" s="188" t="s">
        <v>55</v>
      </c>
      <c r="AG13" s="173" t="s">
        <v>56</v>
      </c>
      <c r="AH13" s="174"/>
      <c r="AI13" s="174"/>
      <c r="AJ13" s="174">
        <v>6</v>
      </c>
      <c r="AK13" s="174"/>
      <c r="AL13" s="174"/>
      <c r="AM13" s="174">
        <v>5</v>
      </c>
      <c r="AN13" s="174"/>
      <c r="AO13" s="174"/>
      <c r="AP13" s="174"/>
      <c r="AQ13" s="174"/>
      <c r="AR13" s="174"/>
      <c r="AS13" s="174"/>
      <c r="AT13" s="174">
        <f t="shared" si="4"/>
        <v>11</v>
      </c>
    </row>
    <row r="14" spans="1:46" ht="16.5" customHeight="1">
      <c r="A14" s="166" t="s">
        <v>36</v>
      </c>
      <c r="B14" s="196">
        <v>1820</v>
      </c>
      <c r="C14" s="197" t="s">
        <v>37</v>
      </c>
      <c r="D14" s="196">
        <f t="shared" si="8"/>
        <v>9</v>
      </c>
      <c r="E14" s="198" t="s">
        <v>57</v>
      </c>
      <c r="F14" s="199">
        <v>45035</v>
      </c>
      <c r="G14" s="285">
        <v>800</v>
      </c>
      <c r="H14" s="285">
        <v>28156</v>
      </c>
      <c r="I14" s="285">
        <v>1087</v>
      </c>
      <c r="J14" s="286">
        <v>0</v>
      </c>
      <c r="K14" s="286">
        <v>0</v>
      </c>
      <c r="L14" s="286">
        <v>8</v>
      </c>
      <c r="M14" s="286">
        <v>0</v>
      </c>
      <c r="N14" s="287">
        <f t="shared" si="0"/>
        <v>8</v>
      </c>
      <c r="O14" s="288">
        <v>0</v>
      </c>
      <c r="P14" s="288">
        <v>0</v>
      </c>
      <c r="Q14" s="288">
        <v>20</v>
      </c>
      <c r="R14" s="288">
        <v>0</v>
      </c>
      <c r="S14" s="289">
        <f t="shared" si="10"/>
        <v>20</v>
      </c>
      <c r="T14" s="286">
        <v>0</v>
      </c>
      <c r="U14" s="286">
        <v>0</v>
      </c>
      <c r="V14" s="286">
        <v>42</v>
      </c>
      <c r="W14" s="286">
        <v>0</v>
      </c>
      <c r="X14" s="290">
        <v>0</v>
      </c>
      <c r="Y14" s="287">
        <f t="shared" si="6"/>
        <v>42</v>
      </c>
      <c r="Z14" s="288">
        <v>0</v>
      </c>
      <c r="AA14" s="288">
        <v>0</v>
      </c>
      <c r="AB14" s="288">
        <v>0</v>
      </c>
      <c r="AC14" s="288">
        <v>0</v>
      </c>
      <c r="AD14" s="289">
        <f t="shared" si="7"/>
        <v>0</v>
      </c>
      <c r="AE14" s="188"/>
      <c r="AG14" s="173" t="s">
        <v>58</v>
      </c>
      <c r="AH14" s="174"/>
      <c r="AI14" s="174"/>
      <c r="AJ14" s="174"/>
      <c r="AK14" s="174">
        <v>1</v>
      </c>
      <c r="AL14" s="174"/>
      <c r="AM14" s="174"/>
      <c r="AN14" s="174"/>
      <c r="AO14" s="174"/>
      <c r="AP14" s="174"/>
      <c r="AQ14" s="174"/>
      <c r="AR14" s="174"/>
      <c r="AS14" s="174">
        <v>1</v>
      </c>
      <c r="AT14" s="174">
        <f t="shared" si="4"/>
        <v>2</v>
      </c>
    </row>
    <row r="15" spans="1:46" ht="16.5" customHeight="1">
      <c r="A15" s="166" t="s">
        <v>36</v>
      </c>
      <c r="B15" s="196">
        <v>1822</v>
      </c>
      <c r="C15" s="197" t="s">
        <v>37</v>
      </c>
      <c r="D15" s="196">
        <f t="shared" si="8"/>
        <v>10</v>
      </c>
      <c r="E15" s="198" t="s">
        <v>59</v>
      </c>
      <c r="F15" s="199">
        <v>45045</v>
      </c>
      <c r="G15" s="285">
        <v>546</v>
      </c>
      <c r="H15" s="285">
        <v>63546</v>
      </c>
      <c r="I15" s="285">
        <v>1427</v>
      </c>
      <c r="J15" s="286">
        <v>1</v>
      </c>
      <c r="K15" s="286">
        <v>0</v>
      </c>
      <c r="L15" s="286">
        <v>2</v>
      </c>
      <c r="M15" s="286">
        <v>0</v>
      </c>
      <c r="N15" s="287">
        <f t="shared" si="0"/>
        <v>3</v>
      </c>
      <c r="O15" s="288">
        <v>0</v>
      </c>
      <c r="P15" s="288">
        <v>0</v>
      </c>
      <c r="Q15" s="288">
        <v>20</v>
      </c>
      <c r="R15" s="288">
        <v>0</v>
      </c>
      <c r="S15" s="289">
        <f t="shared" si="10"/>
        <v>20</v>
      </c>
      <c r="T15" s="286">
        <v>15</v>
      </c>
      <c r="U15" s="286">
        <v>0</v>
      </c>
      <c r="V15" s="286">
        <v>30</v>
      </c>
      <c r="W15" s="286">
        <v>10</v>
      </c>
      <c r="X15" s="290">
        <v>0</v>
      </c>
      <c r="Y15" s="287">
        <f t="shared" si="6"/>
        <v>55</v>
      </c>
      <c r="Z15" s="288">
        <v>0</v>
      </c>
      <c r="AA15" s="288">
        <v>0</v>
      </c>
      <c r="AB15" s="288">
        <v>0</v>
      </c>
      <c r="AC15" s="288">
        <v>0</v>
      </c>
      <c r="AD15" s="289">
        <f t="shared" si="7"/>
        <v>0</v>
      </c>
      <c r="AE15" s="188"/>
      <c r="AG15" s="173" t="s">
        <v>60</v>
      </c>
      <c r="AH15" s="174"/>
      <c r="AI15" s="174"/>
      <c r="AJ15" s="174">
        <v>1</v>
      </c>
      <c r="AK15" s="174"/>
      <c r="AL15" s="174"/>
      <c r="AM15" s="174"/>
      <c r="AN15" s="174"/>
      <c r="AO15" s="174"/>
      <c r="AP15" s="174"/>
      <c r="AQ15" s="174"/>
      <c r="AR15" s="174"/>
      <c r="AS15" s="174"/>
      <c r="AT15" s="174">
        <f t="shared" si="4"/>
        <v>1</v>
      </c>
    </row>
    <row r="16" spans="1:46" ht="16.5" customHeight="1">
      <c r="A16" s="166" t="s">
        <v>42</v>
      </c>
      <c r="B16" s="196">
        <v>1823</v>
      </c>
      <c r="C16" s="197" t="s">
        <v>37</v>
      </c>
      <c r="D16" s="196">
        <f t="shared" si="8"/>
        <v>11</v>
      </c>
      <c r="E16" s="198" t="s">
        <v>61</v>
      </c>
      <c r="F16" s="199">
        <v>45056</v>
      </c>
      <c r="G16" s="285">
        <v>0</v>
      </c>
      <c r="H16" s="285">
        <v>149</v>
      </c>
      <c r="I16" s="285">
        <v>1836</v>
      </c>
      <c r="J16" s="286">
        <v>0</v>
      </c>
      <c r="K16" s="286">
        <v>0</v>
      </c>
      <c r="L16" s="286">
        <v>0</v>
      </c>
      <c r="M16" s="286">
        <v>0</v>
      </c>
      <c r="N16" s="287">
        <f t="shared" si="0"/>
        <v>0</v>
      </c>
      <c r="O16" s="288">
        <v>0</v>
      </c>
      <c r="P16" s="288">
        <v>0</v>
      </c>
      <c r="Q16" s="288">
        <v>0</v>
      </c>
      <c r="R16" s="288">
        <v>0</v>
      </c>
      <c r="S16" s="289">
        <f t="shared" ref="S16:S21" si="11">SUM(O16:R16)</f>
        <v>0</v>
      </c>
      <c r="T16" s="286">
        <v>0</v>
      </c>
      <c r="U16" s="286">
        <v>0</v>
      </c>
      <c r="V16" s="286">
        <v>0</v>
      </c>
      <c r="W16" s="286">
        <v>0</v>
      </c>
      <c r="X16" s="290">
        <v>0</v>
      </c>
      <c r="Y16" s="287">
        <f t="shared" ref="Y16:Y37" si="12">SUM(T16:X16)</f>
        <v>0</v>
      </c>
      <c r="Z16" s="288">
        <v>0</v>
      </c>
      <c r="AA16" s="288">
        <v>0</v>
      </c>
      <c r="AB16" s="288">
        <v>0</v>
      </c>
      <c r="AC16" s="288">
        <v>0</v>
      </c>
      <c r="AD16" s="289">
        <f t="shared" ref="AD16:AD22" si="13">SUM(Z16:AC16)</f>
        <v>0</v>
      </c>
      <c r="AE16" s="188" t="s">
        <v>62</v>
      </c>
      <c r="AG16" s="173" t="s">
        <v>63</v>
      </c>
      <c r="AH16" s="174"/>
      <c r="AI16" s="174"/>
      <c r="AJ16" s="174"/>
      <c r="AK16" s="174"/>
      <c r="AL16" s="174"/>
      <c r="AM16" s="174">
        <v>10</v>
      </c>
      <c r="AN16" s="174">
        <v>9</v>
      </c>
      <c r="AO16" s="174"/>
      <c r="AP16" s="174">
        <v>10</v>
      </c>
      <c r="AQ16" s="174"/>
      <c r="AR16" s="174"/>
      <c r="AS16" s="174"/>
      <c r="AT16" s="174">
        <f t="shared" si="4"/>
        <v>29</v>
      </c>
    </row>
    <row r="17" spans="1:46" ht="16.5" customHeight="1">
      <c r="A17" s="166" t="s">
        <v>36</v>
      </c>
      <c r="B17" s="196">
        <v>1824</v>
      </c>
      <c r="C17" s="197" t="s">
        <v>37</v>
      </c>
      <c r="D17" s="196">
        <f t="shared" si="8"/>
        <v>12</v>
      </c>
      <c r="E17" s="198" t="s">
        <v>64</v>
      </c>
      <c r="F17" s="199">
        <v>45057</v>
      </c>
      <c r="G17" s="285">
        <v>394</v>
      </c>
      <c r="H17" s="285">
        <v>38860</v>
      </c>
      <c r="I17" s="285">
        <v>778</v>
      </c>
      <c r="J17" s="286">
        <v>1</v>
      </c>
      <c r="K17" s="286">
        <v>0</v>
      </c>
      <c r="L17" s="286">
        <v>1</v>
      </c>
      <c r="M17" s="286">
        <v>0</v>
      </c>
      <c r="N17" s="287">
        <f t="shared" si="0"/>
        <v>2</v>
      </c>
      <c r="O17" s="288">
        <v>0</v>
      </c>
      <c r="P17" s="288">
        <v>0</v>
      </c>
      <c r="Q17" s="288">
        <v>20</v>
      </c>
      <c r="R17" s="288">
        <v>0</v>
      </c>
      <c r="S17" s="289">
        <f t="shared" si="11"/>
        <v>20</v>
      </c>
      <c r="T17" s="286">
        <v>0</v>
      </c>
      <c r="U17" s="286">
        <v>0</v>
      </c>
      <c r="V17" s="286">
        <v>22</v>
      </c>
      <c r="W17" s="286">
        <v>7</v>
      </c>
      <c r="X17" s="290">
        <v>0</v>
      </c>
      <c r="Y17" s="287">
        <f t="shared" si="12"/>
        <v>29</v>
      </c>
      <c r="Z17" s="288">
        <v>0</v>
      </c>
      <c r="AA17" s="288">
        <v>0</v>
      </c>
      <c r="AB17" s="288">
        <v>0</v>
      </c>
      <c r="AC17" s="288">
        <v>0</v>
      </c>
      <c r="AD17" s="289">
        <f t="shared" si="13"/>
        <v>0</v>
      </c>
      <c r="AE17" s="188"/>
      <c r="AF17" s="175"/>
      <c r="AG17" s="173" t="s">
        <v>65</v>
      </c>
      <c r="AH17" s="174"/>
      <c r="AI17" s="174"/>
      <c r="AJ17" s="174"/>
      <c r="AK17" s="174">
        <v>1</v>
      </c>
      <c r="AL17" s="174">
        <v>7</v>
      </c>
      <c r="AM17" s="174">
        <v>27</v>
      </c>
      <c r="AN17" s="174">
        <v>7</v>
      </c>
      <c r="AO17" s="174">
        <v>26</v>
      </c>
      <c r="AP17" s="174">
        <v>16</v>
      </c>
      <c r="AQ17" s="174">
        <v>33</v>
      </c>
      <c r="AR17" s="174">
        <v>1</v>
      </c>
      <c r="AS17" s="174">
        <v>2</v>
      </c>
      <c r="AT17" s="174">
        <f t="shared" si="4"/>
        <v>120</v>
      </c>
    </row>
    <row r="18" spans="1:46" ht="16.5" customHeight="1">
      <c r="A18" s="166" t="s">
        <v>36</v>
      </c>
      <c r="B18" s="196">
        <v>1825</v>
      </c>
      <c r="C18" s="197" t="s">
        <v>37</v>
      </c>
      <c r="D18" s="196">
        <f t="shared" si="8"/>
        <v>13</v>
      </c>
      <c r="E18" s="198" t="s">
        <v>66</v>
      </c>
      <c r="F18" s="199">
        <v>45072</v>
      </c>
      <c r="G18" s="285">
        <v>718</v>
      </c>
      <c r="H18" s="285">
        <v>17893</v>
      </c>
      <c r="I18" s="285">
        <v>768</v>
      </c>
      <c r="J18" s="286">
        <v>1</v>
      </c>
      <c r="K18" s="286">
        <v>0</v>
      </c>
      <c r="L18" s="286">
        <v>0</v>
      </c>
      <c r="M18" s="286">
        <v>0</v>
      </c>
      <c r="N18" s="287">
        <f t="shared" si="0"/>
        <v>1</v>
      </c>
      <c r="O18" s="288">
        <v>0</v>
      </c>
      <c r="P18" s="288">
        <v>0</v>
      </c>
      <c r="Q18" s="288">
        <v>20</v>
      </c>
      <c r="R18" s="288">
        <v>50</v>
      </c>
      <c r="S18" s="289">
        <f t="shared" si="11"/>
        <v>70</v>
      </c>
      <c r="T18" s="286">
        <v>0</v>
      </c>
      <c r="U18" s="286">
        <v>0</v>
      </c>
      <c r="V18" s="286">
        <v>26</v>
      </c>
      <c r="W18" s="286">
        <v>6</v>
      </c>
      <c r="X18" s="290">
        <v>0</v>
      </c>
      <c r="Y18" s="287">
        <f t="shared" si="12"/>
        <v>32</v>
      </c>
      <c r="Z18" s="288">
        <v>0</v>
      </c>
      <c r="AA18" s="288">
        <v>0</v>
      </c>
      <c r="AB18" s="288">
        <v>0</v>
      </c>
      <c r="AC18" s="288">
        <v>4</v>
      </c>
      <c r="AD18" s="289">
        <f t="shared" si="13"/>
        <v>4</v>
      </c>
      <c r="AE18" s="188"/>
      <c r="AF18" s="175"/>
      <c r="AG18" s="173" t="s">
        <v>67</v>
      </c>
      <c r="AH18" s="174">
        <v>44</v>
      </c>
      <c r="AI18" s="174"/>
      <c r="AJ18" s="174">
        <v>42</v>
      </c>
      <c r="AK18" s="174">
        <v>20</v>
      </c>
      <c r="AL18" s="174"/>
      <c r="AM18" s="174">
        <v>12</v>
      </c>
      <c r="AN18" s="174"/>
      <c r="AO18" s="174">
        <v>10</v>
      </c>
      <c r="AP18" s="174">
        <v>22</v>
      </c>
      <c r="AQ18" s="174">
        <v>2</v>
      </c>
      <c r="AR18" s="174"/>
      <c r="AS18" s="174"/>
      <c r="AT18" s="174">
        <f t="shared" si="4"/>
        <v>152</v>
      </c>
    </row>
    <row r="19" spans="1:46" ht="16.5" customHeight="1">
      <c r="A19" s="166" t="s">
        <v>36</v>
      </c>
      <c r="B19" s="196">
        <v>1826</v>
      </c>
      <c r="C19" s="197" t="s">
        <v>37</v>
      </c>
      <c r="D19" s="196">
        <f t="shared" si="8"/>
        <v>14</v>
      </c>
      <c r="E19" s="198" t="s">
        <v>68</v>
      </c>
      <c r="F19" s="199">
        <v>45090</v>
      </c>
      <c r="G19" s="285">
        <v>1068</v>
      </c>
      <c r="H19" s="285">
        <v>53958</v>
      </c>
      <c r="I19" s="285">
        <v>1600</v>
      </c>
      <c r="J19" s="286">
        <v>0</v>
      </c>
      <c r="K19" s="286">
        <v>0</v>
      </c>
      <c r="L19" s="286">
        <v>1</v>
      </c>
      <c r="M19" s="286">
        <v>0</v>
      </c>
      <c r="N19" s="287">
        <f t="shared" si="0"/>
        <v>1</v>
      </c>
      <c r="O19" s="288">
        <v>0</v>
      </c>
      <c r="P19" s="288">
        <v>0</v>
      </c>
      <c r="Q19" s="288">
        <v>0</v>
      </c>
      <c r="R19" s="288">
        <v>0</v>
      </c>
      <c r="S19" s="289">
        <f t="shared" si="11"/>
        <v>0</v>
      </c>
      <c r="T19" s="286">
        <v>0</v>
      </c>
      <c r="U19" s="286">
        <v>0</v>
      </c>
      <c r="V19" s="286">
        <v>55</v>
      </c>
      <c r="W19" s="286">
        <v>5</v>
      </c>
      <c r="X19" s="290">
        <v>0</v>
      </c>
      <c r="Y19" s="287">
        <f t="shared" si="12"/>
        <v>60</v>
      </c>
      <c r="Z19" s="288">
        <v>0</v>
      </c>
      <c r="AA19" s="288">
        <v>0</v>
      </c>
      <c r="AB19" s="288">
        <v>3</v>
      </c>
      <c r="AC19" s="288">
        <v>4</v>
      </c>
      <c r="AD19" s="289">
        <f t="shared" si="13"/>
        <v>7</v>
      </c>
      <c r="AE19" s="188"/>
      <c r="AF19" s="175"/>
      <c r="AG19" s="173" t="s">
        <v>69</v>
      </c>
      <c r="AH19" s="174">
        <v>107</v>
      </c>
      <c r="AI19" s="174"/>
      <c r="AJ19" s="174">
        <v>144</v>
      </c>
      <c r="AK19" s="174">
        <v>46</v>
      </c>
      <c r="AL19" s="174">
        <v>25</v>
      </c>
      <c r="AM19" s="174">
        <v>55</v>
      </c>
      <c r="AN19" s="174">
        <v>36</v>
      </c>
      <c r="AO19" s="174">
        <v>49</v>
      </c>
      <c r="AP19" s="174">
        <v>41</v>
      </c>
      <c r="AQ19" s="174">
        <v>149</v>
      </c>
      <c r="AR19" s="174">
        <v>72</v>
      </c>
      <c r="AS19" s="174">
        <v>35</v>
      </c>
      <c r="AT19" s="174">
        <f t="shared" si="4"/>
        <v>759</v>
      </c>
    </row>
    <row r="20" spans="1:46" ht="16.5" customHeight="1">
      <c r="A20" s="166" t="s">
        <v>36</v>
      </c>
      <c r="B20" s="196">
        <v>1827</v>
      </c>
      <c r="C20" s="197" t="s">
        <v>37</v>
      </c>
      <c r="D20" s="196">
        <f t="shared" si="8"/>
        <v>15</v>
      </c>
      <c r="E20" s="198" t="s">
        <v>70</v>
      </c>
      <c r="F20" s="199">
        <v>45100</v>
      </c>
      <c r="G20" s="285">
        <v>561</v>
      </c>
      <c r="H20" s="285">
        <v>97299</v>
      </c>
      <c r="I20" s="285">
        <v>1820</v>
      </c>
      <c r="J20" s="286">
        <v>0</v>
      </c>
      <c r="K20" s="286">
        <v>0</v>
      </c>
      <c r="L20" s="286">
        <v>0</v>
      </c>
      <c r="M20" s="286">
        <v>0</v>
      </c>
      <c r="N20" s="287">
        <f t="shared" si="0"/>
        <v>0</v>
      </c>
      <c r="O20" s="288">
        <v>0</v>
      </c>
      <c r="P20" s="288">
        <v>0</v>
      </c>
      <c r="Q20" s="288">
        <v>0</v>
      </c>
      <c r="R20" s="288">
        <v>3</v>
      </c>
      <c r="S20" s="289">
        <f t="shared" si="11"/>
        <v>3</v>
      </c>
      <c r="T20" s="286">
        <v>0</v>
      </c>
      <c r="U20" s="286">
        <v>0</v>
      </c>
      <c r="V20" s="286">
        <v>24</v>
      </c>
      <c r="W20" s="286">
        <v>46</v>
      </c>
      <c r="X20" s="290">
        <v>0</v>
      </c>
      <c r="Y20" s="287">
        <f t="shared" si="12"/>
        <v>70</v>
      </c>
      <c r="Z20" s="288">
        <v>0</v>
      </c>
      <c r="AA20" s="288">
        <v>0</v>
      </c>
      <c r="AB20" s="288">
        <v>0</v>
      </c>
      <c r="AC20" s="288">
        <v>0</v>
      </c>
      <c r="AD20" s="289">
        <f t="shared" si="13"/>
        <v>0</v>
      </c>
      <c r="AE20" s="188"/>
      <c r="AF20" s="175"/>
      <c r="AG20" s="173" t="s">
        <v>71</v>
      </c>
      <c r="AH20" s="174">
        <v>4</v>
      </c>
      <c r="AI20" s="174"/>
      <c r="AJ20" s="174">
        <v>2</v>
      </c>
      <c r="AK20" s="174">
        <v>20</v>
      </c>
      <c r="AL20" s="174">
        <v>2</v>
      </c>
      <c r="AM20" s="174">
        <v>2</v>
      </c>
      <c r="AN20" s="174">
        <v>34</v>
      </c>
      <c r="AO20" s="174">
        <v>5</v>
      </c>
      <c r="AP20" s="174"/>
      <c r="AQ20" s="174">
        <v>68</v>
      </c>
      <c r="AR20" s="174">
        <v>48</v>
      </c>
      <c r="AS20" s="174">
        <v>28</v>
      </c>
      <c r="AT20" s="174">
        <f t="shared" si="4"/>
        <v>213</v>
      </c>
    </row>
    <row r="21" spans="1:46" ht="16.5" customHeight="1">
      <c r="A21" s="166" t="s">
        <v>36</v>
      </c>
      <c r="B21" s="196">
        <v>1828</v>
      </c>
      <c r="C21" s="197" t="s">
        <v>37</v>
      </c>
      <c r="D21" s="196">
        <f t="shared" si="8"/>
        <v>16</v>
      </c>
      <c r="E21" s="198" t="s">
        <v>72</v>
      </c>
      <c r="F21" s="199">
        <v>45114</v>
      </c>
      <c r="G21" s="285">
        <v>1044</v>
      </c>
      <c r="H21" s="285">
        <v>69026</v>
      </c>
      <c r="I21" s="285">
        <v>2317</v>
      </c>
      <c r="J21" s="286">
        <v>3</v>
      </c>
      <c r="K21" s="286">
        <v>0</v>
      </c>
      <c r="L21" s="286">
        <v>1</v>
      </c>
      <c r="M21" s="286">
        <v>0</v>
      </c>
      <c r="N21" s="287">
        <f t="shared" si="0"/>
        <v>4</v>
      </c>
      <c r="O21" s="288">
        <v>0</v>
      </c>
      <c r="P21" s="288">
        <v>0</v>
      </c>
      <c r="Q21" s="288">
        <v>0</v>
      </c>
      <c r="R21" s="288">
        <v>34</v>
      </c>
      <c r="S21" s="289">
        <f t="shared" si="11"/>
        <v>34</v>
      </c>
      <c r="T21" s="286">
        <v>0</v>
      </c>
      <c r="U21" s="286">
        <v>0</v>
      </c>
      <c r="V21" s="286">
        <v>72</v>
      </c>
      <c r="W21" s="286">
        <v>17</v>
      </c>
      <c r="X21" s="290">
        <v>0</v>
      </c>
      <c r="Y21" s="287">
        <f t="shared" si="12"/>
        <v>89</v>
      </c>
      <c r="Z21" s="288">
        <v>0</v>
      </c>
      <c r="AA21" s="288">
        <v>0</v>
      </c>
      <c r="AB21" s="288">
        <v>2</v>
      </c>
      <c r="AC21" s="288">
        <v>0</v>
      </c>
      <c r="AD21" s="289">
        <f t="shared" si="13"/>
        <v>2</v>
      </c>
      <c r="AE21" s="188"/>
      <c r="AF21" s="175"/>
      <c r="AG21" s="173" t="s">
        <v>73</v>
      </c>
      <c r="AH21" s="174"/>
      <c r="AI21" s="174"/>
      <c r="AJ21" s="174">
        <v>38</v>
      </c>
      <c r="AK21" s="174"/>
      <c r="AL21" s="174"/>
      <c r="AM21" s="174"/>
      <c r="AN21" s="174"/>
      <c r="AO21" s="174"/>
      <c r="AP21" s="174"/>
      <c r="AQ21" s="174"/>
      <c r="AR21" s="174"/>
      <c r="AS21" s="174"/>
      <c r="AT21" s="174">
        <f t="shared" si="4"/>
        <v>38</v>
      </c>
    </row>
    <row r="22" spans="1:46" ht="16.5" customHeight="1">
      <c r="A22" s="166" t="s">
        <v>42</v>
      </c>
      <c r="B22" s="196">
        <v>1829</v>
      </c>
      <c r="C22" s="197" t="s">
        <v>37</v>
      </c>
      <c r="D22" s="196">
        <f t="shared" si="8"/>
        <v>17</v>
      </c>
      <c r="E22" s="198" t="s">
        <v>74</v>
      </c>
      <c r="F22" s="199">
        <v>45122</v>
      </c>
      <c r="G22" s="285">
        <v>0</v>
      </c>
      <c r="H22" s="285">
        <v>0</v>
      </c>
      <c r="I22" s="285">
        <v>13383</v>
      </c>
      <c r="J22" s="286">
        <v>0</v>
      </c>
      <c r="K22" s="286">
        <v>0</v>
      </c>
      <c r="L22" s="286">
        <v>0</v>
      </c>
      <c r="M22" s="286">
        <v>0</v>
      </c>
      <c r="N22" s="287">
        <f t="shared" si="0"/>
        <v>0</v>
      </c>
      <c r="O22" s="288">
        <v>0</v>
      </c>
      <c r="P22" s="288">
        <v>0</v>
      </c>
      <c r="Q22" s="288">
        <v>0</v>
      </c>
      <c r="R22" s="288">
        <v>0</v>
      </c>
      <c r="S22" s="289">
        <f t="shared" ref="S22:S37" si="14">SUM(O22:R22)</f>
        <v>0</v>
      </c>
      <c r="T22" s="286">
        <v>0</v>
      </c>
      <c r="U22" s="286">
        <v>0</v>
      </c>
      <c r="V22" s="286">
        <v>0</v>
      </c>
      <c r="W22" s="286">
        <v>0</v>
      </c>
      <c r="X22" s="290">
        <v>0</v>
      </c>
      <c r="Y22" s="287">
        <f t="shared" si="12"/>
        <v>0</v>
      </c>
      <c r="Z22" s="288">
        <v>0</v>
      </c>
      <c r="AA22" s="288">
        <v>0</v>
      </c>
      <c r="AB22" s="288">
        <v>0</v>
      </c>
      <c r="AC22" s="288">
        <v>0</v>
      </c>
      <c r="AD22" s="289">
        <f t="shared" si="13"/>
        <v>0</v>
      </c>
      <c r="AE22" s="188" t="s">
        <v>75</v>
      </c>
      <c r="AF22" s="175"/>
      <c r="AG22" s="178" t="s">
        <v>76</v>
      </c>
      <c r="AH22" s="179">
        <f>SUM(AH6:AH21)</f>
        <v>155</v>
      </c>
      <c r="AI22" s="179">
        <f t="shared" ref="AI22:AS22" si="15">SUM(AI6:AI21)</f>
        <v>0</v>
      </c>
      <c r="AJ22" s="179">
        <f t="shared" si="15"/>
        <v>235</v>
      </c>
      <c r="AK22" s="179">
        <f t="shared" si="15"/>
        <v>97</v>
      </c>
      <c r="AL22" s="179">
        <f t="shared" si="15"/>
        <v>61</v>
      </c>
      <c r="AM22" s="179">
        <f t="shared" si="15"/>
        <v>131</v>
      </c>
      <c r="AN22" s="179">
        <f t="shared" si="15"/>
        <v>160</v>
      </c>
      <c r="AO22" s="179">
        <f t="shared" si="15"/>
        <v>110</v>
      </c>
      <c r="AP22" s="179">
        <f t="shared" si="15"/>
        <v>100</v>
      </c>
      <c r="AQ22" s="179">
        <f t="shared" si="15"/>
        <v>310</v>
      </c>
      <c r="AR22" s="179">
        <f t="shared" si="15"/>
        <v>121</v>
      </c>
      <c r="AS22" s="179">
        <f t="shared" si="15"/>
        <v>66</v>
      </c>
      <c r="AT22" s="179">
        <f>SUM(AT6:AT21)</f>
        <v>1546</v>
      </c>
    </row>
    <row r="23" spans="1:46" ht="16.5" customHeight="1">
      <c r="A23" s="166" t="s">
        <v>36</v>
      </c>
      <c r="B23" s="196">
        <v>1830</v>
      </c>
      <c r="C23" s="197" t="s">
        <v>37</v>
      </c>
      <c r="D23" s="196">
        <f t="shared" si="8"/>
        <v>18</v>
      </c>
      <c r="E23" s="198" t="s">
        <v>77</v>
      </c>
      <c r="F23" s="199">
        <v>45133</v>
      </c>
      <c r="G23" s="285">
        <v>506</v>
      </c>
      <c r="H23" s="285">
        <v>98031</v>
      </c>
      <c r="I23" s="285">
        <v>1823</v>
      </c>
      <c r="J23" s="286">
        <v>0</v>
      </c>
      <c r="K23" s="286">
        <v>0</v>
      </c>
      <c r="L23" s="286">
        <v>14</v>
      </c>
      <c r="M23" s="286">
        <v>0</v>
      </c>
      <c r="N23" s="287">
        <f t="shared" si="0"/>
        <v>14</v>
      </c>
      <c r="O23" s="288">
        <v>0</v>
      </c>
      <c r="P23" s="288">
        <v>0</v>
      </c>
      <c r="Q23" s="288">
        <v>0</v>
      </c>
      <c r="R23" s="288">
        <v>0</v>
      </c>
      <c r="S23" s="289">
        <f t="shared" si="14"/>
        <v>0</v>
      </c>
      <c r="T23" s="286">
        <v>0</v>
      </c>
      <c r="U23" s="286">
        <v>0</v>
      </c>
      <c r="V23" s="286">
        <v>38</v>
      </c>
      <c r="W23" s="286">
        <v>33</v>
      </c>
      <c r="X23" s="290">
        <v>0</v>
      </c>
      <c r="Y23" s="287">
        <f t="shared" si="12"/>
        <v>71</v>
      </c>
      <c r="Z23" s="288">
        <v>0</v>
      </c>
      <c r="AA23" s="288">
        <v>0</v>
      </c>
      <c r="AB23" s="288">
        <v>1</v>
      </c>
      <c r="AC23" s="288">
        <v>1</v>
      </c>
      <c r="AD23" s="289">
        <f t="shared" ref="AD23:AD37" si="16">SUM(Z23:AC23)</f>
        <v>2</v>
      </c>
      <c r="AE23" s="188"/>
      <c r="AF23" s="175"/>
    </row>
    <row r="24" spans="1:46" ht="16.5" customHeight="1">
      <c r="A24" s="166" t="s">
        <v>36</v>
      </c>
      <c r="B24" s="196">
        <v>1831</v>
      </c>
      <c r="C24" s="197" t="s">
        <v>37</v>
      </c>
      <c r="D24" s="196">
        <v>19</v>
      </c>
      <c r="E24" s="198" t="s">
        <v>78</v>
      </c>
      <c r="F24" s="199">
        <v>45156</v>
      </c>
      <c r="G24" s="285">
        <v>1262</v>
      </c>
      <c r="H24" s="285">
        <v>139863</v>
      </c>
      <c r="I24" s="285">
        <v>2870</v>
      </c>
      <c r="J24" s="286">
        <v>0</v>
      </c>
      <c r="K24" s="286">
        <v>0</v>
      </c>
      <c r="L24" s="286">
        <v>13</v>
      </c>
      <c r="M24" s="286">
        <v>0</v>
      </c>
      <c r="N24" s="287">
        <f t="shared" si="0"/>
        <v>13</v>
      </c>
      <c r="O24" s="288">
        <v>0</v>
      </c>
      <c r="P24" s="288">
        <v>0</v>
      </c>
      <c r="Q24" s="288">
        <f>69-13</f>
        <v>56</v>
      </c>
      <c r="R24" s="288">
        <v>64</v>
      </c>
      <c r="S24" s="289">
        <f t="shared" si="14"/>
        <v>120</v>
      </c>
      <c r="T24" s="286">
        <v>0</v>
      </c>
      <c r="U24" s="286">
        <v>0</v>
      </c>
      <c r="V24" s="286">
        <v>64</v>
      </c>
      <c r="W24" s="286">
        <v>46</v>
      </c>
      <c r="X24" s="290">
        <v>0</v>
      </c>
      <c r="Y24" s="287">
        <f t="shared" si="12"/>
        <v>110</v>
      </c>
      <c r="Z24" s="288">
        <v>0</v>
      </c>
      <c r="AA24" s="288">
        <v>0</v>
      </c>
      <c r="AB24" s="288">
        <v>0</v>
      </c>
      <c r="AC24" s="288">
        <v>0</v>
      </c>
      <c r="AD24" s="289">
        <f t="shared" si="16"/>
        <v>0</v>
      </c>
      <c r="AE24" s="188"/>
      <c r="AF24" s="175"/>
    </row>
    <row r="25" spans="1:46" ht="16.5" customHeight="1">
      <c r="A25" s="166" t="s">
        <v>36</v>
      </c>
      <c r="B25" s="196">
        <v>1832</v>
      </c>
      <c r="C25" s="197" t="s">
        <v>37</v>
      </c>
      <c r="D25" s="196">
        <v>20</v>
      </c>
      <c r="E25" s="198" t="s">
        <v>79</v>
      </c>
      <c r="F25" s="199">
        <v>45178</v>
      </c>
      <c r="G25" s="285">
        <v>1432</v>
      </c>
      <c r="H25" s="285">
        <v>105106</v>
      </c>
      <c r="I25" s="285">
        <v>2577</v>
      </c>
      <c r="J25" s="286">
        <v>0</v>
      </c>
      <c r="K25" s="286">
        <v>0</v>
      </c>
      <c r="L25" s="286">
        <v>4</v>
      </c>
      <c r="M25" s="286">
        <v>0</v>
      </c>
      <c r="N25" s="287">
        <f t="shared" si="0"/>
        <v>4</v>
      </c>
      <c r="O25" s="288">
        <v>3</v>
      </c>
      <c r="P25" s="288">
        <v>0</v>
      </c>
      <c r="Q25" s="288">
        <v>67</v>
      </c>
      <c r="R25" s="288">
        <v>34</v>
      </c>
      <c r="S25" s="289">
        <f t="shared" si="14"/>
        <v>104</v>
      </c>
      <c r="T25" s="286">
        <v>0</v>
      </c>
      <c r="U25" s="286">
        <v>0</v>
      </c>
      <c r="V25" s="286">
        <v>63</v>
      </c>
      <c r="W25" s="286">
        <v>37</v>
      </c>
      <c r="X25" s="290">
        <v>0</v>
      </c>
      <c r="Y25" s="287">
        <f t="shared" si="12"/>
        <v>100</v>
      </c>
      <c r="Z25" s="288">
        <v>0</v>
      </c>
      <c r="AA25" s="288">
        <v>0</v>
      </c>
      <c r="AB25" s="288">
        <v>0</v>
      </c>
      <c r="AC25" s="288">
        <v>4</v>
      </c>
      <c r="AD25" s="289">
        <f t="shared" si="16"/>
        <v>4</v>
      </c>
      <c r="AE25" s="188"/>
      <c r="AF25" s="175"/>
    </row>
    <row r="26" spans="1:46" ht="16.5" customHeight="1">
      <c r="A26" s="166" t="s">
        <v>42</v>
      </c>
      <c r="B26" s="196">
        <v>1834</v>
      </c>
      <c r="C26" s="197" t="s">
        <v>37</v>
      </c>
      <c r="D26" s="196">
        <v>21</v>
      </c>
      <c r="E26" s="198" t="s">
        <v>80</v>
      </c>
      <c r="F26" s="199">
        <v>45194</v>
      </c>
      <c r="G26" s="285">
        <v>0</v>
      </c>
      <c r="H26" s="285">
        <v>177</v>
      </c>
      <c r="I26" s="285">
        <v>5092</v>
      </c>
      <c r="J26" s="286">
        <v>0</v>
      </c>
      <c r="K26" s="286">
        <v>0</v>
      </c>
      <c r="L26" s="286">
        <v>0</v>
      </c>
      <c r="M26" s="286">
        <v>0</v>
      </c>
      <c r="N26" s="287">
        <f t="shared" si="0"/>
        <v>0</v>
      </c>
      <c r="O26" s="288">
        <v>0</v>
      </c>
      <c r="P26" s="288">
        <v>0</v>
      </c>
      <c r="Q26" s="288">
        <v>0</v>
      </c>
      <c r="R26" s="288">
        <v>0</v>
      </c>
      <c r="S26" s="289">
        <f t="shared" si="14"/>
        <v>0</v>
      </c>
      <c r="T26" s="286">
        <v>0</v>
      </c>
      <c r="U26" s="286">
        <v>0</v>
      </c>
      <c r="V26" s="286">
        <v>0</v>
      </c>
      <c r="W26" s="286">
        <v>0</v>
      </c>
      <c r="X26" s="290">
        <v>0</v>
      </c>
      <c r="Y26" s="287">
        <f t="shared" si="12"/>
        <v>0</v>
      </c>
      <c r="Z26" s="288">
        <v>0</v>
      </c>
      <c r="AA26" s="288">
        <v>0</v>
      </c>
      <c r="AB26" s="288">
        <v>0</v>
      </c>
      <c r="AC26" s="288">
        <v>0</v>
      </c>
      <c r="AD26" s="289">
        <f t="shared" si="16"/>
        <v>0</v>
      </c>
      <c r="AE26" s="188" t="s">
        <v>81</v>
      </c>
      <c r="AF26" s="175"/>
    </row>
    <row r="27" spans="1:46" ht="16.5" customHeight="1">
      <c r="A27" s="166" t="s">
        <v>42</v>
      </c>
      <c r="B27" s="196">
        <v>1836</v>
      </c>
      <c r="C27" s="197" t="s">
        <v>37</v>
      </c>
      <c r="D27" s="196">
        <v>22</v>
      </c>
      <c r="E27" s="198" t="s">
        <v>61</v>
      </c>
      <c r="F27" s="199">
        <v>45199</v>
      </c>
      <c r="G27" s="285">
        <v>0</v>
      </c>
      <c r="H27" s="285">
        <v>156</v>
      </c>
      <c r="I27" s="285">
        <v>1892</v>
      </c>
      <c r="J27" s="286">
        <v>0</v>
      </c>
      <c r="K27" s="286">
        <v>0</v>
      </c>
      <c r="L27" s="286">
        <v>0</v>
      </c>
      <c r="M27" s="286">
        <v>0</v>
      </c>
      <c r="N27" s="287">
        <f t="shared" si="0"/>
        <v>0</v>
      </c>
      <c r="O27" s="288">
        <v>0</v>
      </c>
      <c r="P27" s="288">
        <v>0</v>
      </c>
      <c r="Q27" s="288">
        <v>0</v>
      </c>
      <c r="R27" s="288">
        <v>0</v>
      </c>
      <c r="S27" s="289">
        <f t="shared" si="14"/>
        <v>0</v>
      </c>
      <c r="T27" s="286">
        <v>0</v>
      </c>
      <c r="U27" s="286">
        <v>0</v>
      </c>
      <c r="V27" s="286">
        <v>0</v>
      </c>
      <c r="W27" s="286">
        <v>0</v>
      </c>
      <c r="X27" s="290">
        <v>0</v>
      </c>
      <c r="Y27" s="287">
        <f t="shared" si="12"/>
        <v>0</v>
      </c>
      <c r="Z27" s="288">
        <v>0</v>
      </c>
      <c r="AA27" s="288">
        <v>0</v>
      </c>
      <c r="AB27" s="288">
        <v>0</v>
      </c>
      <c r="AC27" s="288">
        <v>0</v>
      </c>
      <c r="AD27" s="289">
        <f t="shared" si="16"/>
        <v>0</v>
      </c>
      <c r="AE27" s="188" t="s">
        <v>82</v>
      </c>
      <c r="AF27" s="175"/>
    </row>
    <row r="28" spans="1:46" ht="16.5" customHeight="1">
      <c r="A28" s="166" t="s">
        <v>36</v>
      </c>
      <c r="B28" s="196">
        <v>1833</v>
      </c>
      <c r="C28" s="197" t="s">
        <v>37</v>
      </c>
      <c r="D28" s="196">
        <v>23</v>
      </c>
      <c r="E28" s="198" t="s">
        <v>83</v>
      </c>
      <c r="F28" s="199">
        <v>45201</v>
      </c>
      <c r="G28" s="285">
        <v>710</v>
      </c>
      <c r="H28" s="285">
        <v>105783</v>
      </c>
      <c r="I28" s="285">
        <v>2044</v>
      </c>
      <c r="J28" s="286">
        <v>1</v>
      </c>
      <c r="K28" s="286">
        <v>0</v>
      </c>
      <c r="L28" s="286">
        <v>0</v>
      </c>
      <c r="M28" s="286">
        <v>1</v>
      </c>
      <c r="N28" s="287">
        <f t="shared" si="0"/>
        <v>2</v>
      </c>
      <c r="O28" s="288">
        <v>0</v>
      </c>
      <c r="P28" s="288">
        <v>0</v>
      </c>
      <c r="Q28" s="288">
        <v>70</v>
      </c>
      <c r="R28" s="288">
        <v>150</v>
      </c>
      <c r="S28" s="289">
        <f t="shared" si="14"/>
        <v>220</v>
      </c>
      <c r="T28" s="286">
        <v>0</v>
      </c>
      <c r="U28" s="286">
        <v>0</v>
      </c>
      <c r="V28" s="286">
        <v>41</v>
      </c>
      <c r="W28" s="286">
        <v>44</v>
      </c>
      <c r="X28" s="290">
        <v>0</v>
      </c>
      <c r="Y28" s="287">
        <f t="shared" si="12"/>
        <v>85</v>
      </c>
      <c r="Z28" s="288">
        <v>0</v>
      </c>
      <c r="AA28" s="288">
        <v>0</v>
      </c>
      <c r="AB28" s="288">
        <v>0</v>
      </c>
      <c r="AC28" s="288">
        <v>0</v>
      </c>
      <c r="AD28" s="289">
        <f t="shared" si="16"/>
        <v>0</v>
      </c>
      <c r="AE28" s="188"/>
      <c r="AF28" s="175"/>
    </row>
    <row r="29" spans="1:46" ht="16.5" customHeight="1">
      <c r="A29" s="166" t="s">
        <v>36</v>
      </c>
      <c r="B29" s="196">
        <v>1837</v>
      </c>
      <c r="C29" s="197" t="s">
        <v>37</v>
      </c>
      <c r="D29" s="196">
        <v>24</v>
      </c>
      <c r="E29" s="198" t="s">
        <v>84</v>
      </c>
      <c r="F29" s="199">
        <v>45202</v>
      </c>
      <c r="G29" s="285">
        <v>1300</v>
      </c>
      <c r="H29" s="285">
        <v>75817</v>
      </c>
      <c r="I29" s="285">
        <v>1949</v>
      </c>
      <c r="J29" s="286">
        <v>0</v>
      </c>
      <c r="K29" s="286">
        <v>0</v>
      </c>
      <c r="L29" s="286">
        <v>0</v>
      </c>
      <c r="M29" s="286">
        <v>0</v>
      </c>
      <c r="N29" s="287">
        <f t="shared" si="0"/>
        <v>0</v>
      </c>
      <c r="O29" s="288">
        <v>0</v>
      </c>
      <c r="P29" s="288">
        <v>0</v>
      </c>
      <c r="Q29" s="288">
        <v>0</v>
      </c>
      <c r="R29" s="288">
        <v>0</v>
      </c>
      <c r="S29" s="289">
        <f t="shared" si="14"/>
        <v>0</v>
      </c>
      <c r="T29" s="286">
        <v>0</v>
      </c>
      <c r="U29" s="286">
        <v>0</v>
      </c>
      <c r="V29" s="286">
        <v>73</v>
      </c>
      <c r="W29" s="286">
        <v>0</v>
      </c>
      <c r="X29" s="290">
        <v>0</v>
      </c>
      <c r="Y29" s="287">
        <f t="shared" si="12"/>
        <v>73</v>
      </c>
      <c r="Z29" s="288">
        <v>0</v>
      </c>
      <c r="AA29" s="288">
        <v>0</v>
      </c>
      <c r="AB29" s="288">
        <v>0</v>
      </c>
      <c r="AC29" s="288">
        <v>0</v>
      </c>
      <c r="AD29" s="289">
        <f t="shared" si="16"/>
        <v>0</v>
      </c>
      <c r="AE29" s="188"/>
      <c r="AF29" s="175"/>
    </row>
    <row r="30" spans="1:46" ht="16.5" customHeight="1">
      <c r="A30" s="166" t="s">
        <v>42</v>
      </c>
      <c r="B30" s="196">
        <v>1838</v>
      </c>
      <c r="C30" s="197" t="s">
        <v>37</v>
      </c>
      <c r="D30" s="196">
        <v>25</v>
      </c>
      <c r="E30" s="198" t="s">
        <v>85</v>
      </c>
      <c r="F30" s="199">
        <v>45210</v>
      </c>
      <c r="G30" s="285">
        <v>0</v>
      </c>
      <c r="H30" s="285">
        <v>87</v>
      </c>
      <c r="I30" s="285">
        <v>2428</v>
      </c>
      <c r="J30" s="286">
        <v>0</v>
      </c>
      <c r="K30" s="286">
        <v>0</v>
      </c>
      <c r="L30" s="286">
        <v>0</v>
      </c>
      <c r="M30" s="286">
        <v>0</v>
      </c>
      <c r="N30" s="287">
        <f t="shared" si="0"/>
        <v>0</v>
      </c>
      <c r="O30" s="288">
        <v>0</v>
      </c>
      <c r="P30" s="288">
        <v>0</v>
      </c>
      <c r="Q30" s="288">
        <v>0</v>
      </c>
      <c r="R30" s="288">
        <v>0</v>
      </c>
      <c r="S30" s="289">
        <f t="shared" si="14"/>
        <v>0</v>
      </c>
      <c r="T30" s="286">
        <v>0</v>
      </c>
      <c r="U30" s="286">
        <v>0</v>
      </c>
      <c r="V30" s="286">
        <v>0</v>
      </c>
      <c r="W30" s="286">
        <v>0</v>
      </c>
      <c r="X30" s="290">
        <v>0</v>
      </c>
      <c r="Y30" s="287">
        <f t="shared" si="12"/>
        <v>0</v>
      </c>
      <c r="Z30" s="288">
        <v>0</v>
      </c>
      <c r="AA30" s="288">
        <v>0</v>
      </c>
      <c r="AB30" s="288">
        <v>0</v>
      </c>
      <c r="AC30" s="288">
        <v>0</v>
      </c>
      <c r="AD30" s="289">
        <f t="shared" si="16"/>
        <v>0</v>
      </c>
      <c r="AE30" s="188" t="s">
        <v>81</v>
      </c>
      <c r="AF30" s="175"/>
    </row>
    <row r="31" spans="1:46" ht="16.5" customHeight="1">
      <c r="A31" s="166" t="s">
        <v>36</v>
      </c>
      <c r="B31" s="196">
        <v>1839</v>
      </c>
      <c r="C31" s="197" t="s">
        <v>37</v>
      </c>
      <c r="D31" s="196">
        <v>26</v>
      </c>
      <c r="E31" s="198" t="s">
        <v>86</v>
      </c>
      <c r="F31" s="199">
        <v>45215</v>
      </c>
      <c r="G31" s="285">
        <v>573</v>
      </c>
      <c r="H31" s="285">
        <v>65247</v>
      </c>
      <c r="I31" s="285">
        <v>1428</v>
      </c>
      <c r="J31" s="286">
        <v>2</v>
      </c>
      <c r="K31" s="286">
        <v>0</v>
      </c>
      <c r="L31" s="286">
        <v>12</v>
      </c>
      <c r="M31" s="286">
        <v>1</v>
      </c>
      <c r="N31" s="287">
        <f t="shared" si="0"/>
        <v>15</v>
      </c>
      <c r="O31" s="288">
        <v>0</v>
      </c>
      <c r="P31" s="288">
        <v>0</v>
      </c>
      <c r="Q31" s="288">
        <v>40</v>
      </c>
      <c r="R31" s="288">
        <v>0</v>
      </c>
      <c r="S31" s="289">
        <f t="shared" si="14"/>
        <v>40</v>
      </c>
      <c r="T31" s="286">
        <v>0</v>
      </c>
      <c r="U31" s="286">
        <v>0</v>
      </c>
      <c r="V31" s="286">
        <v>32</v>
      </c>
      <c r="W31" s="286">
        <v>21</v>
      </c>
      <c r="X31" s="290">
        <v>0</v>
      </c>
      <c r="Y31" s="287">
        <f t="shared" si="12"/>
        <v>53</v>
      </c>
      <c r="Z31" s="288">
        <v>0</v>
      </c>
      <c r="AA31" s="288">
        <v>0</v>
      </c>
      <c r="AB31" s="288">
        <v>0</v>
      </c>
      <c r="AC31" s="288">
        <v>3</v>
      </c>
      <c r="AD31" s="289">
        <f t="shared" si="16"/>
        <v>3</v>
      </c>
      <c r="AE31" s="188"/>
      <c r="AF31" s="175"/>
    </row>
    <row r="32" spans="1:46" ht="16.5" customHeight="1">
      <c r="A32" s="166" t="s">
        <v>36</v>
      </c>
      <c r="B32" s="196">
        <v>1840</v>
      </c>
      <c r="C32" s="197" t="s">
        <v>37</v>
      </c>
      <c r="D32" s="196">
        <v>27</v>
      </c>
      <c r="E32" s="198" t="s">
        <v>87</v>
      </c>
      <c r="F32" s="199">
        <v>45228</v>
      </c>
      <c r="G32" s="285">
        <v>1311</v>
      </c>
      <c r="H32" s="285">
        <v>103606</v>
      </c>
      <c r="I32" s="285">
        <v>2696</v>
      </c>
      <c r="J32" s="286">
        <v>1</v>
      </c>
      <c r="K32" s="286">
        <v>0</v>
      </c>
      <c r="L32" s="286">
        <v>12</v>
      </c>
      <c r="M32" s="286">
        <v>0</v>
      </c>
      <c r="N32" s="287">
        <f t="shared" si="0"/>
        <v>13</v>
      </c>
      <c r="O32" s="288">
        <v>0</v>
      </c>
      <c r="P32" s="288">
        <v>0</v>
      </c>
      <c r="Q32" s="288">
        <v>40</v>
      </c>
      <c r="R32" s="288">
        <v>30</v>
      </c>
      <c r="S32" s="289">
        <f t="shared" si="14"/>
        <v>70</v>
      </c>
      <c r="T32" s="286">
        <v>0</v>
      </c>
      <c r="U32" s="286">
        <v>0</v>
      </c>
      <c r="V32" s="286">
        <v>73</v>
      </c>
      <c r="W32" s="286">
        <v>26</v>
      </c>
      <c r="X32" s="290">
        <v>0</v>
      </c>
      <c r="Y32" s="287">
        <f t="shared" si="12"/>
        <v>99</v>
      </c>
      <c r="Z32" s="288">
        <v>0</v>
      </c>
      <c r="AA32" s="288">
        <v>0</v>
      </c>
      <c r="AB32" s="288">
        <v>0</v>
      </c>
      <c r="AC32" s="288">
        <v>0</v>
      </c>
      <c r="AD32" s="289">
        <f t="shared" si="16"/>
        <v>0</v>
      </c>
      <c r="AE32" s="188"/>
      <c r="AF32" s="175"/>
    </row>
    <row r="33" spans="1:46" ht="16.5" customHeight="1">
      <c r="A33" s="166" t="s">
        <v>36</v>
      </c>
      <c r="B33" s="196">
        <v>1841</v>
      </c>
      <c r="C33" s="197" t="s">
        <v>37</v>
      </c>
      <c r="D33" s="196">
        <v>28</v>
      </c>
      <c r="E33" s="198" t="s">
        <v>88</v>
      </c>
      <c r="F33" s="199">
        <v>45240</v>
      </c>
      <c r="G33" s="285">
        <v>1185</v>
      </c>
      <c r="H33" s="285">
        <v>45612</v>
      </c>
      <c r="I33" s="285">
        <v>1782</v>
      </c>
      <c r="J33" s="286">
        <v>0</v>
      </c>
      <c r="K33" s="286">
        <v>0</v>
      </c>
      <c r="L33" s="286">
        <v>0</v>
      </c>
      <c r="M33" s="286">
        <v>0</v>
      </c>
      <c r="N33" s="287">
        <f t="shared" si="0"/>
        <v>0</v>
      </c>
      <c r="O33" s="288">
        <v>0</v>
      </c>
      <c r="P33" s="288">
        <v>0</v>
      </c>
      <c r="Q33" s="288">
        <v>40</v>
      </c>
      <c r="R33" s="288">
        <v>0</v>
      </c>
      <c r="S33" s="289">
        <f t="shared" si="14"/>
        <v>40</v>
      </c>
      <c r="T33" s="286">
        <v>0</v>
      </c>
      <c r="U33" s="286">
        <v>0</v>
      </c>
      <c r="V33" s="286">
        <v>66</v>
      </c>
      <c r="W33" s="286">
        <v>0</v>
      </c>
      <c r="X33" s="290">
        <v>0</v>
      </c>
      <c r="Y33" s="287">
        <f t="shared" si="12"/>
        <v>66</v>
      </c>
      <c r="Z33" s="288">
        <v>0</v>
      </c>
      <c r="AA33" s="288">
        <v>0</v>
      </c>
      <c r="AB33" s="288">
        <v>24</v>
      </c>
      <c r="AC33" s="288">
        <v>0</v>
      </c>
      <c r="AD33" s="289">
        <f t="shared" si="16"/>
        <v>24</v>
      </c>
      <c r="AE33" s="188"/>
      <c r="AF33" s="175"/>
    </row>
    <row r="34" spans="1:46" ht="16.5" customHeight="1">
      <c r="A34" s="166" t="s">
        <v>36</v>
      </c>
      <c r="B34" s="196">
        <v>1835</v>
      </c>
      <c r="C34" s="197" t="s">
        <v>37</v>
      </c>
      <c r="D34" s="196">
        <v>29</v>
      </c>
      <c r="E34" s="198" t="s">
        <v>89</v>
      </c>
      <c r="F34" s="199">
        <v>45259</v>
      </c>
      <c r="G34" s="285">
        <v>965</v>
      </c>
      <c r="H34" s="285">
        <v>34252</v>
      </c>
      <c r="I34" s="285">
        <v>1476</v>
      </c>
      <c r="J34" s="286">
        <v>0</v>
      </c>
      <c r="K34" s="286">
        <v>0</v>
      </c>
      <c r="L34" s="286">
        <v>47</v>
      </c>
      <c r="M34" s="286">
        <v>0</v>
      </c>
      <c r="N34" s="287">
        <f t="shared" si="0"/>
        <v>47</v>
      </c>
      <c r="O34" s="288">
        <v>0</v>
      </c>
      <c r="P34" s="288">
        <v>0</v>
      </c>
      <c r="Q34" s="288">
        <f>64-24</f>
        <v>40</v>
      </c>
      <c r="R34" s="288">
        <v>0</v>
      </c>
      <c r="S34" s="289">
        <f t="shared" si="14"/>
        <v>40</v>
      </c>
      <c r="T34" s="286">
        <v>0</v>
      </c>
      <c r="U34" s="286">
        <v>0</v>
      </c>
      <c r="V34" s="286">
        <v>54</v>
      </c>
      <c r="W34" s="286">
        <v>1</v>
      </c>
      <c r="X34" s="290">
        <v>0</v>
      </c>
      <c r="Y34" s="287">
        <f t="shared" si="12"/>
        <v>55</v>
      </c>
      <c r="Z34" s="288">
        <v>0</v>
      </c>
      <c r="AA34" s="288">
        <v>0</v>
      </c>
      <c r="AB34" s="288">
        <v>0</v>
      </c>
      <c r="AC34" s="288">
        <v>0</v>
      </c>
      <c r="AD34" s="289">
        <f t="shared" si="16"/>
        <v>0</v>
      </c>
      <c r="AE34" s="188"/>
      <c r="AF34" s="175"/>
    </row>
    <row r="35" spans="1:46" ht="16.5" customHeight="1">
      <c r="A35" s="166" t="s">
        <v>36</v>
      </c>
      <c r="B35" s="214">
        <v>1842</v>
      </c>
      <c r="C35" s="215" t="s">
        <v>37</v>
      </c>
      <c r="D35" s="214">
        <v>23</v>
      </c>
      <c r="E35" s="216" t="s">
        <v>1945</v>
      </c>
      <c r="F35" s="199">
        <v>45272</v>
      </c>
      <c r="G35" s="285">
        <v>819</v>
      </c>
      <c r="H35" s="285">
        <v>31794</v>
      </c>
      <c r="I35" s="285">
        <v>1230</v>
      </c>
      <c r="J35" s="286">
        <v>1</v>
      </c>
      <c r="K35" s="286">
        <v>0</v>
      </c>
      <c r="L35" s="286">
        <v>18</v>
      </c>
      <c r="M35" s="286">
        <v>0</v>
      </c>
      <c r="N35" s="287">
        <f t="shared" si="0"/>
        <v>19</v>
      </c>
      <c r="O35" s="288">
        <v>0</v>
      </c>
      <c r="P35" s="288">
        <v>0</v>
      </c>
      <c r="Q35" s="288">
        <f>58-18</f>
        <v>40</v>
      </c>
      <c r="R35" s="288">
        <v>0</v>
      </c>
      <c r="S35" s="289">
        <f t="shared" si="14"/>
        <v>40</v>
      </c>
      <c r="T35" s="286">
        <v>1</v>
      </c>
      <c r="U35" s="286">
        <v>0</v>
      </c>
      <c r="V35" s="286">
        <v>46</v>
      </c>
      <c r="W35" s="286">
        <v>0</v>
      </c>
      <c r="X35" s="290">
        <v>0</v>
      </c>
      <c r="Y35" s="287">
        <f t="shared" si="12"/>
        <v>47</v>
      </c>
      <c r="Z35" s="288">
        <v>0</v>
      </c>
      <c r="AA35" s="288">
        <v>0</v>
      </c>
      <c r="AB35" s="288">
        <v>0</v>
      </c>
      <c r="AC35" s="288">
        <v>0</v>
      </c>
      <c r="AD35" s="289">
        <f t="shared" si="16"/>
        <v>0</v>
      </c>
      <c r="AE35" s="188"/>
      <c r="AF35" s="175"/>
    </row>
    <row r="36" spans="1:46" ht="16.5" customHeight="1">
      <c r="A36" s="166" t="s">
        <v>42</v>
      </c>
      <c r="B36" s="214">
        <v>1844</v>
      </c>
      <c r="C36" s="215" t="s">
        <v>37</v>
      </c>
      <c r="D36" s="214">
        <v>25</v>
      </c>
      <c r="E36" s="216" t="s">
        <v>1948</v>
      </c>
      <c r="F36" s="199">
        <v>45283</v>
      </c>
      <c r="G36" s="285">
        <v>0</v>
      </c>
      <c r="H36" s="285">
        <v>5910</v>
      </c>
      <c r="I36" s="285">
        <v>8865</v>
      </c>
      <c r="J36" s="286">
        <v>0</v>
      </c>
      <c r="K36" s="286">
        <v>0</v>
      </c>
      <c r="L36" s="286">
        <v>0</v>
      </c>
      <c r="M36" s="286">
        <v>0</v>
      </c>
      <c r="N36" s="287">
        <f t="shared" si="0"/>
        <v>0</v>
      </c>
      <c r="O36" s="288">
        <v>0</v>
      </c>
      <c r="P36" s="288">
        <v>0</v>
      </c>
      <c r="Q36" s="288">
        <v>0</v>
      </c>
      <c r="R36" s="288">
        <v>0</v>
      </c>
      <c r="S36" s="289">
        <f t="shared" si="14"/>
        <v>0</v>
      </c>
      <c r="T36" s="286">
        <v>0</v>
      </c>
      <c r="U36" s="286">
        <v>0</v>
      </c>
      <c r="V36" s="286">
        <v>0</v>
      </c>
      <c r="W36" s="286">
        <v>0</v>
      </c>
      <c r="X36" s="290">
        <v>0</v>
      </c>
      <c r="Y36" s="287">
        <f t="shared" si="12"/>
        <v>0</v>
      </c>
      <c r="Z36" s="288">
        <v>0</v>
      </c>
      <c r="AA36" s="288">
        <v>0</v>
      </c>
      <c r="AB36" s="288">
        <v>0</v>
      </c>
      <c r="AC36" s="288">
        <v>0</v>
      </c>
      <c r="AD36" s="289">
        <f t="shared" si="16"/>
        <v>0</v>
      </c>
      <c r="AE36" s="188" t="s">
        <v>1947</v>
      </c>
      <c r="AF36" s="175"/>
    </row>
    <row r="37" spans="1:46" ht="16.5" customHeight="1">
      <c r="A37" s="166" t="s">
        <v>36</v>
      </c>
      <c r="B37" s="214">
        <v>1843</v>
      </c>
      <c r="C37" s="215" t="s">
        <v>37</v>
      </c>
      <c r="D37" s="214">
        <v>24</v>
      </c>
      <c r="E37" s="216" t="s">
        <v>1946</v>
      </c>
      <c r="F37" s="199">
        <v>45286</v>
      </c>
      <c r="G37" s="285">
        <v>304</v>
      </c>
      <c r="H37" s="285">
        <v>9185</v>
      </c>
      <c r="I37" s="285">
        <v>510</v>
      </c>
      <c r="J37" s="286">
        <v>0</v>
      </c>
      <c r="K37" s="286">
        <v>0</v>
      </c>
      <c r="L37" s="286">
        <v>2</v>
      </c>
      <c r="M37" s="286">
        <v>0</v>
      </c>
      <c r="N37" s="287">
        <f t="shared" si="0"/>
        <v>2</v>
      </c>
      <c r="O37" s="288">
        <v>0</v>
      </c>
      <c r="P37" s="288">
        <v>0</v>
      </c>
      <c r="Q37" s="288">
        <f>42-17</f>
        <v>25</v>
      </c>
      <c r="R37" s="288">
        <v>0</v>
      </c>
      <c r="S37" s="289">
        <f t="shared" si="14"/>
        <v>25</v>
      </c>
      <c r="T37" s="286">
        <v>0</v>
      </c>
      <c r="U37" s="286">
        <v>0</v>
      </c>
      <c r="V37" s="286">
        <v>17</v>
      </c>
      <c r="W37" s="286">
        <v>2</v>
      </c>
      <c r="X37" s="290">
        <v>0</v>
      </c>
      <c r="Y37" s="287">
        <f t="shared" si="12"/>
        <v>19</v>
      </c>
      <c r="Z37" s="288">
        <v>0</v>
      </c>
      <c r="AA37" s="288">
        <v>0</v>
      </c>
      <c r="AB37" s="288">
        <v>0</v>
      </c>
      <c r="AC37" s="288">
        <v>0</v>
      </c>
      <c r="AD37" s="289">
        <f t="shared" si="16"/>
        <v>0</v>
      </c>
      <c r="AE37" s="188"/>
      <c r="AF37" s="175"/>
    </row>
    <row r="38" spans="1:46" ht="3.75" customHeight="1">
      <c r="B38" s="208"/>
      <c r="C38" s="209"/>
      <c r="D38" s="208"/>
      <c r="E38" s="210"/>
      <c r="F38" s="199"/>
      <c r="G38" s="285"/>
      <c r="H38" s="285"/>
      <c r="I38" s="285"/>
      <c r="J38" s="286"/>
      <c r="K38" s="286"/>
      <c r="L38" s="286"/>
      <c r="M38" s="286"/>
      <c r="N38" s="287"/>
      <c r="O38" s="288"/>
      <c r="P38" s="288"/>
      <c r="Q38" s="288"/>
      <c r="R38" s="288"/>
      <c r="S38" s="289"/>
      <c r="T38" s="286"/>
      <c r="U38" s="286"/>
      <c r="V38" s="286"/>
      <c r="W38" s="286"/>
      <c r="X38" s="290"/>
      <c r="Y38" s="287"/>
      <c r="Z38" s="288"/>
      <c r="AA38" s="288"/>
      <c r="AB38" s="288"/>
      <c r="AC38" s="288"/>
      <c r="AD38" s="289"/>
      <c r="AE38" s="188"/>
      <c r="AF38" s="176"/>
      <c r="AG38" s="176"/>
      <c r="AH38" s="176"/>
      <c r="AI38" s="176"/>
      <c r="AJ38" s="176"/>
      <c r="AK38" s="176"/>
      <c r="AL38" s="176"/>
      <c r="AM38" s="176"/>
      <c r="AN38" s="176"/>
      <c r="AO38" s="176"/>
      <c r="AP38" s="176"/>
      <c r="AQ38" s="176"/>
      <c r="AR38" s="176"/>
      <c r="AS38" s="176"/>
      <c r="AT38" s="176"/>
    </row>
    <row r="39" spans="1:46" ht="18" customHeight="1">
      <c r="F39" s="195" t="s">
        <v>90</v>
      </c>
      <c r="G39" s="291">
        <f t="shared" ref="G39:AD39" si="17">SUM(G6:G38)</f>
        <v>22680</v>
      </c>
      <c r="H39" s="292">
        <f t="shared" si="17"/>
        <v>1560568</v>
      </c>
      <c r="I39" s="293">
        <f t="shared" si="17"/>
        <v>75295</v>
      </c>
      <c r="J39" s="271">
        <f t="shared" si="17"/>
        <v>18</v>
      </c>
      <c r="K39" s="271">
        <f t="shared" si="17"/>
        <v>0</v>
      </c>
      <c r="L39" s="271">
        <f t="shared" si="17"/>
        <v>147</v>
      </c>
      <c r="M39" s="271">
        <f t="shared" si="17"/>
        <v>3</v>
      </c>
      <c r="N39" s="272">
        <f t="shared" si="17"/>
        <v>168</v>
      </c>
      <c r="O39" s="273">
        <f t="shared" si="17"/>
        <v>39</v>
      </c>
      <c r="P39" s="273">
        <f t="shared" si="17"/>
        <v>0</v>
      </c>
      <c r="Q39" s="273">
        <f t="shared" si="17"/>
        <v>920</v>
      </c>
      <c r="R39" s="273">
        <f t="shared" si="17"/>
        <v>435</v>
      </c>
      <c r="S39" s="274">
        <f t="shared" si="17"/>
        <v>1394</v>
      </c>
      <c r="T39" s="271">
        <f t="shared" si="17"/>
        <v>16</v>
      </c>
      <c r="U39" s="271">
        <f t="shared" si="17"/>
        <v>0</v>
      </c>
      <c r="V39" s="271">
        <f t="shared" si="17"/>
        <v>1181</v>
      </c>
      <c r="W39" s="271">
        <f t="shared" si="17"/>
        <v>348</v>
      </c>
      <c r="X39" s="271">
        <f t="shared" si="17"/>
        <v>0</v>
      </c>
      <c r="Y39" s="272">
        <f t="shared" si="17"/>
        <v>1545</v>
      </c>
      <c r="Z39" s="273">
        <f t="shared" si="17"/>
        <v>172</v>
      </c>
      <c r="AA39" s="273">
        <f t="shared" si="17"/>
        <v>0</v>
      </c>
      <c r="AB39" s="273">
        <f t="shared" si="17"/>
        <v>30</v>
      </c>
      <c r="AC39" s="273">
        <f t="shared" si="17"/>
        <v>164</v>
      </c>
      <c r="AD39" s="274">
        <f t="shared" si="17"/>
        <v>366</v>
      </c>
      <c r="AE39" s="188"/>
      <c r="AF39" s="176"/>
      <c r="AG39" s="176"/>
      <c r="AH39" s="176"/>
      <c r="AI39" s="176"/>
      <c r="AJ39" s="176"/>
      <c r="AK39" s="176"/>
      <c r="AL39" s="176"/>
      <c r="AM39" s="176"/>
      <c r="AN39" s="176"/>
      <c r="AO39" s="176"/>
      <c r="AP39" s="176"/>
      <c r="AQ39" s="176"/>
      <c r="AR39" s="176"/>
      <c r="AS39" s="176"/>
      <c r="AT39" s="176"/>
    </row>
    <row r="40" spans="1:46" ht="16.5" customHeight="1">
      <c r="G40" s="294"/>
      <c r="H40" s="294"/>
      <c r="I40" s="294"/>
      <c r="J40" s="294"/>
      <c r="K40" s="294"/>
      <c r="L40" s="294"/>
      <c r="M40" s="294"/>
      <c r="N40" s="294"/>
      <c r="O40" s="294"/>
      <c r="P40" s="294"/>
      <c r="Q40" s="294"/>
      <c r="R40" s="294"/>
      <c r="S40" s="294"/>
      <c r="T40" s="294"/>
      <c r="U40" s="294"/>
      <c r="V40" s="294"/>
      <c r="W40" s="294"/>
      <c r="X40" s="294"/>
      <c r="Y40" s="294"/>
      <c r="Z40" s="294"/>
      <c r="AA40" s="294"/>
      <c r="AB40" s="294"/>
      <c r="AC40" s="294"/>
      <c r="AD40" s="295"/>
      <c r="AT40" s="176"/>
    </row>
    <row r="41" spans="1:46" ht="16.5" customHeight="1">
      <c r="G41" s="294"/>
      <c r="H41" s="294"/>
      <c r="I41" s="294"/>
      <c r="J41" s="294"/>
      <c r="K41" s="294"/>
      <c r="L41" s="294"/>
      <c r="M41" s="294"/>
      <c r="N41" s="294"/>
      <c r="O41" s="294"/>
      <c r="P41" s="294"/>
      <c r="Q41" s="294"/>
      <c r="R41" s="294"/>
      <c r="S41" s="294"/>
      <c r="T41" s="294"/>
      <c r="U41" s="294"/>
      <c r="V41" s="294"/>
      <c r="W41" s="294"/>
      <c r="X41" s="294"/>
      <c r="Y41" s="294"/>
      <c r="Z41" s="294"/>
      <c r="AA41" s="294"/>
      <c r="AB41" s="294"/>
      <c r="AC41" s="294"/>
      <c r="AD41" s="294"/>
      <c r="AT41" s="176"/>
    </row>
    <row r="42" spans="1:46" ht="16.5" customHeight="1">
      <c r="D42" s="168"/>
      <c r="F42" s="171"/>
      <c r="G42" s="294"/>
      <c r="H42" s="294"/>
      <c r="I42" s="294"/>
      <c r="J42" s="294"/>
      <c r="K42" s="294"/>
      <c r="L42" s="294"/>
      <c r="M42" s="294"/>
      <c r="N42" s="294"/>
      <c r="O42" s="296"/>
      <c r="P42" s="296"/>
      <c r="Q42" s="296"/>
      <c r="R42" s="296"/>
      <c r="S42" s="296"/>
      <c r="T42" s="296"/>
      <c r="U42" s="296"/>
      <c r="V42" s="296"/>
      <c r="W42" s="296"/>
      <c r="X42" s="296"/>
      <c r="Y42" s="296"/>
      <c r="Z42" s="296"/>
      <c r="AA42" s="296"/>
      <c r="AB42" s="296"/>
      <c r="AC42" s="296"/>
      <c r="AD42" s="296"/>
    </row>
    <row r="43" spans="1:46" ht="16.5" customHeight="1">
      <c r="A43" s="166" t="s">
        <v>36</v>
      </c>
      <c r="B43" s="196">
        <v>1</v>
      </c>
      <c r="C43" s="197" t="s">
        <v>91</v>
      </c>
      <c r="D43" s="196">
        <v>1</v>
      </c>
      <c r="E43" s="198" t="s">
        <v>92</v>
      </c>
      <c r="F43" s="199">
        <v>44940</v>
      </c>
      <c r="G43" s="285">
        <v>0</v>
      </c>
      <c r="H43" s="285">
        <v>0</v>
      </c>
      <c r="I43" s="285">
        <v>0</v>
      </c>
      <c r="J43" s="286">
        <v>0</v>
      </c>
      <c r="K43" s="286">
        <v>0</v>
      </c>
      <c r="L43" s="286">
        <v>0</v>
      </c>
      <c r="M43" s="286">
        <v>0</v>
      </c>
      <c r="N43" s="287">
        <f t="shared" ref="N43:N74" si="18">SUM(J43:M43)</f>
        <v>0</v>
      </c>
      <c r="O43" s="288">
        <v>0</v>
      </c>
      <c r="P43" s="288">
        <v>0</v>
      </c>
      <c r="Q43" s="288">
        <v>0</v>
      </c>
      <c r="R43" s="288">
        <v>609</v>
      </c>
      <c r="S43" s="289">
        <f>SUM(O43:R43)</f>
        <v>609</v>
      </c>
      <c r="T43" s="286">
        <v>0</v>
      </c>
      <c r="U43" s="286">
        <v>0</v>
      </c>
      <c r="V43" s="286">
        <v>0</v>
      </c>
      <c r="W43" s="286">
        <v>0</v>
      </c>
      <c r="X43" s="297">
        <v>0</v>
      </c>
      <c r="Y43" s="287">
        <f>SUM(T43:X43)</f>
        <v>0</v>
      </c>
      <c r="Z43" s="288">
        <v>0</v>
      </c>
      <c r="AA43" s="288">
        <v>0</v>
      </c>
      <c r="AB43" s="288">
        <v>0</v>
      </c>
      <c r="AC43" s="288">
        <v>0</v>
      </c>
      <c r="AD43" s="289">
        <f>SUM(Z43:AC43)</f>
        <v>0</v>
      </c>
    </row>
    <row r="44" spans="1:46" ht="16.5" customHeight="1">
      <c r="A44" s="166" t="s">
        <v>42</v>
      </c>
      <c r="B44" s="196">
        <v>4</v>
      </c>
      <c r="C44" s="197" t="s">
        <v>91</v>
      </c>
      <c r="D44" s="196">
        <f>+D43+1</f>
        <v>2</v>
      </c>
      <c r="E44" s="198" t="s">
        <v>93</v>
      </c>
      <c r="F44" s="199">
        <v>44963</v>
      </c>
      <c r="G44" s="285">
        <v>4880</v>
      </c>
      <c r="H44" s="285">
        <v>354935</v>
      </c>
      <c r="I44" s="285">
        <v>5699</v>
      </c>
      <c r="J44" s="286">
        <v>0</v>
      </c>
      <c r="K44" s="286">
        <v>0</v>
      </c>
      <c r="L44" s="286">
        <v>0</v>
      </c>
      <c r="M44" s="286">
        <v>0</v>
      </c>
      <c r="N44" s="287">
        <f t="shared" si="18"/>
        <v>0</v>
      </c>
      <c r="O44" s="288">
        <v>0</v>
      </c>
      <c r="P44" s="288">
        <v>0</v>
      </c>
      <c r="Q44" s="288">
        <v>0</v>
      </c>
      <c r="R44" s="288">
        <v>82</v>
      </c>
      <c r="S44" s="289">
        <f t="shared" ref="S44:S54" si="19">SUM(O44:R44)</f>
        <v>82</v>
      </c>
      <c r="T44" s="286">
        <v>0</v>
      </c>
      <c r="U44" s="286">
        <v>0</v>
      </c>
      <c r="V44" s="286">
        <v>0</v>
      </c>
      <c r="W44" s="286">
        <v>22</v>
      </c>
      <c r="X44" s="297">
        <v>0</v>
      </c>
      <c r="Y44" s="287">
        <f t="shared" ref="Y44:Y54" si="20">SUM(T44:X44)</f>
        <v>22</v>
      </c>
      <c r="Z44" s="288">
        <v>0</v>
      </c>
      <c r="AA44" s="288">
        <v>0</v>
      </c>
      <c r="AB44" s="288">
        <v>0</v>
      </c>
      <c r="AC44" s="288">
        <v>0</v>
      </c>
      <c r="AD44" s="289">
        <f t="shared" ref="AD44:AD54" si="21">SUM(Z44:AC44)</f>
        <v>0</v>
      </c>
    </row>
    <row r="45" spans="1:46" ht="16.5" customHeight="1">
      <c r="A45" s="166" t="s">
        <v>36</v>
      </c>
      <c r="B45" s="196">
        <v>2</v>
      </c>
      <c r="C45" s="197" t="s">
        <v>91</v>
      </c>
      <c r="D45" s="196">
        <f t="shared" ref="D45:D51" si="22">+D44+1</f>
        <v>3</v>
      </c>
      <c r="E45" s="198" t="s">
        <v>94</v>
      </c>
      <c r="F45" s="199">
        <v>44965</v>
      </c>
      <c r="G45" s="285">
        <v>1354</v>
      </c>
      <c r="H45" s="285">
        <v>87010</v>
      </c>
      <c r="I45" s="285">
        <v>1654</v>
      </c>
      <c r="J45" s="286">
        <v>0</v>
      </c>
      <c r="K45" s="286">
        <v>0</v>
      </c>
      <c r="L45" s="286">
        <v>0</v>
      </c>
      <c r="M45" s="286">
        <v>0</v>
      </c>
      <c r="N45" s="287">
        <f t="shared" si="18"/>
        <v>0</v>
      </c>
      <c r="O45" s="288">
        <v>0</v>
      </c>
      <c r="P45" s="288">
        <v>0</v>
      </c>
      <c r="Q45" s="288">
        <v>0</v>
      </c>
      <c r="R45" s="288">
        <v>0</v>
      </c>
      <c r="S45" s="289">
        <f t="shared" si="19"/>
        <v>0</v>
      </c>
      <c r="T45" s="286">
        <v>0</v>
      </c>
      <c r="U45" s="286">
        <v>0</v>
      </c>
      <c r="V45" s="286">
        <v>0</v>
      </c>
      <c r="W45" s="286">
        <v>67</v>
      </c>
      <c r="X45" s="297">
        <v>0</v>
      </c>
      <c r="Y45" s="287">
        <f t="shared" si="20"/>
        <v>67</v>
      </c>
      <c r="Z45" s="288">
        <v>0</v>
      </c>
      <c r="AA45" s="288">
        <v>0</v>
      </c>
      <c r="AB45" s="288">
        <v>0</v>
      </c>
      <c r="AC45" s="288">
        <v>0</v>
      </c>
      <c r="AD45" s="289">
        <f t="shared" si="21"/>
        <v>0</v>
      </c>
    </row>
    <row r="46" spans="1:46" ht="16.5" customHeight="1">
      <c r="A46" s="166" t="s">
        <v>36</v>
      </c>
      <c r="B46" s="196">
        <v>3</v>
      </c>
      <c r="C46" s="197" t="s">
        <v>91</v>
      </c>
      <c r="D46" s="196">
        <f t="shared" si="22"/>
        <v>4</v>
      </c>
      <c r="E46" s="198" t="s">
        <v>95</v>
      </c>
      <c r="F46" s="199">
        <v>44965</v>
      </c>
      <c r="G46" s="285">
        <v>1789</v>
      </c>
      <c r="H46" s="285">
        <v>149343</v>
      </c>
      <c r="I46" s="285">
        <v>2196</v>
      </c>
      <c r="J46" s="286">
        <v>0</v>
      </c>
      <c r="K46" s="286">
        <v>0</v>
      </c>
      <c r="L46" s="286">
        <v>0</v>
      </c>
      <c r="M46" s="286">
        <v>0</v>
      </c>
      <c r="N46" s="287">
        <f t="shared" si="18"/>
        <v>0</v>
      </c>
      <c r="O46" s="288">
        <v>0</v>
      </c>
      <c r="P46" s="288">
        <v>0</v>
      </c>
      <c r="Q46" s="288">
        <v>0</v>
      </c>
      <c r="R46" s="288">
        <v>0</v>
      </c>
      <c r="S46" s="289">
        <f t="shared" si="19"/>
        <v>0</v>
      </c>
      <c r="T46" s="286">
        <v>0</v>
      </c>
      <c r="U46" s="286">
        <v>0</v>
      </c>
      <c r="V46" s="286">
        <v>0</v>
      </c>
      <c r="W46" s="286">
        <v>87</v>
      </c>
      <c r="X46" s="297">
        <v>0</v>
      </c>
      <c r="Y46" s="287">
        <f t="shared" si="20"/>
        <v>87</v>
      </c>
      <c r="Z46" s="288">
        <v>0</v>
      </c>
      <c r="AA46" s="288">
        <v>0</v>
      </c>
      <c r="AB46" s="288">
        <v>0</v>
      </c>
      <c r="AC46" s="288">
        <v>0</v>
      </c>
      <c r="AD46" s="289">
        <f t="shared" si="21"/>
        <v>0</v>
      </c>
    </row>
    <row r="47" spans="1:46" ht="16.5" customHeight="1">
      <c r="A47" s="166" t="s">
        <v>36</v>
      </c>
      <c r="B47" s="196">
        <v>6</v>
      </c>
      <c r="C47" s="197" t="s">
        <v>91</v>
      </c>
      <c r="D47" s="196">
        <f t="shared" si="22"/>
        <v>5</v>
      </c>
      <c r="E47" s="198" t="s">
        <v>96</v>
      </c>
      <c r="F47" s="199">
        <v>44967</v>
      </c>
      <c r="G47" s="285">
        <v>0</v>
      </c>
      <c r="H47" s="285">
        <v>0</v>
      </c>
      <c r="I47" s="285">
        <v>0</v>
      </c>
      <c r="J47" s="286">
        <v>0</v>
      </c>
      <c r="K47" s="286">
        <v>0</v>
      </c>
      <c r="L47" s="286">
        <v>0</v>
      </c>
      <c r="M47" s="286">
        <v>0</v>
      </c>
      <c r="N47" s="287">
        <f t="shared" si="18"/>
        <v>0</v>
      </c>
      <c r="O47" s="288">
        <v>0</v>
      </c>
      <c r="P47" s="288">
        <v>0</v>
      </c>
      <c r="Q47" s="288">
        <v>0</v>
      </c>
      <c r="R47" s="288">
        <v>250</v>
      </c>
      <c r="S47" s="289">
        <f t="shared" si="19"/>
        <v>250</v>
      </c>
      <c r="T47" s="286">
        <v>0</v>
      </c>
      <c r="U47" s="286">
        <v>0</v>
      </c>
      <c r="V47" s="286">
        <v>0</v>
      </c>
      <c r="W47" s="286">
        <v>0</v>
      </c>
      <c r="X47" s="297">
        <v>0</v>
      </c>
      <c r="Y47" s="287">
        <f t="shared" si="20"/>
        <v>0</v>
      </c>
      <c r="Z47" s="288">
        <v>0</v>
      </c>
      <c r="AA47" s="288">
        <v>0</v>
      </c>
      <c r="AB47" s="288">
        <v>0</v>
      </c>
      <c r="AC47" s="288">
        <v>0</v>
      </c>
      <c r="AD47" s="289">
        <f t="shared" si="21"/>
        <v>0</v>
      </c>
    </row>
    <row r="48" spans="1:46" ht="16.5" customHeight="1">
      <c r="A48" s="166" t="s">
        <v>36</v>
      </c>
      <c r="B48" s="196">
        <v>7</v>
      </c>
      <c r="C48" s="197" t="s">
        <v>91</v>
      </c>
      <c r="D48" s="196">
        <f t="shared" si="22"/>
        <v>6</v>
      </c>
      <c r="E48" s="198" t="s">
        <v>97</v>
      </c>
      <c r="F48" s="199">
        <v>44969</v>
      </c>
      <c r="G48" s="285">
        <v>1707</v>
      </c>
      <c r="H48" s="285">
        <v>109675</v>
      </c>
      <c r="I48" s="285">
        <v>2082</v>
      </c>
      <c r="J48" s="286">
        <v>0</v>
      </c>
      <c r="K48" s="286">
        <v>0</v>
      </c>
      <c r="L48" s="286">
        <v>0</v>
      </c>
      <c r="M48" s="286">
        <v>0</v>
      </c>
      <c r="N48" s="287">
        <f t="shared" si="18"/>
        <v>0</v>
      </c>
      <c r="O48" s="288">
        <v>0</v>
      </c>
      <c r="P48" s="288">
        <v>0</v>
      </c>
      <c r="Q48" s="288">
        <v>0</v>
      </c>
      <c r="R48" s="288">
        <v>0</v>
      </c>
      <c r="S48" s="289">
        <f t="shared" si="19"/>
        <v>0</v>
      </c>
      <c r="T48" s="286">
        <v>0</v>
      </c>
      <c r="U48" s="286">
        <v>0</v>
      </c>
      <c r="V48" s="286">
        <v>0</v>
      </c>
      <c r="W48" s="286">
        <v>84</v>
      </c>
      <c r="X48" s="297">
        <v>0</v>
      </c>
      <c r="Y48" s="287">
        <f t="shared" si="20"/>
        <v>84</v>
      </c>
      <c r="Z48" s="288">
        <v>0</v>
      </c>
      <c r="AA48" s="288">
        <v>0</v>
      </c>
      <c r="AB48" s="288">
        <v>0</v>
      </c>
      <c r="AC48" s="288">
        <v>0</v>
      </c>
      <c r="AD48" s="289">
        <f t="shared" si="21"/>
        <v>0</v>
      </c>
    </row>
    <row r="49" spans="1:30" ht="16.5" customHeight="1">
      <c r="A49" s="166" t="s">
        <v>36</v>
      </c>
      <c r="B49" s="196">
        <v>8</v>
      </c>
      <c r="C49" s="197" t="s">
        <v>91</v>
      </c>
      <c r="D49" s="196">
        <f t="shared" si="22"/>
        <v>7</v>
      </c>
      <c r="E49" s="198" t="s">
        <v>98</v>
      </c>
      <c r="F49" s="199">
        <v>44969</v>
      </c>
      <c r="G49" s="285">
        <v>1639</v>
      </c>
      <c r="H49" s="285">
        <v>126197</v>
      </c>
      <c r="I49" s="285">
        <v>2051</v>
      </c>
      <c r="J49" s="286">
        <v>0</v>
      </c>
      <c r="K49" s="286">
        <v>0</v>
      </c>
      <c r="L49" s="286">
        <v>0</v>
      </c>
      <c r="M49" s="286">
        <v>0</v>
      </c>
      <c r="N49" s="287">
        <f t="shared" si="18"/>
        <v>0</v>
      </c>
      <c r="O49" s="288">
        <v>0</v>
      </c>
      <c r="P49" s="288">
        <v>0</v>
      </c>
      <c r="Q49" s="288">
        <v>0</v>
      </c>
      <c r="R49" s="288">
        <v>130</v>
      </c>
      <c r="S49" s="289">
        <f t="shared" si="19"/>
        <v>130</v>
      </c>
      <c r="T49" s="286">
        <v>0</v>
      </c>
      <c r="U49" s="286">
        <v>0</v>
      </c>
      <c r="V49" s="286">
        <v>0</v>
      </c>
      <c r="W49" s="286">
        <v>80</v>
      </c>
      <c r="X49" s="297">
        <v>0</v>
      </c>
      <c r="Y49" s="287">
        <f t="shared" si="20"/>
        <v>80</v>
      </c>
      <c r="Z49" s="288">
        <v>0</v>
      </c>
      <c r="AA49" s="288">
        <v>0</v>
      </c>
      <c r="AB49" s="288">
        <v>0</v>
      </c>
      <c r="AC49" s="288">
        <v>0</v>
      </c>
      <c r="AD49" s="289">
        <f t="shared" si="21"/>
        <v>0</v>
      </c>
    </row>
    <row r="50" spans="1:30" ht="16.5" customHeight="1">
      <c r="A50" s="166" t="s">
        <v>36</v>
      </c>
      <c r="B50" s="196">
        <v>10</v>
      </c>
      <c r="C50" s="197" t="s">
        <v>91</v>
      </c>
      <c r="D50" s="196">
        <f t="shared" si="22"/>
        <v>8</v>
      </c>
      <c r="E50" s="198" t="s">
        <v>99</v>
      </c>
      <c r="F50" s="199">
        <v>44977</v>
      </c>
      <c r="G50" s="285">
        <v>1238</v>
      </c>
      <c r="H50" s="285">
        <v>78503</v>
      </c>
      <c r="I50" s="285">
        <v>1499</v>
      </c>
      <c r="J50" s="286">
        <v>0</v>
      </c>
      <c r="K50" s="286">
        <v>0</v>
      </c>
      <c r="L50" s="286">
        <v>0</v>
      </c>
      <c r="M50" s="286">
        <v>0</v>
      </c>
      <c r="N50" s="287">
        <f t="shared" si="18"/>
        <v>0</v>
      </c>
      <c r="O50" s="288">
        <v>0</v>
      </c>
      <c r="P50" s="288">
        <v>0</v>
      </c>
      <c r="Q50" s="288">
        <v>0</v>
      </c>
      <c r="R50" s="288">
        <v>0</v>
      </c>
      <c r="S50" s="289">
        <f t="shared" si="19"/>
        <v>0</v>
      </c>
      <c r="T50" s="286">
        <v>0</v>
      </c>
      <c r="U50" s="286">
        <v>0</v>
      </c>
      <c r="V50" s="286">
        <v>0</v>
      </c>
      <c r="W50" s="286">
        <v>61</v>
      </c>
      <c r="X50" s="297">
        <v>0</v>
      </c>
      <c r="Y50" s="287">
        <f t="shared" si="20"/>
        <v>61</v>
      </c>
      <c r="Z50" s="288">
        <v>0</v>
      </c>
      <c r="AA50" s="288">
        <v>0</v>
      </c>
      <c r="AB50" s="288">
        <v>0</v>
      </c>
      <c r="AC50" s="288">
        <v>0</v>
      </c>
      <c r="AD50" s="289">
        <f t="shared" si="21"/>
        <v>0</v>
      </c>
    </row>
    <row r="51" spans="1:30" ht="16.5" customHeight="1">
      <c r="A51" s="166" t="s">
        <v>36</v>
      </c>
      <c r="B51" s="196">
        <v>11</v>
      </c>
      <c r="C51" s="197" t="s">
        <v>91</v>
      </c>
      <c r="D51" s="196">
        <f t="shared" si="22"/>
        <v>9</v>
      </c>
      <c r="E51" s="198" t="s">
        <v>100</v>
      </c>
      <c r="F51" s="199">
        <v>44977</v>
      </c>
      <c r="G51" s="285">
        <v>2056</v>
      </c>
      <c r="H51" s="285">
        <v>181718</v>
      </c>
      <c r="I51" s="285">
        <v>2488</v>
      </c>
      <c r="J51" s="286">
        <v>0</v>
      </c>
      <c r="K51" s="286">
        <v>0</v>
      </c>
      <c r="L51" s="286">
        <v>0</v>
      </c>
      <c r="M51" s="286">
        <v>0</v>
      </c>
      <c r="N51" s="287">
        <f t="shared" si="18"/>
        <v>0</v>
      </c>
      <c r="O51" s="288">
        <v>0</v>
      </c>
      <c r="P51" s="288">
        <v>0</v>
      </c>
      <c r="Q51" s="288">
        <v>0</v>
      </c>
      <c r="R51" s="288">
        <v>241</v>
      </c>
      <c r="S51" s="289">
        <f t="shared" si="19"/>
        <v>241</v>
      </c>
      <c r="T51" s="286">
        <v>0</v>
      </c>
      <c r="U51" s="286">
        <v>0</v>
      </c>
      <c r="V51" s="286">
        <v>0</v>
      </c>
      <c r="W51" s="286">
        <v>100</v>
      </c>
      <c r="X51" s="297">
        <v>0</v>
      </c>
      <c r="Y51" s="287">
        <f t="shared" si="20"/>
        <v>100</v>
      </c>
      <c r="Z51" s="288">
        <v>0</v>
      </c>
      <c r="AA51" s="288">
        <v>0</v>
      </c>
      <c r="AB51" s="288">
        <v>0</v>
      </c>
      <c r="AC51" s="288">
        <v>0</v>
      </c>
      <c r="AD51" s="289">
        <f t="shared" si="21"/>
        <v>0</v>
      </c>
    </row>
    <row r="52" spans="1:30" ht="16.5" customHeight="1">
      <c r="A52" s="166" t="s">
        <v>42</v>
      </c>
      <c r="B52" s="196">
        <v>9</v>
      </c>
      <c r="C52" s="197" t="s">
        <v>91</v>
      </c>
      <c r="D52" s="196">
        <f t="shared" ref="D52:D86" si="23">+D51+1</f>
        <v>10</v>
      </c>
      <c r="E52" s="198" t="s">
        <v>101</v>
      </c>
      <c r="F52" s="199">
        <v>44979</v>
      </c>
      <c r="G52" s="285">
        <v>5352</v>
      </c>
      <c r="H52" s="285">
        <v>433396</v>
      </c>
      <c r="I52" s="285">
        <v>6018</v>
      </c>
      <c r="J52" s="286">
        <v>0</v>
      </c>
      <c r="K52" s="286">
        <v>0</v>
      </c>
      <c r="L52" s="286">
        <v>0</v>
      </c>
      <c r="M52" s="286">
        <v>0</v>
      </c>
      <c r="N52" s="287">
        <f t="shared" si="18"/>
        <v>0</v>
      </c>
      <c r="O52" s="288">
        <v>0</v>
      </c>
      <c r="P52" s="288">
        <v>0</v>
      </c>
      <c r="Q52" s="288">
        <v>0</v>
      </c>
      <c r="R52" s="288">
        <v>0</v>
      </c>
      <c r="S52" s="289">
        <f t="shared" si="19"/>
        <v>0</v>
      </c>
      <c r="T52" s="286">
        <v>0</v>
      </c>
      <c r="U52" s="286">
        <v>0</v>
      </c>
      <c r="V52" s="286">
        <v>0</v>
      </c>
      <c r="W52" s="286">
        <v>26</v>
      </c>
      <c r="X52" s="297">
        <v>0</v>
      </c>
      <c r="Y52" s="287">
        <f t="shared" si="20"/>
        <v>26</v>
      </c>
      <c r="Z52" s="288">
        <v>0</v>
      </c>
      <c r="AA52" s="288">
        <v>0</v>
      </c>
      <c r="AB52" s="288">
        <v>0</v>
      </c>
      <c r="AC52" s="288">
        <v>0</v>
      </c>
      <c r="AD52" s="289">
        <f t="shared" si="21"/>
        <v>0</v>
      </c>
    </row>
    <row r="53" spans="1:30" ht="16.5" customHeight="1">
      <c r="A53" s="166" t="s">
        <v>36</v>
      </c>
      <c r="B53" s="196">
        <v>12</v>
      </c>
      <c r="C53" s="197" t="s">
        <v>91</v>
      </c>
      <c r="D53" s="196">
        <f t="shared" si="23"/>
        <v>11</v>
      </c>
      <c r="E53" s="198" t="s">
        <v>102</v>
      </c>
      <c r="F53" s="199">
        <v>44983</v>
      </c>
      <c r="G53" s="285">
        <v>1884</v>
      </c>
      <c r="H53" s="285">
        <v>135967</v>
      </c>
      <c r="I53" s="285">
        <v>2286</v>
      </c>
      <c r="J53" s="286">
        <v>0</v>
      </c>
      <c r="K53" s="286">
        <v>0</v>
      </c>
      <c r="L53" s="286">
        <v>0</v>
      </c>
      <c r="M53" s="286">
        <v>0</v>
      </c>
      <c r="N53" s="287">
        <f t="shared" si="18"/>
        <v>0</v>
      </c>
      <c r="O53" s="288">
        <v>0</v>
      </c>
      <c r="P53" s="288">
        <v>0</v>
      </c>
      <c r="Q53" s="288">
        <v>0</v>
      </c>
      <c r="R53" s="288">
        <v>0</v>
      </c>
      <c r="S53" s="289">
        <f t="shared" si="19"/>
        <v>0</v>
      </c>
      <c r="T53" s="286">
        <v>0</v>
      </c>
      <c r="U53" s="286">
        <v>0</v>
      </c>
      <c r="V53" s="286">
        <v>0</v>
      </c>
      <c r="W53" s="286">
        <v>93</v>
      </c>
      <c r="X53" s="297">
        <v>0</v>
      </c>
      <c r="Y53" s="287">
        <f t="shared" si="20"/>
        <v>93</v>
      </c>
      <c r="Z53" s="288">
        <v>0</v>
      </c>
      <c r="AA53" s="288">
        <v>0</v>
      </c>
      <c r="AB53" s="288">
        <v>0</v>
      </c>
      <c r="AC53" s="288">
        <v>0</v>
      </c>
      <c r="AD53" s="289">
        <f t="shared" si="21"/>
        <v>0</v>
      </c>
    </row>
    <row r="54" spans="1:30" ht="16.5" customHeight="1">
      <c r="A54" s="166" t="s">
        <v>36</v>
      </c>
      <c r="B54" s="196">
        <v>13</v>
      </c>
      <c r="C54" s="197" t="s">
        <v>91</v>
      </c>
      <c r="D54" s="196">
        <f t="shared" si="23"/>
        <v>12</v>
      </c>
      <c r="E54" s="198" t="s">
        <v>103</v>
      </c>
      <c r="F54" s="199">
        <v>44983</v>
      </c>
      <c r="G54" s="285">
        <v>2075</v>
      </c>
      <c r="H54" s="285">
        <v>179035</v>
      </c>
      <c r="I54" s="285">
        <v>2518</v>
      </c>
      <c r="J54" s="286">
        <v>0</v>
      </c>
      <c r="K54" s="286">
        <v>0</v>
      </c>
      <c r="L54" s="286">
        <v>0</v>
      </c>
      <c r="M54" s="286">
        <v>0</v>
      </c>
      <c r="N54" s="287">
        <f t="shared" si="18"/>
        <v>0</v>
      </c>
      <c r="O54" s="288">
        <v>0</v>
      </c>
      <c r="P54" s="288">
        <v>0</v>
      </c>
      <c r="Q54" s="288">
        <v>0</v>
      </c>
      <c r="R54" s="288">
        <v>699</v>
      </c>
      <c r="S54" s="289">
        <f t="shared" si="19"/>
        <v>699</v>
      </c>
      <c r="T54" s="286">
        <v>0</v>
      </c>
      <c r="U54" s="286">
        <v>0</v>
      </c>
      <c r="V54" s="286">
        <v>0</v>
      </c>
      <c r="W54" s="286">
        <v>101</v>
      </c>
      <c r="X54" s="297">
        <v>0</v>
      </c>
      <c r="Y54" s="287">
        <f t="shared" si="20"/>
        <v>101</v>
      </c>
      <c r="Z54" s="288">
        <v>0</v>
      </c>
      <c r="AA54" s="288">
        <v>0</v>
      </c>
      <c r="AB54" s="288">
        <v>0</v>
      </c>
      <c r="AC54" s="288">
        <v>0</v>
      </c>
      <c r="AD54" s="289">
        <f t="shared" si="21"/>
        <v>0</v>
      </c>
    </row>
    <row r="55" spans="1:30" ht="16.5" customHeight="1">
      <c r="A55" s="166" t="s">
        <v>36</v>
      </c>
      <c r="B55" s="196">
        <v>14</v>
      </c>
      <c r="C55" s="197" t="s">
        <v>91</v>
      </c>
      <c r="D55" s="196">
        <f t="shared" si="23"/>
        <v>13</v>
      </c>
      <c r="E55" s="198" t="s">
        <v>104</v>
      </c>
      <c r="F55" s="199">
        <v>44990</v>
      </c>
      <c r="G55" s="285">
        <v>2418</v>
      </c>
      <c r="H55" s="285">
        <v>186856</v>
      </c>
      <c r="I55" s="285">
        <v>2866</v>
      </c>
      <c r="J55" s="286">
        <v>0</v>
      </c>
      <c r="K55" s="286">
        <v>0</v>
      </c>
      <c r="L55" s="286">
        <v>0</v>
      </c>
      <c r="M55" s="286">
        <v>0</v>
      </c>
      <c r="N55" s="287">
        <f t="shared" si="18"/>
        <v>0</v>
      </c>
      <c r="O55" s="288">
        <v>0</v>
      </c>
      <c r="P55" s="288">
        <v>0</v>
      </c>
      <c r="Q55" s="288">
        <v>0</v>
      </c>
      <c r="R55" s="288">
        <v>0</v>
      </c>
      <c r="S55" s="289">
        <f t="shared" ref="S55:S64" si="24">SUM(O55:R55)</f>
        <v>0</v>
      </c>
      <c r="T55" s="286">
        <v>0</v>
      </c>
      <c r="U55" s="286">
        <v>0</v>
      </c>
      <c r="V55" s="286">
        <v>0</v>
      </c>
      <c r="W55" s="286">
        <v>119</v>
      </c>
      <c r="X55" s="297">
        <v>0</v>
      </c>
      <c r="Y55" s="287">
        <f t="shared" ref="Y55:Y76" si="25">SUM(T55:X55)</f>
        <v>119</v>
      </c>
      <c r="Z55" s="288">
        <v>0</v>
      </c>
      <c r="AA55" s="288">
        <v>0</v>
      </c>
      <c r="AB55" s="288">
        <v>0</v>
      </c>
      <c r="AC55" s="288">
        <v>0</v>
      </c>
      <c r="AD55" s="289">
        <f t="shared" ref="AD55:AD66" si="26">SUM(Z55:AC55)</f>
        <v>0</v>
      </c>
    </row>
    <row r="56" spans="1:30" ht="16.5" customHeight="1">
      <c r="A56" s="166" t="s">
        <v>36</v>
      </c>
      <c r="B56" s="196">
        <v>15</v>
      </c>
      <c r="C56" s="197" t="s">
        <v>91</v>
      </c>
      <c r="D56" s="196">
        <f t="shared" si="23"/>
        <v>14</v>
      </c>
      <c r="E56" s="198" t="s">
        <v>105</v>
      </c>
      <c r="F56" s="199">
        <v>44990</v>
      </c>
      <c r="G56" s="285">
        <v>2393</v>
      </c>
      <c r="H56" s="285">
        <v>201178</v>
      </c>
      <c r="I56" s="285">
        <v>2920</v>
      </c>
      <c r="J56" s="286">
        <v>0</v>
      </c>
      <c r="K56" s="286">
        <v>0</v>
      </c>
      <c r="L56" s="286">
        <v>0</v>
      </c>
      <c r="M56" s="286">
        <v>0</v>
      </c>
      <c r="N56" s="287">
        <f t="shared" si="18"/>
        <v>0</v>
      </c>
      <c r="O56" s="288">
        <v>0</v>
      </c>
      <c r="P56" s="288">
        <v>0</v>
      </c>
      <c r="Q56" s="288">
        <v>0</v>
      </c>
      <c r="R56" s="288">
        <v>200</v>
      </c>
      <c r="S56" s="289">
        <f t="shared" si="24"/>
        <v>200</v>
      </c>
      <c r="T56" s="286">
        <v>0</v>
      </c>
      <c r="U56" s="286">
        <v>0</v>
      </c>
      <c r="V56" s="286">
        <v>0</v>
      </c>
      <c r="W56" s="286">
        <v>117</v>
      </c>
      <c r="X56" s="297">
        <v>0</v>
      </c>
      <c r="Y56" s="287">
        <f t="shared" si="25"/>
        <v>117</v>
      </c>
      <c r="Z56" s="288">
        <v>0</v>
      </c>
      <c r="AA56" s="288">
        <v>0</v>
      </c>
      <c r="AB56" s="288">
        <v>0</v>
      </c>
      <c r="AC56" s="288">
        <v>3</v>
      </c>
      <c r="AD56" s="289">
        <f t="shared" si="26"/>
        <v>3</v>
      </c>
    </row>
    <row r="57" spans="1:30" ht="16.5" customHeight="1">
      <c r="A57" s="166" t="s">
        <v>36</v>
      </c>
      <c r="B57" s="196">
        <v>17</v>
      </c>
      <c r="C57" s="197" t="s">
        <v>91</v>
      </c>
      <c r="D57" s="196">
        <f t="shared" si="23"/>
        <v>15</v>
      </c>
      <c r="E57" s="198" t="s">
        <v>106</v>
      </c>
      <c r="F57" s="199">
        <v>44997</v>
      </c>
      <c r="G57" s="285">
        <v>2080</v>
      </c>
      <c r="H57" s="285">
        <v>144814</v>
      </c>
      <c r="I57" s="285">
        <v>2528</v>
      </c>
      <c r="J57" s="286">
        <v>0</v>
      </c>
      <c r="K57" s="286">
        <v>0</v>
      </c>
      <c r="L57" s="286">
        <v>0</v>
      </c>
      <c r="M57" s="286">
        <v>0</v>
      </c>
      <c r="N57" s="287">
        <f t="shared" si="18"/>
        <v>0</v>
      </c>
      <c r="O57" s="288">
        <v>0</v>
      </c>
      <c r="P57" s="288">
        <v>0</v>
      </c>
      <c r="Q57" s="288">
        <v>0</v>
      </c>
      <c r="R57" s="288">
        <v>0</v>
      </c>
      <c r="S57" s="289">
        <f t="shared" si="24"/>
        <v>0</v>
      </c>
      <c r="T57" s="286">
        <v>0</v>
      </c>
      <c r="U57" s="286">
        <v>0</v>
      </c>
      <c r="V57" s="286">
        <v>0</v>
      </c>
      <c r="W57" s="286">
        <v>102</v>
      </c>
      <c r="X57" s="297">
        <v>0</v>
      </c>
      <c r="Y57" s="287">
        <f t="shared" si="25"/>
        <v>102</v>
      </c>
      <c r="Z57" s="288">
        <v>0</v>
      </c>
      <c r="AA57" s="288">
        <v>0</v>
      </c>
      <c r="AB57" s="288">
        <v>0</v>
      </c>
      <c r="AC57" s="288">
        <v>0</v>
      </c>
      <c r="AD57" s="289">
        <f t="shared" si="26"/>
        <v>0</v>
      </c>
    </row>
    <row r="58" spans="1:30" ht="16.5" customHeight="1">
      <c r="A58" s="166" t="s">
        <v>36</v>
      </c>
      <c r="B58" s="196">
        <v>18</v>
      </c>
      <c r="C58" s="197" t="s">
        <v>91</v>
      </c>
      <c r="D58" s="196">
        <f t="shared" si="23"/>
        <v>16</v>
      </c>
      <c r="E58" s="198" t="s">
        <v>107</v>
      </c>
      <c r="F58" s="199">
        <v>44997</v>
      </c>
      <c r="G58" s="285">
        <v>2563</v>
      </c>
      <c r="H58" s="285">
        <v>223675</v>
      </c>
      <c r="I58" s="285">
        <v>3142</v>
      </c>
      <c r="J58" s="286">
        <v>0</v>
      </c>
      <c r="K58" s="286">
        <v>0</v>
      </c>
      <c r="L58" s="286">
        <v>0</v>
      </c>
      <c r="M58" s="286">
        <v>0</v>
      </c>
      <c r="N58" s="287">
        <f t="shared" si="18"/>
        <v>0</v>
      </c>
      <c r="O58" s="288">
        <v>0</v>
      </c>
      <c r="P58" s="288">
        <v>0</v>
      </c>
      <c r="Q58" s="288">
        <v>0</v>
      </c>
      <c r="R58" s="288">
        <v>0</v>
      </c>
      <c r="S58" s="289">
        <f t="shared" si="24"/>
        <v>0</v>
      </c>
      <c r="T58" s="286">
        <v>0</v>
      </c>
      <c r="U58" s="286">
        <v>0</v>
      </c>
      <c r="V58" s="286">
        <v>0</v>
      </c>
      <c r="W58" s="286">
        <v>125</v>
      </c>
      <c r="X58" s="297">
        <v>0</v>
      </c>
      <c r="Y58" s="287">
        <f t="shared" si="25"/>
        <v>125</v>
      </c>
      <c r="Z58" s="288">
        <v>0</v>
      </c>
      <c r="AA58" s="288">
        <v>0</v>
      </c>
      <c r="AB58" s="288">
        <v>0</v>
      </c>
      <c r="AC58" s="288">
        <v>0</v>
      </c>
      <c r="AD58" s="289">
        <f t="shared" si="26"/>
        <v>0</v>
      </c>
    </row>
    <row r="59" spans="1:30" ht="16.5" customHeight="1">
      <c r="A59" s="166" t="s">
        <v>42</v>
      </c>
      <c r="B59" s="196">
        <v>16</v>
      </c>
      <c r="C59" s="197" t="s">
        <v>91</v>
      </c>
      <c r="D59" s="196">
        <f t="shared" si="23"/>
        <v>17</v>
      </c>
      <c r="E59" s="198" t="s">
        <v>50</v>
      </c>
      <c r="F59" s="199">
        <v>44998</v>
      </c>
      <c r="G59" s="285">
        <v>4984</v>
      </c>
      <c r="H59" s="285">
        <v>409480</v>
      </c>
      <c r="I59" s="285">
        <v>5463</v>
      </c>
      <c r="J59" s="286">
        <v>0</v>
      </c>
      <c r="K59" s="286">
        <v>0</v>
      </c>
      <c r="L59" s="286">
        <v>0</v>
      </c>
      <c r="M59" s="286">
        <v>0</v>
      </c>
      <c r="N59" s="287">
        <f t="shared" si="18"/>
        <v>0</v>
      </c>
      <c r="O59" s="288">
        <v>0</v>
      </c>
      <c r="P59" s="288">
        <v>0</v>
      </c>
      <c r="Q59" s="288">
        <v>0</v>
      </c>
      <c r="R59" s="288">
        <v>0</v>
      </c>
      <c r="S59" s="289">
        <f t="shared" si="24"/>
        <v>0</v>
      </c>
      <c r="T59" s="286">
        <v>0</v>
      </c>
      <c r="U59" s="286">
        <v>0</v>
      </c>
      <c r="V59" s="286">
        <v>0</v>
      </c>
      <c r="W59" s="286">
        <v>0</v>
      </c>
      <c r="X59" s="297">
        <v>0</v>
      </c>
      <c r="Y59" s="287">
        <f t="shared" si="25"/>
        <v>0</v>
      </c>
      <c r="Z59" s="288">
        <v>0</v>
      </c>
      <c r="AA59" s="288">
        <v>0</v>
      </c>
      <c r="AB59" s="288">
        <v>0</v>
      </c>
      <c r="AC59" s="288">
        <v>0</v>
      </c>
      <c r="AD59" s="289">
        <f t="shared" si="26"/>
        <v>0</v>
      </c>
    </row>
    <row r="60" spans="1:30" ht="16.5" customHeight="1">
      <c r="A60" s="166" t="s">
        <v>36</v>
      </c>
      <c r="B60" s="196">
        <v>19</v>
      </c>
      <c r="C60" s="197" t="s">
        <v>91</v>
      </c>
      <c r="D60" s="196">
        <f t="shared" si="23"/>
        <v>18</v>
      </c>
      <c r="E60" s="198" t="s">
        <v>108</v>
      </c>
      <c r="F60" s="199">
        <v>45004</v>
      </c>
      <c r="G60" s="285">
        <v>2163</v>
      </c>
      <c r="H60" s="285">
        <v>152296</v>
      </c>
      <c r="I60" s="285">
        <v>2591</v>
      </c>
      <c r="J60" s="286">
        <v>0</v>
      </c>
      <c r="K60" s="286">
        <v>0</v>
      </c>
      <c r="L60" s="286">
        <v>0</v>
      </c>
      <c r="M60" s="286">
        <v>0</v>
      </c>
      <c r="N60" s="287">
        <f t="shared" si="18"/>
        <v>0</v>
      </c>
      <c r="O60" s="288">
        <v>0</v>
      </c>
      <c r="P60" s="288">
        <v>0</v>
      </c>
      <c r="Q60" s="288">
        <v>0</v>
      </c>
      <c r="R60" s="288">
        <v>0</v>
      </c>
      <c r="S60" s="289">
        <f t="shared" si="24"/>
        <v>0</v>
      </c>
      <c r="T60" s="286">
        <v>0</v>
      </c>
      <c r="U60" s="286">
        <v>0</v>
      </c>
      <c r="V60" s="286">
        <v>0</v>
      </c>
      <c r="W60" s="286">
        <v>106</v>
      </c>
      <c r="X60" s="297">
        <v>0</v>
      </c>
      <c r="Y60" s="287">
        <f t="shared" si="25"/>
        <v>106</v>
      </c>
      <c r="Z60" s="288">
        <v>0</v>
      </c>
      <c r="AA60" s="288">
        <v>0</v>
      </c>
      <c r="AB60" s="288">
        <v>0</v>
      </c>
      <c r="AC60" s="288">
        <v>0</v>
      </c>
      <c r="AD60" s="289">
        <f t="shared" si="26"/>
        <v>0</v>
      </c>
    </row>
    <row r="61" spans="1:30" ht="16.5" customHeight="1">
      <c r="A61" s="166" t="s">
        <v>36</v>
      </c>
      <c r="B61" s="196">
        <v>20</v>
      </c>
      <c r="C61" s="197" t="s">
        <v>91</v>
      </c>
      <c r="D61" s="196">
        <f t="shared" si="23"/>
        <v>19</v>
      </c>
      <c r="E61" s="198" t="s">
        <v>109</v>
      </c>
      <c r="F61" s="199">
        <v>45004</v>
      </c>
      <c r="G61" s="285">
        <v>2354</v>
      </c>
      <c r="H61" s="285">
        <v>168513</v>
      </c>
      <c r="I61" s="285">
        <v>2901</v>
      </c>
      <c r="J61" s="286">
        <v>0</v>
      </c>
      <c r="K61" s="286">
        <v>0</v>
      </c>
      <c r="L61" s="286">
        <v>0</v>
      </c>
      <c r="M61" s="286">
        <v>0</v>
      </c>
      <c r="N61" s="287">
        <f t="shared" si="18"/>
        <v>0</v>
      </c>
      <c r="O61" s="288">
        <v>0</v>
      </c>
      <c r="P61" s="288">
        <v>0</v>
      </c>
      <c r="Q61" s="288">
        <v>0</v>
      </c>
      <c r="R61" s="288">
        <v>150</v>
      </c>
      <c r="S61" s="289">
        <f t="shared" si="24"/>
        <v>150</v>
      </c>
      <c r="T61" s="286">
        <v>0</v>
      </c>
      <c r="U61" s="286">
        <v>0</v>
      </c>
      <c r="V61" s="286">
        <v>0</v>
      </c>
      <c r="W61" s="286">
        <v>115</v>
      </c>
      <c r="X61" s="297">
        <v>0</v>
      </c>
      <c r="Y61" s="287">
        <f t="shared" si="25"/>
        <v>115</v>
      </c>
      <c r="Z61" s="288">
        <v>0</v>
      </c>
      <c r="AA61" s="288">
        <v>0</v>
      </c>
      <c r="AB61" s="288">
        <v>0</v>
      </c>
      <c r="AC61" s="288">
        <v>1</v>
      </c>
      <c r="AD61" s="289">
        <f t="shared" si="26"/>
        <v>1</v>
      </c>
    </row>
    <row r="62" spans="1:30" ht="16.5" customHeight="1">
      <c r="A62" s="166" t="s">
        <v>36</v>
      </c>
      <c r="B62" s="196">
        <v>21</v>
      </c>
      <c r="C62" s="197" t="s">
        <v>91</v>
      </c>
      <c r="D62" s="196">
        <f t="shared" si="23"/>
        <v>20</v>
      </c>
      <c r="E62" s="198" t="s">
        <v>110</v>
      </c>
      <c r="F62" s="199">
        <v>45011</v>
      </c>
      <c r="G62" s="285">
        <v>2242</v>
      </c>
      <c r="H62" s="285">
        <v>156382</v>
      </c>
      <c r="I62" s="285">
        <v>2771</v>
      </c>
      <c r="J62" s="286">
        <v>0</v>
      </c>
      <c r="K62" s="286">
        <v>0</v>
      </c>
      <c r="L62" s="286">
        <v>0</v>
      </c>
      <c r="M62" s="286">
        <v>0</v>
      </c>
      <c r="N62" s="287">
        <f t="shared" si="18"/>
        <v>0</v>
      </c>
      <c r="O62" s="288">
        <v>0</v>
      </c>
      <c r="P62" s="288">
        <v>0</v>
      </c>
      <c r="Q62" s="288">
        <v>0</v>
      </c>
      <c r="R62" s="288">
        <v>0</v>
      </c>
      <c r="S62" s="289">
        <f t="shared" si="24"/>
        <v>0</v>
      </c>
      <c r="T62" s="286">
        <v>0</v>
      </c>
      <c r="U62" s="286">
        <v>0</v>
      </c>
      <c r="V62" s="286">
        <v>0</v>
      </c>
      <c r="W62" s="286">
        <v>110</v>
      </c>
      <c r="X62" s="297">
        <v>0</v>
      </c>
      <c r="Y62" s="287">
        <f t="shared" si="25"/>
        <v>110</v>
      </c>
      <c r="Z62" s="288">
        <v>0</v>
      </c>
      <c r="AA62" s="288">
        <v>0</v>
      </c>
      <c r="AB62" s="288">
        <v>0</v>
      </c>
      <c r="AC62" s="288">
        <v>0</v>
      </c>
      <c r="AD62" s="289">
        <f t="shared" si="26"/>
        <v>0</v>
      </c>
    </row>
    <row r="63" spans="1:30" ht="16.5" customHeight="1">
      <c r="A63" s="166" t="s">
        <v>36</v>
      </c>
      <c r="B63" s="196">
        <v>22</v>
      </c>
      <c r="C63" s="197" t="s">
        <v>91</v>
      </c>
      <c r="D63" s="196">
        <f t="shared" si="23"/>
        <v>21</v>
      </c>
      <c r="E63" s="198" t="s">
        <v>111</v>
      </c>
      <c r="F63" s="199">
        <v>45011</v>
      </c>
      <c r="G63" s="285">
        <v>2085</v>
      </c>
      <c r="H63" s="285">
        <v>152260</v>
      </c>
      <c r="I63" s="285">
        <v>2516</v>
      </c>
      <c r="J63" s="286">
        <v>0</v>
      </c>
      <c r="K63" s="286">
        <v>0</v>
      </c>
      <c r="L63" s="286">
        <v>0</v>
      </c>
      <c r="M63" s="286">
        <v>0</v>
      </c>
      <c r="N63" s="287">
        <f t="shared" si="18"/>
        <v>0</v>
      </c>
      <c r="O63" s="288">
        <v>0</v>
      </c>
      <c r="P63" s="288">
        <v>0</v>
      </c>
      <c r="Q63" s="288">
        <v>2</v>
      </c>
      <c r="R63" s="288">
        <v>149</v>
      </c>
      <c r="S63" s="289">
        <f t="shared" si="24"/>
        <v>151</v>
      </c>
      <c r="T63" s="286">
        <v>0</v>
      </c>
      <c r="U63" s="286">
        <v>0</v>
      </c>
      <c r="V63" s="286">
        <v>0</v>
      </c>
      <c r="W63" s="286">
        <v>102</v>
      </c>
      <c r="X63" s="297">
        <v>0</v>
      </c>
      <c r="Y63" s="287">
        <f t="shared" si="25"/>
        <v>102</v>
      </c>
      <c r="Z63" s="288">
        <v>0</v>
      </c>
      <c r="AA63" s="288">
        <v>0</v>
      </c>
      <c r="AB63" s="288">
        <v>0</v>
      </c>
      <c r="AC63" s="288">
        <v>0</v>
      </c>
      <c r="AD63" s="289">
        <f t="shared" si="26"/>
        <v>0</v>
      </c>
    </row>
    <row r="64" spans="1:30" ht="16.5" customHeight="1">
      <c r="A64" s="166" t="s">
        <v>42</v>
      </c>
      <c r="B64" s="196">
        <v>23</v>
      </c>
      <c r="C64" s="197" t="s">
        <v>91</v>
      </c>
      <c r="D64" s="196">
        <f t="shared" si="23"/>
        <v>22</v>
      </c>
      <c r="E64" s="198" t="s">
        <v>112</v>
      </c>
      <c r="F64" s="199">
        <v>45016</v>
      </c>
      <c r="G64" s="285">
        <v>6003</v>
      </c>
      <c r="H64" s="285">
        <v>502487</v>
      </c>
      <c r="I64" s="285">
        <v>6584</v>
      </c>
      <c r="J64" s="286">
        <v>0</v>
      </c>
      <c r="K64" s="286">
        <v>0</v>
      </c>
      <c r="L64" s="286">
        <v>0</v>
      </c>
      <c r="M64" s="286">
        <v>0</v>
      </c>
      <c r="N64" s="287">
        <f t="shared" si="18"/>
        <v>0</v>
      </c>
      <c r="O64" s="288">
        <v>0</v>
      </c>
      <c r="P64" s="288">
        <v>0</v>
      </c>
      <c r="Q64" s="288">
        <v>0</v>
      </c>
      <c r="R64" s="288">
        <v>30</v>
      </c>
      <c r="S64" s="289">
        <f t="shared" si="24"/>
        <v>30</v>
      </c>
      <c r="T64" s="286">
        <v>0</v>
      </c>
      <c r="U64" s="286">
        <v>0</v>
      </c>
      <c r="V64" s="286">
        <v>0</v>
      </c>
      <c r="W64" s="286">
        <v>68</v>
      </c>
      <c r="X64" s="297">
        <v>0</v>
      </c>
      <c r="Y64" s="287">
        <f t="shared" si="25"/>
        <v>68</v>
      </c>
      <c r="Z64" s="288">
        <v>0</v>
      </c>
      <c r="AA64" s="288">
        <v>0</v>
      </c>
      <c r="AB64" s="288">
        <v>0</v>
      </c>
      <c r="AC64" s="288">
        <v>0</v>
      </c>
      <c r="AD64" s="289">
        <f t="shared" si="26"/>
        <v>0</v>
      </c>
    </row>
    <row r="65" spans="1:30" ht="16.5" customHeight="1">
      <c r="A65" s="166" t="s">
        <v>36</v>
      </c>
      <c r="B65" s="196">
        <v>24</v>
      </c>
      <c r="C65" s="197" t="s">
        <v>91</v>
      </c>
      <c r="D65" s="196">
        <f t="shared" si="23"/>
        <v>23</v>
      </c>
      <c r="E65" s="198" t="s">
        <v>113</v>
      </c>
      <c r="F65" s="199">
        <v>45018</v>
      </c>
      <c r="G65" s="285">
        <v>2057</v>
      </c>
      <c r="H65" s="285">
        <v>137893</v>
      </c>
      <c r="I65" s="285">
        <v>2524</v>
      </c>
      <c r="J65" s="286">
        <v>0</v>
      </c>
      <c r="K65" s="286">
        <v>0</v>
      </c>
      <c r="L65" s="286">
        <v>0</v>
      </c>
      <c r="M65" s="286">
        <v>0</v>
      </c>
      <c r="N65" s="287">
        <f t="shared" si="18"/>
        <v>0</v>
      </c>
      <c r="O65" s="288">
        <v>0</v>
      </c>
      <c r="P65" s="288">
        <v>0</v>
      </c>
      <c r="Q65" s="288">
        <v>0</v>
      </c>
      <c r="R65" s="288">
        <v>0</v>
      </c>
      <c r="S65" s="289">
        <f t="shared" ref="S65:S66" si="27">SUM(O65:R65)</f>
        <v>0</v>
      </c>
      <c r="T65" s="286">
        <v>0</v>
      </c>
      <c r="U65" s="286">
        <v>0</v>
      </c>
      <c r="V65" s="286">
        <v>0</v>
      </c>
      <c r="W65" s="286">
        <v>101</v>
      </c>
      <c r="X65" s="297">
        <v>0</v>
      </c>
      <c r="Y65" s="287">
        <f t="shared" si="25"/>
        <v>101</v>
      </c>
      <c r="Z65" s="288">
        <v>0</v>
      </c>
      <c r="AA65" s="288">
        <v>0</v>
      </c>
      <c r="AB65" s="288">
        <v>0</v>
      </c>
      <c r="AC65" s="288">
        <v>0</v>
      </c>
      <c r="AD65" s="289">
        <f t="shared" si="26"/>
        <v>0</v>
      </c>
    </row>
    <row r="66" spans="1:30" ht="16.5" customHeight="1">
      <c r="A66" s="166" t="s">
        <v>36</v>
      </c>
      <c r="B66" s="196">
        <v>25</v>
      </c>
      <c r="C66" s="197" t="s">
        <v>91</v>
      </c>
      <c r="D66" s="196">
        <f t="shared" si="23"/>
        <v>24</v>
      </c>
      <c r="E66" s="198" t="s">
        <v>114</v>
      </c>
      <c r="F66" s="199">
        <v>45018</v>
      </c>
      <c r="G66" s="285">
        <v>1878</v>
      </c>
      <c r="H66" s="285">
        <v>128356</v>
      </c>
      <c r="I66" s="285">
        <v>2284</v>
      </c>
      <c r="J66" s="286">
        <v>0</v>
      </c>
      <c r="K66" s="286">
        <v>0</v>
      </c>
      <c r="L66" s="286">
        <v>0</v>
      </c>
      <c r="M66" s="286">
        <v>0</v>
      </c>
      <c r="N66" s="287">
        <f t="shared" si="18"/>
        <v>0</v>
      </c>
      <c r="O66" s="288">
        <v>0</v>
      </c>
      <c r="P66" s="288">
        <v>0</v>
      </c>
      <c r="Q66" s="288">
        <v>0</v>
      </c>
      <c r="R66" s="288">
        <v>130</v>
      </c>
      <c r="S66" s="289">
        <f t="shared" si="27"/>
        <v>130</v>
      </c>
      <c r="T66" s="286">
        <v>0</v>
      </c>
      <c r="U66" s="286">
        <v>0</v>
      </c>
      <c r="V66" s="286">
        <v>0</v>
      </c>
      <c r="W66" s="286">
        <v>92</v>
      </c>
      <c r="X66" s="297">
        <v>0</v>
      </c>
      <c r="Y66" s="287">
        <f t="shared" si="25"/>
        <v>92</v>
      </c>
      <c r="Z66" s="288">
        <v>0</v>
      </c>
      <c r="AA66" s="288">
        <v>0</v>
      </c>
      <c r="AB66" s="288">
        <v>2</v>
      </c>
      <c r="AC66" s="288">
        <v>0</v>
      </c>
      <c r="AD66" s="289">
        <f t="shared" si="26"/>
        <v>2</v>
      </c>
    </row>
    <row r="67" spans="1:30" ht="16.5" customHeight="1">
      <c r="A67" s="166" t="s">
        <v>36</v>
      </c>
      <c r="B67" s="196">
        <v>26</v>
      </c>
      <c r="C67" s="197" t="s">
        <v>91</v>
      </c>
      <c r="D67" s="196">
        <f t="shared" si="23"/>
        <v>25</v>
      </c>
      <c r="E67" s="198" t="s">
        <v>115</v>
      </c>
      <c r="F67" s="199">
        <v>45025</v>
      </c>
      <c r="G67" s="285">
        <v>2089</v>
      </c>
      <c r="H67" s="285">
        <v>134041</v>
      </c>
      <c r="I67" s="285">
        <v>2535</v>
      </c>
      <c r="J67" s="286">
        <v>0</v>
      </c>
      <c r="K67" s="286">
        <v>0</v>
      </c>
      <c r="L67" s="286">
        <v>0</v>
      </c>
      <c r="M67" s="286">
        <v>0</v>
      </c>
      <c r="N67" s="287">
        <f t="shared" si="18"/>
        <v>0</v>
      </c>
      <c r="O67" s="288">
        <v>0</v>
      </c>
      <c r="P67" s="288">
        <v>0</v>
      </c>
      <c r="Q67" s="288">
        <v>0</v>
      </c>
      <c r="R67" s="288">
        <v>0</v>
      </c>
      <c r="S67" s="289">
        <f t="shared" ref="S67:S69" si="28">SUM(O67:R67)</f>
        <v>0</v>
      </c>
      <c r="T67" s="286">
        <v>0</v>
      </c>
      <c r="U67" s="286">
        <v>0</v>
      </c>
      <c r="V67" s="286">
        <v>0</v>
      </c>
      <c r="W67" s="286">
        <v>102</v>
      </c>
      <c r="X67" s="297">
        <v>0</v>
      </c>
      <c r="Y67" s="287">
        <f t="shared" si="25"/>
        <v>102</v>
      </c>
      <c r="Z67" s="288">
        <v>0</v>
      </c>
      <c r="AA67" s="288">
        <v>0</v>
      </c>
      <c r="AB67" s="288">
        <v>0</v>
      </c>
      <c r="AC67" s="288">
        <v>0</v>
      </c>
      <c r="AD67" s="289">
        <f t="shared" ref="AD67:AD76" si="29">SUM(Z67:AC67)</f>
        <v>0</v>
      </c>
    </row>
    <row r="68" spans="1:30" ht="16.5" customHeight="1">
      <c r="A68" s="166" t="s">
        <v>36</v>
      </c>
      <c r="B68" s="196">
        <v>27</v>
      </c>
      <c r="C68" s="197" t="s">
        <v>91</v>
      </c>
      <c r="D68" s="196">
        <f t="shared" si="23"/>
        <v>26</v>
      </c>
      <c r="E68" s="198" t="s">
        <v>116</v>
      </c>
      <c r="F68" s="199">
        <v>45025</v>
      </c>
      <c r="G68" s="285">
        <v>1738</v>
      </c>
      <c r="H68" s="285">
        <v>123487</v>
      </c>
      <c r="I68" s="285">
        <v>2055</v>
      </c>
      <c r="J68" s="286">
        <v>0</v>
      </c>
      <c r="K68" s="286">
        <v>0</v>
      </c>
      <c r="L68" s="286">
        <v>0</v>
      </c>
      <c r="M68" s="286">
        <v>0</v>
      </c>
      <c r="N68" s="287">
        <f t="shared" si="18"/>
        <v>0</v>
      </c>
      <c r="O68" s="288">
        <v>0</v>
      </c>
      <c r="P68" s="288">
        <v>0</v>
      </c>
      <c r="Q68" s="288">
        <v>9</v>
      </c>
      <c r="R68" s="288">
        <v>100</v>
      </c>
      <c r="S68" s="289">
        <f t="shared" si="28"/>
        <v>109</v>
      </c>
      <c r="T68" s="286">
        <v>0</v>
      </c>
      <c r="U68" s="286">
        <v>0</v>
      </c>
      <c r="V68" s="286">
        <v>0</v>
      </c>
      <c r="W68" s="286">
        <v>85</v>
      </c>
      <c r="X68" s="297">
        <v>0</v>
      </c>
      <c r="Y68" s="287">
        <f t="shared" si="25"/>
        <v>85</v>
      </c>
      <c r="Z68" s="288">
        <v>0</v>
      </c>
      <c r="AA68" s="288">
        <v>0</v>
      </c>
      <c r="AB68" s="288">
        <v>0</v>
      </c>
      <c r="AC68" s="288">
        <v>0</v>
      </c>
      <c r="AD68" s="289">
        <f t="shared" si="29"/>
        <v>0</v>
      </c>
    </row>
    <row r="69" spans="1:30" ht="16.5" customHeight="1">
      <c r="A69" s="166" t="s">
        <v>42</v>
      </c>
      <c r="B69" s="196">
        <v>28</v>
      </c>
      <c r="C69" s="197" t="s">
        <v>91</v>
      </c>
      <c r="D69" s="196">
        <f t="shared" si="23"/>
        <v>27</v>
      </c>
      <c r="E69" s="198" t="s">
        <v>117</v>
      </c>
      <c r="F69" s="199">
        <v>45030</v>
      </c>
      <c r="G69" s="285">
        <v>4533</v>
      </c>
      <c r="H69" s="285">
        <v>345805</v>
      </c>
      <c r="I69" s="285">
        <v>4953</v>
      </c>
      <c r="J69" s="286">
        <v>0</v>
      </c>
      <c r="K69" s="286">
        <v>0</v>
      </c>
      <c r="L69" s="286">
        <v>0</v>
      </c>
      <c r="M69" s="286">
        <v>0</v>
      </c>
      <c r="N69" s="287">
        <f t="shared" si="18"/>
        <v>0</v>
      </c>
      <c r="O69" s="288">
        <v>0</v>
      </c>
      <c r="P69" s="288">
        <v>0</v>
      </c>
      <c r="Q69" s="288">
        <v>0</v>
      </c>
      <c r="R69" s="288">
        <v>28</v>
      </c>
      <c r="S69" s="289">
        <f t="shared" si="28"/>
        <v>28</v>
      </c>
      <c r="T69" s="286">
        <v>0</v>
      </c>
      <c r="U69" s="286">
        <v>0</v>
      </c>
      <c r="V69" s="286">
        <v>0</v>
      </c>
      <c r="W69" s="286">
        <v>38</v>
      </c>
      <c r="X69" s="297">
        <v>0</v>
      </c>
      <c r="Y69" s="287">
        <f t="shared" si="25"/>
        <v>38</v>
      </c>
      <c r="Z69" s="288">
        <v>0</v>
      </c>
      <c r="AA69" s="288">
        <v>0</v>
      </c>
      <c r="AB69" s="288">
        <v>0</v>
      </c>
      <c r="AC69" s="288">
        <v>15</v>
      </c>
      <c r="AD69" s="289">
        <f t="shared" si="29"/>
        <v>15</v>
      </c>
    </row>
    <row r="70" spans="1:30" ht="16.5" customHeight="1">
      <c r="A70" s="166" t="s">
        <v>36</v>
      </c>
      <c r="B70" s="196">
        <v>29</v>
      </c>
      <c r="C70" s="197" t="s">
        <v>91</v>
      </c>
      <c r="D70" s="196">
        <f t="shared" si="23"/>
        <v>28</v>
      </c>
      <c r="E70" s="198" t="s">
        <v>118</v>
      </c>
      <c r="F70" s="199">
        <v>45032</v>
      </c>
      <c r="G70" s="285">
        <v>1562</v>
      </c>
      <c r="H70" s="285">
        <v>111487</v>
      </c>
      <c r="I70" s="285">
        <v>1877</v>
      </c>
      <c r="J70" s="286">
        <v>0</v>
      </c>
      <c r="K70" s="286">
        <v>0</v>
      </c>
      <c r="L70" s="286">
        <v>0</v>
      </c>
      <c r="M70" s="286">
        <v>0</v>
      </c>
      <c r="N70" s="287">
        <f t="shared" si="18"/>
        <v>0</v>
      </c>
      <c r="O70" s="288">
        <v>0</v>
      </c>
      <c r="P70" s="288">
        <v>0</v>
      </c>
      <c r="Q70" s="288">
        <v>0</v>
      </c>
      <c r="R70" s="288">
        <v>0</v>
      </c>
      <c r="S70" s="289">
        <f t="shared" ref="S70:S71" si="30">SUM(O70:R70)</f>
        <v>0</v>
      </c>
      <c r="T70" s="286">
        <v>0</v>
      </c>
      <c r="U70" s="286">
        <v>0</v>
      </c>
      <c r="V70" s="286">
        <v>0</v>
      </c>
      <c r="W70" s="286">
        <v>77</v>
      </c>
      <c r="X70" s="297">
        <v>0</v>
      </c>
      <c r="Y70" s="287">
        <f t="shared" si="25"/>
        <v>77</v>
      </c>
      <c r="Z70" s="288">
        <v>0</v>
      </c>
      <c r="AA70" s="288">
        <v>0</v>
      </c>
      <c r="AB70" s="288">
        <v>0</v>
      </c>
      <c r="AC70" s="288">
        <v>0</v>
      </c>
      <c r="AD70" s="289">
        <f t="shared" si="29"/>
        <v>0</v>
      </c>
    </row>
    <row r="71" spans="1:30" ht="16.5" customHeight="1">
      <c r="A71" s="166" t="s">
        <v>36</v>
      </c>
      <c r="B71" s="196">
        <v>30</v>
      </c>
      <c r="C71" s="197" t="s">
        <v>91</v>
      </c>
      <c r="D71" s="196">
        <f t="shared" si="23"/>
        <v>29</v>
      </c>
      <c r="E71" s="198" t="s">
        <v>119</v>
      </c>
      <c r="F71" s="199">
        <v>45032</v>
      </c>
      <c r="G71" s="285">
        <v>1491</v>
      </c>
      <c r="H71" s="285">
        <v>95046</v>
      </c>
      <c r="I71" s="285">
        <v>1741</v>
      </c>
      <c r="J71" s="286">
        <v>0</v>
      </c>
      <c r="K71" s="286">
        <v>0</v>
      </c>
      <c r="L71" s="286">
        <v>0</v>
      </c>
      <c r="M71" s="286">
        <v>0</v>
      </c>
      <c r="N71" s="287">
        <f t="shared" si="18"/>
        <v>0</v>
      </c>
      <c r="O71" s="288">
        <v>0</v>
      </c>
      <c r="P71" s="288">
        <v>0</v>
      </c>
      <c r="Q71" s="288">
        <v>0</v>
      </c>
      <c r="R71" s="288">
        <v>100</v>
      </c>
      <c r="S71" s="289">
        <f t="shared" si="30"/>
        <v>100</v>
      </c>
      <c r="T71" s="286">
        <v>0</v>
      </c>
      <c r="U71" s="286">
        <v>0</v>
      </c>
      <c r="V71" s="286">
        <v>0</v>
      </c>
      <c r="W71" s="286">
        <v>73</v>
      </c>
      <c r="X71" s="297">
        <v>0</v>
      </c>
      <c r="Y71" s="287">
        <f t="shared" si="25"/>
        <v>73</v>
      </c>
      <c r="Z71" s="288">
        <v>0</v>
      </c>
      <c r="AA71" s="288">
        <v>0</v>
      </c>
      <c r="AB71" s="288">
        <v>0</v>
      </c>
      <c r="AC71" s="288">
        <v>0</v>
      </c>
      <c r="AD71" s="289">
        <f t="shared" si="29"/>
        <v>0</v>
      </c>
    </row>
    <row r="72" spans="1:30" ht="16.5" customHeight="1">
      <c r="A72" s="166" t="s">
        <v>36</v>
      </c>
      <c r="B72" s="196">
        <v>32</v>
      </c>
      <c r="C72" s="197" t="s">
        <v>91</v>
      </c>
      <c r="D72" s="196">
        <f t="shared" si="23"/>
        <v>30</v>
      </c>
      <c r="E72" s="198" t="s">
        <v>120</v>
      </c>
      <c r="F72" s="199">
        <v>45038</v>
      </c>
      <c r="G72" s="285">
        <v>1442</v>
      </c>
      <c r="H72" s="285">
        <v>98002</v>
      </c>
      <c r="I72" s="285">
        <v>1702</v>
      </c>
      <c r="J72" s="286">
        <v>0</v>
      </c>
      <c r="K72" s="286">
        <v>0</v>
      </c>
      <c r="L72" s="286">
        <v>0</v>
      </c>
      <c r="M72" s="286">
        <v>0</v>
      </c>
      <c r="N72" s="287">
        <f t="shared" si="18"/>
        <v>0</v>
      </c>
      <c r="O72" s="288">
        <v>0</v>
      </c>
      <c r="P72" s="288">
        <v>0</v>
      </c>
      <c r="Q72" s="288">
        <v>0</v>
      </c>
      <c r="R72" s="288">
        <v>0</v>
      </c>
      <c r="S72" s="289">
        <f t="shared" ref="S72:S74" si="31">SUM(O72:R72)</f>
        <v>0</v>
      </c>
      <c r="T72" s="286">
        <v>0</v>
      </c>
      <c r="U72" s="286">
        <v>0</v>
      </c>
      <c r="V72" s="286">
        <v>0</v>
      </c>
      <c r="W72" s="286">
        <v>71</v>
      </c>
      <c r="X72" s="297">
        <v>0</v>
      </c>
      <c r="Y72" s="287">
        <f t="shared" si="25"/>
        <v>71</v>
      </c>
      <c r="Z72" s="288">
        <v>0</v>
      </c>
      <c r="AA72" s="288">
        <v>0</v>
      </c>
      <c r="AB72" s="288">
        <v>0</v>
      </c>
      <c r="AC72" s="288">
        <v>0</v>
      </c>
      <c r="AD72" s="289">
        <f t="shared" si="29"/>
        <v>0</v>
      </c>
    </row>
    <row r="73" spans="1:30" ht="16.5" customHeight="1">
      <c r="A73" s="166" t="s">
        <v>36</v>
      </c>
      <c r="B73" s="196">
        <v>33</v>
      </c>
      <c r="C73" s="197" t="s">
        <v>91</v>
      </c>
      <c r="D73" s="196">
        <f t="shared" si="23"/>
        <v>31</v>
      </c>
      <c r="E73" s="198" t="s">
        <v>121</v>
      </c>
      <c r="F73" s="199">
        <v>45038</v>
      </c>
      <c r="G73" s="285">
        <v>1642</v>
      </c>
      <c r="H73" s="285">
        <v>123152</v>
      </c>
      <c r="I73" s="285">
        <v>1822</v>
      </c>
      <c r="J73" s="286">
        <v>0</v>
      </c>
      <c r="K73" s="286">
        <v>0</v>
      </c>
      <c r="L73" s="286">
        <v>0</v>
      </c>
      <c r="M73" s="286">
        <v>0</v>
      </c>
      <c r="N73" s="287">
        <f t="shared" si="18"/>
        <v>0</v>
      </c>
      <c r="O73" s="288">
        <v>0</v>
      </c>
      <c r="P73" s="288">
        <v>0</v>
      </c>
      <c r="Q73" s="288">
        <v>0</v>
      </c>
      <c r="R73" s="288">
        <v>100</v>
      </c>
      <c r="S73" s="289">
        <f t="shared" si="31"/>
        <v>100</v>
      </c>
      <c r="T73" s="286">
        <v>0</v>
      </c>
      <c r="U73" s="286">
        <v>0</v>
      </c>
      <c r="V73" s="286">
        <v>0</v>
      </c>
      <c r="W73" s="286">
        <v>80</v>
      </c>
      <c r="X73" s="297">
        <v>0</v>
      </c>
      <c r="Y73" s="287">
        <f t="shared" si="25"/>
        <v>80</v>
      </c>
      <c r="Z73" s="288">
        <v>0</v>
      </c>
      <c r="AA73" s="288">
        <v>0</v>
      </c>
      <c r="AB73" s="288">
        <v>0</v>
      </c>
      <c r="AC73" s="288">
        <v>0</v>
      </c>
      <c r="AD73" s="289">
        <f t="shared" si="29"/>
        <v>0</v>
      </c>
    </row>
    <row r="74" spans="1:30" ht="16.5" customHeight="1">
      <c r="A74" s="166" t="s">
        <v>42</v>
      </c>
      <c r="B74" s="196">
        <v>31</v>
      </c>
      <c r="C74" s="197" t="s">
        <v>91</v>
      </c>
      <c r="D74" s="196">
        <f t="shared" si="23"/>
        <v>32</v>
      </c>
      <c r="E74" s="198" t="s">
        <v>122</v>
      </c>
      <c r="F74" s="199">
        <v>45039</v>
      </c>
      <c r="G74" s="285">
        <v>4246</v>
      </c>
      <c r="H74" s="285">
        <v>341637</v>
      </c>
      <c r="I74" s="285">
        <v>4615</v>
      </c>
      <c r="J74" s="286">
        <v>0</v>
      </c>
      <c r="K74" s="286">
        <v>0</v>
      </c>
      <c r="L74" s="286">
        <v>0</v>
      </c>
      <c r="M74" s="286">
        <v>0</v>
      </c>
      <c r="N74" s="287">
        <f t="shared" si="18"/>
        <v>0</v>
      </c>
      <c r="O74" s="288">
        <v>0</v>
      </c>
      <c r="P74" s="288">
        <v>0</v>
      </c>
      <c r="Q74" s="288">
        <v>0</v>
      </c>
      <c r="R74" s="288">
        <v>50</v>
      </c>
      <c r="S74" s="289">
        <f t="shared" si="31"/>
        <v>50</v>
      </c>
      <c r="T74" s="286">
        <v>0</v>
      </c>
      <c r="U74" s="286">
        <v>0</v>
      </c>
      <c r="V74" s="286">
        <v>0</v>
      </c>
      <c r="W74" s="286">
        <v>33</v>
      </c>
      <c r="X74" s="297">
        <v>0</v>
      </c>
      <c r="Y74" s="287">
        <f t="shared" si="25"/>
        <v>33</v>
      </c>
      <c r="Z74" s="288">
        <v>0</v>
      </c>
      <c r="AA74" s="288">
        <v>0</v>
      </c>
      <c r="AB74" s="288">
        <v>0</v>
      </c>
      <c r="AC74" s="288">
        <v>23</v>
      </c>
      <c r="AD74" s="289">
        <f t="shared" si="29"/>
        <v>23</v>
      </c>
    </row>
    <row r="75" spans="1:30" ht="16.5" customHeight="1">
      <c r="A75" s="166" t="s">
        <v>36</v>
      </c>
      <c r="B75" s="196">
        <v>34</v>
      </c>
      <c r="C75" s="197" t="s">
        <v>91</v>
      </c>
      <c r="D75" s="196">
        <f t="shared" si="23"/>
        <v>33</v>
      </c>
      <c r="E75" s="198" t="s">
        <v>123</v>
      </c>
      <c r="F75" s="199">
        <v>45045</v>
      </c>
      <c r="G75" s="285">
        <v>1645</v>
      </c>
      <c r="H75" s="285">
        <v>109918</v>
      </c>
      <c r="I75" s="285">
        <v>1919</v>
      </c>
      <c r="J75" s="286">
        <v>0</v>
      </c>
      <c r="K75" s="286">
        <v>0</v>
      </c>
      <c r="L75" s="286">
        <v>0</v>
      </c>
      <c r="M75" s="286">
        <v>0</v>
      </c>
      <c r="N75" s="287">
        <f t="shared" ref="N75:N92" si="32">SUM(J75:M75)</f>
        <v>0</v>
      </c>
      <c r="O75" s="288">
        <v>0</v>
      </c>
      <c r="P75" s="288">
        <v>0</v>
      </c>
      <c r="Q75" s="288">
        <v>0</v>
      </c>
      <c r="R75" s="288">
        <v>0</v>
      </c>
      <c r="S75" s="289">
        <f t="shared" ref="S75:S86" si="33">SUM(O75:R75)</f>
        <v>0</v>
      </c>
      <c r="T75" s="286">
        <v>0</v>
      </c>
      <c r="U75" s="286">
        <v>0</v>
      </c>
      <c r="V75" s="286">
        <v>0</v>
      </c>
      <c r="W75" s="286">
        <v>81</v>
      </c>
      <c r="X75" s="297">
        <v>0</v>
      </c>
      <c r="Y75" s="287">
        <f t="shared" si="25"/>
        <v>81</v>
      </c>
      <c r="Z75" s="288">
        <v>0</v>
      </c>
      <c r="AA75" s="288">
        <v>0</v>
      </c>
      <c r="AB75" s="288">
        <v>0</v>
      </c>
      <c r="AC75" s="288">
        <v>0</v>
      </c>
      <c r="AD75" s="289">
        <f t="shared" si="29"/>
        <v>0</v>
      </c>
    </row>
    <row r="76" spans="1:30" ht="16.5" customHeight="1">
      <c r="A76" s="166" t="s">
        <v>36</v>
      </c>
      <c r="B76" s="196">
        <v>35</v>
      </c>
      <c r="C76" s="197" t="s">
        <v>91</v>
      </c>
      <c r="D76" s="196">
        <f t="shared" si="23"/>
        <v>34</v>
      </c>
      <c r="E76" s="198" t="s">
        <v>124</v>
      </c>
      <c r="F76" s="199">
        <v>45045</v>
      </c>
      <c r="G76" s="285">
        <v>1465</v>
      </c>
      <c r="H76" s="285">
        <v>110800</v>
      </c>
      <c r="I76" s="285">
        <v>1626</v>
      </c>
      <c r="J76" s="286">
        <v>0</v>
      </c>
      <c r="K76" s="286">
        <v>0</v>
      </c>
      <c r="L76" s="286">
        <v>0</v>
      </c>
      <c r="M76" s="286">
        <v>0</v>
      </c>
      <c r="N76" s="287">
        <f t="shared" si="32"/>
        <v>0</v>
      </c>
      <c r="O76" s="288">
        <v>0</v>
      </c>
      <c r="P76" s="288">
        <v>0</v>
      </c>
      <c r="Q76" s="288">
        <v>0</v>
      </c>
      <c r="R76" s="288">
        <v>100</v>
      </c>
      <c r="S76" s="289">
        <f t="shared" si="33"/>
        <v>100</v>
      </c>
      <c r="T76" s="286">
        <v>0</v>
      </c>
      <c r="U76" s="286">
        <v>0</v>
      </c>
      <c r="V76" s="286">
        <v>0</v>
      </c>
      <c r="W76" s="286">
        <v>71</v>
      </c>
      <c r="X76" s="297">
        <v>0</v>
      </c>
      <c r="Y76" s="287">
        <f t="shared" si="25"/>
        <v>71</v>
      </c>
      <c r="Z76" s="288">
        <v>0</v>
      </c>
      <c r="AA76" s="288">
        <v>0</v>
      </c>
      <c r="AB76" s="288">
        <v>0</v>
      </c>
      <c r="AC76" s="288">
        <v>0</v>
      </c>
      <c r="AD76" s="289">
        <f t="shared" si="29"/>
        <v>0</v>
      </c>
    </row>
    <row r="77" spans="1:30" ht="16.5" customHeight="1">
      <c r="A77" s="166" t="s">
        <v>36</v>
      </c>
      <c r="B77" s="196">
        <v>37</v>
      </c>
      <c r="C77" s="197" t="s">
        <v>91</v>
      </c>
      <c r="D77" s="196">
        <f t="shared" si="23"/>
        <v>35</v>
      </c>
      <c r="E77" s="198" t="s">
        <v>125</v>
      </c>
      <c r="F77" s="199">
        <v>45052</v>
      </c>
      <c r="G77" s="285">
        <v>1430</v>
      </c>
      <c r="H77" s="285">
        <v>96817</v>
      </c>
      <c r="I77" s="285">
        <v>1643</v>
      </c>
      <c r="J77" s="286">
        <v>0</v>
      </c>
      <c r="K77" s="286">
        <v>0</v>
      </c>
      <c r="L77" s="286">
        <v>0</v>
      </c>
      <c r="M77" s="286">
        <v>0</v>
      </c>
      <c r="N77" s="287">
        <f t="shared" si="32"/>
        <v>0</v>
      </c>
      <c r="O77" s="288">
        <v>0</v>
      </c>
      <c r="P77" s="288">
        <v>0</v>
      </c>
      <c r="Q77" s="288">
        <v>0</v>
      </c>
      <c r="R77" s="288">
        <v>0</v>
      </c>
      <c r="S77" s="289">
        <f t="shared" si="33"/>
        <v>0</v>
      </c>
      <c r="T77" s="286">
        <v>0</v>
      </c>
      <c r="U77" s="286">
        <v>0</v>
      </c>
      <c r="V77" s="286">
        <v>0</v>
      </c>
      <c r="W77" s="286">
        <v>70</v>
      </c>
      <c r="X77" s="297">
        <v>0</v>
      </c>
      <c r="Y77" s="287">
        <f t="shared" ref="Y77:Y87" si="34">SUM(T77:X77)</f>
        <v>70</v>
      </c>
      <c r="Z77" s="288">
        <v>0</v>
      </c>
      <c r="AA77" s="288">
        <v>0</v>
      </c>
      <c r="AB77" s="288">
        <v>0</v>
      </c>
      <c r="AC77" s="288">
        <v>0</v>
      </c>
      <c r="AD77" s="289">
        <f t="shared" ref="AD77:AD81" si="35">SUM(Z77:AC77)</f>
        <v>0</v>
      </c>
    </row>
    <row r="78" spans="1:30" ht="16.5" customHeight="1">
      <c r="A78" s="166" t="s">
        <v>36</v>
      </c>
      <c r="B78" s="196">
        <v>38</v>
      </c>
      <c r="C78" s="197" t="s">
        <v>91</v>
      </c>
      <c r="D78" s="196">
        <f t="shared" si="23"/>
        <v>36</v>
      </c>
      <c r="E78" s="198" t="s">
        <v>126</v>
      </c>
      <c r="F78" s="199">
        <v>45052</v>
      </c>
      <c r="G78" s="285">
        <v>1337</v>
      </c>
      <c r="H78" s="285">
        <v>99647</v>
      </c>
      <c r="I78" s="285">
        <v>1466</v>
      </c>
      <c r="J78" s="286">
        <v>0</v>
      </c>
      <c r="K78" s="286">
        <v>0</v>
      </c>
      <c r="L78" s="286">
        <v>0</v>
      </c>
      <c r="M78" s="286">
        <v>0</v>
      </c>
      <c r="N78" s="287">
        <f t="shared" si="32"/>
        <v>0</v>
      </c>
      <c r="O78" s="288">
        <v>0</v>
      </c>
      <c r="P78" s="288">
        <v>0</v>
      </c>
      <c r="Q78" s="288">
        <v>0</v>
      </c>
      <c r="R78" s="288">
        <v>0</v>
      </c>
      <c r="S78" s="289">
        <f t="shared" si="33"/>
        <v>0</v>
      </c>
      <c r="T78" s="286">
        <v>0</v>
      </c>
      <c r="U78" s="286">
        <v>0</v>
      </c>
      <c r="V78" s="286">
        <v>0</v>
      </c>
      <c r="W78" s="286">
        <v>65</v>
      </c>
      <c r="X78" s="297">
        <v>0</v>
      </c>
      <c r="Y78" s="287">
        <f t="shared" si="34"/>
        <v>65</v>
      </c>
      <c r="Z78" s="288">
        <v>0</v>
      </c>
      <c r="AA78" s="288">
        <v>0</v>
      </c>
      <c r="AB78" s="288">
        <v>0</v>
      </c>
      <c r="AC78" s="288">
        <v>0</v>
      </c>
      <c r="AD78" s="289">
        <f t="shared" si="35"/>
        <v>0</v>
      </c>
    </row>
    <row r="79" spans="1:30" ht="16.5" customHeight="1">
      <c r="A79" s="166" t="s">
        <v>42</v>
      </c>
      <c r="B79" s="196">
        <v>39</v>
      </c>
      <c r="C79" s="197" t="s">
        <v>91</v>
      </c>
      <c r="D79" s="196">
        <f t="shared" si="23"/>
        <v>37</v>
      </c>
      <c r="E79" s="198" t="s">
        <v>127</v>
      </c>
      <c r="F79" s="199">
        <v>45058</v>
      </c>
      <c r="G79" s="285">
        <v>5403</v>
      </c>
      <c r="H79" s="285">
        <v>445186</v>
      </c>
      <c r="I79" s="285">
        <v>5864</v>
      </c>
      <c r="J79" s="286">
        <v>0</v>
      </c>
      <c r="K79" s="286">
        <v>0</v>
      </c>
      <c r="L79" s="286">
        <v>0</v>
      </c>
      <c r="M79" s="286">
        <v>0</v>
      </c>
      <c r="N79" s="287">
        <f t="shared" si="32"/>
        <v>0</v>
      </c>
      <c r="O79" s="288">
        <v>0</v>
      </c>
      <c r="P79" s="288">
        <v>0</v>
      </c>
      <c r="Q79" s="288">
        <v>0</v>
      </c>
      <c r="R79" s="288">
        <v>30</v>
      </c>
      <c r="S79" s="289">
        <f t="shared" si="33"/>
        <v>30</v>
      </c>
      <c r="T79" s="286">
        <v>0</v>
      </c>
      <c r="U79" s="286">
        <v>0</v>
      </c>
      <c r="V79" s="286">
        <v>0</v>
      </c>
      <c r="W79" s="286">
        <v>48</v>
      </c>
      <c r="X79" s="297">
        <v>0</v>
      </c>
      <c r="Y79" s="287">
        <f t="shared" si="34"/>
        <v>48</v>
      </c>
      <c r="Z79" s="288">
        <v>0</v>
      </c>
      <c r="AA79" s="288">
        <v>0</v>
      </c>
      <c r="AB79" s="288">
        <v>0</v>
      </c>
      <c r="AC79" s="288">
        <v>0</v>
      </c>
      <c r="AD79" s="289">
        <f t="shared" si="35"/>
        <v>0</v>
      </c>
    </row>
    <row r="80" spans="1:30" ht="16.5" customHeight="1">
      <c r="A80" s="166" t="s">
        <v>36</v>
      </c>
      <c r="B80" s="196">
        <v>40</v>
      </c>
      <c r="C80" s="197" t="s">
        <v>91</v>
      </c>
      <c r="D80" s="196">
        <f t="shared" si="23"/>
        <v>38</v>
      </c>
      <c r="E80" s="198" t="s">
        <v>128</v>
      </c>
      <c r="F80" s="199">
        <v>45059</v>
      </c>
      <c r="G80" s="285">
        <v>1541</v>
      </c>
      <c r="H80" s="285">
        <v>98206</v>
      </c>
      <c r="I80" s="285">
        <v>1733</v>
      </c>
      <c r="J80" s="286">
        <v>0</v>
      </c>
      <c r="K80" s="286">
        <v>0</v>
      </c>
      <c r="L80" s="286">
        <v>0</v>
      </c>
      <c r="M80" s="286">
        <v>0</v>
      </c>
      <c r="N80" s="287">
        <f t="shared" si="32"/>
        <v>0</v>
      </c>
      <c r="O80" s="288">
        <v>0</v>
      </c>
      <c r="P80" s="288">
        <v>0</v>
      </c>
      <c r="Q80" s="288">
        <v>0</v>
      </c>
      <c r="R80" s="288">
        <v>0</v>
      </c>
      <c r="S80" s="289">
        <f t="shared" si="33"/>
        <v>0</v>
      </c>
      <c r="T80" s="286">
        <v>0</v>
      </c>
      <c r="U80" s="286">
        <v>0</v>
      </c>
      <c r="V80" s="286">
        <v>0</v>
      </c>
      <c r="W80" s="286">
        <v>75</v>
      </c>
      <c r="X80" s="297">
        <v>0</v>
      </c>
      <c r="Y80" s="287">
        <f t="shared" si="34"/>
        <v>75</v>
      </c>
      <c r="Z80" s="288">
        <v>0</v>
      </c>
      <c r="AA80" s="288">
        <v>0</v>
      </c>
      <c r="AB80" s="288">
        <v>0</v>
      </c>
      <c r="AC80" s="288">
        <v>0</v>
      </c>
      <c r="AD80" s="289">
        <f t="shared" si="35"/>
        <v>0</v>
      </c>
    </row>
    <row r="81" spans="1:31" ht="16.5" customHeight="1">
      <c r="A81" s="166" t="s">
        <v>36</v>
      </c>
      <c r="B81" s="196">
        <v>41</v>
      </c>
      <c r="C81" s="197" t="s">
        <v>91</v>
      </c>
      <c r="D81" s="196">
        <f t="shared" si="23"/>
        <v>39</v>
      </c>
      <c r="E81" s="198" t="s">
        <v>129</v>
      </c>
      <c r="F81" s="199">
        <v>45059</v>
      </c>
      <c r="G81" s="285">
        <v>1073</v>
      </c>
      <c r="H81" s="285">
        <v>77621</v>
      </c>
      <c r="I81" s="285">
        <v>1166</v>
      </c>
      <c r="J81" s="286">
        <v>0</v>
      </c>
      <c r="K81" s="286">
        <v>0</v>
      </c>
      <c r="L81" s="286">
        <v>0</v>
      </c>
      <c r="M81" s="286">
        <v>0</v>
      </c>
      <c r="N81" s="287">
        <f t="shared" si="32"/>
        <v>0</v>
      </c>
      <c r="O81" s="288">
        <v>0</v>
      </c>
      <c r="P81" s="288">
        <v>0</v>
      </c>
      <c r="Q81" s="288">
        <v>0</v>
      </c>
      <c r="R81" s="288">
        <v>100</v>
      </c>
      <c r="S81" s="289">
        <f t="shared" si="33"/>
        <v>100</v>
      </c>
      <c r="T81" s="286">
        <v>0</v>
      </c>
      <c r="U81" s="286">
        <v>0</v>
      </c>
      <c r="V81" s="286">
        <v>0</v>
      </c>
      <c r="W81" s="286">
        <v>52</v>
      </c>
      <c r="X81" s="297">
        <v>0</v>
      </c>
      <c r="Y81" s="287">
        <f t="shared" si="34"/>
        <v>52</v>
      </c>
      <c r="Z81" s="288">
        <v>0</v>
      </c>
      <c r="AA81" s="288">
        <v>0</v>
      </c>
      <c r="AB81" s="288">
        <v>0</v>
      </c>
      <c r="AC81" s="288">
        <v>1</v>
      </c>
      <c r="AD81" s="289">
        <f t="shared" si="35"/>
        <v>1</v>
      </c>
    </row>
    <row r="82" spans="1:31" ht="16.5" customHeight="1">
      <c r="A82" s="166" t="s">
        <v>36</v>
      </c>
      <c r="B82" s="196">
        <v>42</v>
      </c>
      <c r="C82" s="197" t="s">
        <v>91</v>
      </c>
      <c r="D82" s="196">
        <f t="shared" si="23"/>
        <v>40</v>
      </c>
      <c r="E82" s="198" t="s">
        <v>130</v>
      </c>
      <c r="F82" s="199">
        <v>45066</v>
      </c>
      <c r="G82" s="285">
        <v>1005</v>
      </c>
      <c r="H82" s="285">
        <v>61639</v>
      </c>
      <c r="I82" s="285">
        <v>1160</v>
      </c>
      <c r="J82" s="286">
        <v>0</v>
      </c>
      <c r="K82" s="286">
        <v>0</v>
      </c>
      <c r="L82" s="286">
        <v>0</v>
      </c>
      <c r="M82" s="286">
        <v>0</v>
      </c>
      <c r="N82" s="287">
        <f t="shared" si="32"/>
        <v>0</v>
      </c>
      <c r="O82" s="288">
        <v>0</v>
      </c>
      <c r="P82" s="288">
        <v>0</v>
      </c>
      <c r="Q82" s="288">
        <v>0</v>
      </c>
      <c r="R82" s="288">
        <v>0</v>
      </c>
      <c r="S82" s="289">
        <f t="shared" si="33"/>
        <v>0</v>
      </c>
      <c r="T82" s="286">
        <v>0</v>
      </c>
      <c r="U82" s="286">
        <v>0</v>
      </c>
      <c r="V82" s="286">
        <v>0</v>
      </c>
      <c r="W82" s="286">
        <v>49</v>
      </c>
      <c r="X82" s="297">
        <v>0</v>
      </c>
      <c r="Y82" s="287">
        <f t="shared" si="34"/>
        <v>49</v>
      </c>
      <c r="Z82" s="288">
        <v>0</v>
      </c>
      <c r="AA82" s="288">
        <v>0</v>
      </c>
      <c r="AB82" s="288">
        <v>0</v>
      </c>
      <c r="AC82" s="288">
        <v>0</v>
      </c>
      <c r="AD82" s="289">
        <f t="shared" ref="AD82:AD87" si="36">SUM(Z82:AC82)</f>
        <v>0</v>
      </c>
    </row>
    <row r="83" spans="1:31" ht="16.5" customHeight="1">
      <c r="A83" s="166" t="s">
        <v>36</v>
      </c>
      <c r="B83" s="196">
        <v>43</v>
      </c>
      <c r="C83" s="197" t="s">
        <v>91</v>
      </c>
      <c r="D83" s="196">
        <f t="shared" si="23"/>
        <v>41</v>
      </c>
      <c r="E83" s="198" t="s">
        <v>131</v>
      </c>
      <c r="F83" s="199">
        <v>45066</v>
      </c>
      <c r="G83" s="285">
        <v>1172</v>
      </c>
      <c r="H83" s="285">
        <v>57149</v>
      </c>
      <c r="I83" s="285">
        <v>1334</v>
      </c>
      <c r="J83" s="286">
        <v>0</v>
      </c>
      <c r="K83" s="286">
        <v>0</v>
      </c>
      <c r="L83" s="286">
        <v>0</v>
      </c>
      <c r="M83" s="286">
        <v>0</v>
      </c>
      <c r="N83" s="287">
        <f t="shared" si="32"/>
        <v>0</v>
      </c>
      <c r="O83" s="288">
        <v>0</v>
      </c>
      <c r="P83" s="288">
        <v>0</v>
      </c>
      <c r="Q83" s="288">
        <v>0</v>
      </c>
      <c r="R83" s="288">
        <v>150</v>
      </c>
      <c r="S83" s="289">
        <f t="shared" si="33"/>
        <v>150</v>
      </c>
      <c r="T83" s="286">
        <v>0</v>
      </c>
      <c r="U83" s="286">
        <v>0</v>
      </c>
      <c r="V83" s="286">
        <v>0</v>
      </c>
      <c r="W83" s="286">
        <v>57</v>
      </c>
      <c r="X83" s="297">
        <v>0</v>
      </c>
      <c r="Y83" s="287">
        <f t="shared" si="34"/>
        <v>57</v>
      </c>
      <c r="Z83" s="288">
        <v>0</v>
      </c>
      <c r="AA83" s="288">
        <v>0</v>
      </c>
      <c r="AB83" s="288">
        <v>0</v>
      </c>
      <c r="AC83" s="288">
        <v>0</v>
      </c>
      <c r="AD83" s="289">
        <f t="shared" si="36"/>
        <v>0</v>
      </c>
    </row>
    <row r="84" spans="1:31" ht="16.5" customHeight="1">
      <c r="A84" s="166" t="s">
        <v>36</v>
      </c>
      <c r="B84" s="196">
        <v>45</v>
      </c>
      <c r="C84" s="197" t="s">
        <v>91</v>
      </c>
      <c r="D84" s="196">
        <f t="shared" si="23"/>
        <v>42</v>
      </c>
      <c r="E84" s="198" t="s">
        <v>132</v>
      </c>
      <c r="F84" s="199">
        <v>45073</v>
      </c>
      <c r="G84" s="285">
        <v>870</v>
      </c>
      <c r="H84" s="285">
        <v>53500</v>
      </c>
      <c r="I84" s="285">
        <v>1059</v>
      </c>
      <c r="J84" s="286">
        <v>0</v>
      </c>
      <c r="K84" s="286">
        <v>0</v>
      </c>
      <c r="L84" s="286">
        <v>0</v>
      </c>
      <c r="M84" s="286">
        <v>0</v>
      </c>
      <c r="N84" s="287">
        <f t="shared" si="32"/>
        <v>0</v>
      </c>
      <c r="O84" s="288">
        <v>0</v>
      </c>
      <c r="P84" s="288">
        <v>0</v>
      </c>
      <c r="Q84" s="288">
        <v>0</v>
      </c>
      <c r="R84" s="288">
        <v>0</v>
      </c>
      <c r="S84" s="289">
        <f t="shared" si="33"/>
        <v>0</v>
      </c>
      <c r="T84" s="286">
        <v>0</v>
      </c>
      <c r="U84" s="286">
        <v>0</v>
      </c>
      <c r="V84" s="286">
        <v>0</v>
      </c>
      <c r="W84" s="286">
        <v>42</v>
      </c>
      <c r="X84" s="297">
        <v>0</v>
      </c>
      <c r="Y84" s="287">
        <f t="shared" si="34"/>
        <v>42</v>
      </c>
      <c r="Z84" s="288">
        <v>0</v>
      </c>
      <c r="AA84" s="288">
        <v>0</v>
      </c>
      <c r="AB84" s="288">
        <v>0</v>
      </c>
      <c r="AC84" s="288">
        <v>0</v>
      </c>
      <c r="AD84" s="289">
        <f t="shared" si="36"/>
        <v>0</v>
      </c>
    </row>
    <row r="85" spans="1:31" ht="16.5" customHeight="1">
      <c r="A85" s="166" t="s">
        <v>36</v>
      </c>
      <c r="B85" s="196">
        <v>46</v>
      </c>
      <c r="C85" s="197" t="s">
        <v>91</v>
      </c>
      <c r="D85" s="196">
        <f t="shared" si="23"/>
        <v>43</v>
      </c>
      <c r="E85" s="198" t="s">
        <v>133</v>
      </c>
      <c r="F85" s="199">
        <v>45073</v>
      </c>
      <c r="G85" s="285">
        <v>1163</v>
      </c>
      <c r="H85" s="285">
        <v>53261</v>
      </c>
      <c r="I85" s="285">
        <v>1295</v>
      </c>
      <c r="J85" s="286">
        <v>0</v>
      </c>
      <c r="K85" s="286">
        <v>0</v>
      </c>
      <c r="L85" s="286">
        <v>0</v>
      </c>
      <c r="M85" s="286">
        <v>0</v>
      </c>
      <c r="N85" s="287">
        <f t="shared" si="32"/>
        <v>0</v>
      </c>
      <c r="O85" s="288">
        <v>0</v>
      </c>
      <c r="P85" s="288">
        <v>0</v>
      </c>
      <c r="Q85" s="288">
        <v>0</v>
      </c>
      <c r="R85" s="288">
        <v>100</v>
      </c>
      <c r="S85" s="289">
        <f t="shared" si="33"/>
        <v>100</v>
      </c>
      <c r="T85" s="286">
        <v>0</v>
      </c>
      <c r="U85" s="286">
        <v>0</v>
      </c>
      <c r="V85" s="286">
        <v>9</v>
      </c>
      <c r="W85" s="286">
        <v>46</v>
      </c>
      <c r="X85" s="297">
        <v>0</v>
      </c>
      <c r="Y85" s="287">
        <f t="shared" si="34"/>
        <v>55</v>
      </c>
      <c r="Z85" s="288">
        <v>0</v>
      </c>
      <c r="AA85" s="288">
        <v>0</v>
      </c>
      <c r="AB85" s="288">
        <v>0</v>
      </c>
      <c r="AC85" s="288">
        <v>0</v>
      </c>
      <c r="AD85" s="289">
        <f t="shared" si="36"/>
        <v>0</v>
      </c>
    </row>
    <row r="86" spans="1:31" ht="16.5" customHeight="1">
      <c r="A86" s="166" t="s">
        <v>42</v>
      </c>
      <c r="B86" s="196">
        <v>44</v>
      </c>
      <c r="C86" s="197" t="s">
        <v>91</v>
      </c>
      <c r="D86" s="196">
        <f t="shared" si="23"/>
        <v>44</v>
      </c>
      <c r="E86" s="198" t="s">
        <v>134</v>
      </c>
      <c r="F86" s="199">
        <v>45076</v>
      </c>
      <c r="G86" s="285">
        <v>3843</v>
      </c>
      <c r="H86" s="285">
        <v>288160</v>
      </c>
      <c r="I86" s="285">
        <v>4347</v>
      </c>
      <c r="J86" s="286">
        <v>0</v>
      </c>
      <c r="K86" s="286">
        <v>0</v>
      </c>
      <c r="L86" s="286">
        <v>0</v>
      </c>
      <c r="M86" s="286">
        <v>0</v>
      </c>
      <c r="N86" s="287">
        <f t="shared" si="32"/>
        <v>0</v>
      </c>
      <c r="O86" s="288">
        <v>0</v>
      </c>
      <c r="P86" s="288">
        <v>0</v>
      </c>
      <c r="Q86" s="288">
        <v>0</v>
      </c>
      <c r="R86" s="288">
        <v>17</v>
      </c>
      <c r="S86" s="289">
        <f t="shared" si="33"/>
        <v>17</v>
      </c>
      <c r="T86" s="286">
        <v>0</v>
      </c>
      <c r="U86" s="286">
        <v>0</v>
      </c>
      <c r="V86" s="286">
        <v>0</v>
      </c>
      <c r="W86" s="286">
        <v>12</v>
      </c>
      <c r="X86" s="297">
        <v>0</v>
      </c>
      <c r="Y86" s="287">
        <f t="shared" si="34"/>
        <v>12</v>
      </c>
      <c r="Z86" s="288">
        <v>0</v>
      </c>
      <c r="AA86" s="288">
        <v>0</v>
      </c>
      <c r="AB86" s="288">
        <v>0</v>
      </c>
      <c r="AC86" s="288">
        <v>0</v>
      </c>
      <c r="AD86" s="289">
        <f t="shared" si="36"/>
        <v>0</v>
      </c>
    </row>
    <row r="87" spans="1:31" ht="16.5" customHeight="1">
      <c r="A87" s="166" t="s">
        <v>36</v>
      </c>
      <c r="B87" s="196">
        <v>47</v>
      </c>
      <c r="C87" s="197" t="s">
        <v>91</v>
      </c>
      <c r="D87" s="196">
        <v>43</v>
      </c>
      <c r="E87" s="198" t="s">
        <v>135</v>
      </c>
      <c r="F87" s="199">
        <v>45080</v>
      </c>
      <c r="G87" s="285">
        <v>1310</v>
      </c>
      <c r="H87" s="285">
        <v>81072</v>
      </c>
      <c r="I87" s="285">
        <v>1545</v>
      </c>
      <c r="J87" s="286">
        <v>0</v>
      </c>
      <c r="K87" s="286">
        <v>0</v>
      </c>
      <c r="L87" s="286">
        <v>0</v>
      </c>
      <c r="M87" s="286">
        <v>0</v>
      </c>
      <c r="N87" s="287">
        <f t="shared" si="32"/>
        <v>0</v>
      </c>
      <c r="O87" s="288">
        <v>0</v>
      </c>
      <c r="P87" s="288">
        <v>0</v>
      </c>
      <c r="Q87" s="288">
        <v>0</v>
      </c>
      <c r="R87" s="288">
        <v>0</v>
      </c>
      <c r="S87" s="289">
        <f t="shared" ref="S87" si="37">SUM(O87:R87)</f>
        <v>0</v>
      </c>
      <c r="T87" s="286">
        <v>0</v>
      </c>
      <c r="U87" s="286">
        <v>0</v>
      </c>
      <c r="V87" s="286">
        <v>0</v>
      </c>
      <c r="W87" s="286">
        <v>63</v>
      </c>
      <c r="X87" s="297">
        <v>0</v>
      </c>
      <c r="Y87" s="287">
        <f t="shared" si="34"/>
        <v>63</v>
      </c>
      <c r="Z87" s="288">
        <v>0</v>
      </c>
      <c r="AA87" s="288">
        <v>0</v>
      </c>
      <c r="AB87" s="288">
        <v>0</v>
      </c>
      <c r="AC87" s="288">
        <v>0</v>
      </c>
      <c r="AD87" s="289">
        <f t="shared" si="36"/>
        <v>0</v>
      </c>
    </row>
    <row r="88" spans="1:31" ht="16.5" customHeight="1">
      <c r="A88" s="166" t="s">
        <v>36</v>
      </c>
      <c r="B88" s="196">
        <v>48</v>
      </c>
      <c r="C88" s="197" t="s">
        <v>91</v>
      </c>
      <c r="D88" s="196">
        <v>44</v>
      </c>
      <c r="E88" s="198" t="s">
        <v>136</v>
      </c>
      <c r="F88" s="199">
        <v>45080</v>
      </c>
      <c r="G88" s="285">
        <v>996</v>
      </c>
      <c r="H88" s="285">
        <v>57530</v>
      </c>
      <c r="I88" s="285">
        <v>1124</v>
      </c>
      <c r="J88" s="286">
        <v>0</v>
      </c>
      <c r="K88" s="286">
        <v>0</v>
      </c>
      <c r="L88" s="286">
        <v>0</v>
      </c>
      <c r="M88" s="286">
        <v>0</v>
      </c>
      <c r="N88" s="287">
        <f t="shared" si="32"/>
        <v>0</v>
      </c>
      <c r="O88" s="288">
        <v>0</v>
      </c>
      <c r="P88" s="288">
        <v>0</v>
      </c>
      <c r="Q88" s="288">
        <v>0</v>
      </c>
      <c r="R88" s="288">
        <v>0</v>
      </c>
      <c r="S88" s="289">
        <f t="shared" ref="S88:S89" si="38">SUM(O88:R88)</f>
        <v>0</v>
      </c>
      <c r="T88" s="286">
        <v>0</v>
      </c>
      <c r="U88" s="286">
        <v>0</v>
      </c>
      <c r="V88" s="286">
        <v>0</v>
      </c>
      <c r="W88" s="286">
        <v>48</v>
      </c>
      <c r="X88" s="297">
        <v>0</v>
      </c>
      <c r="Y88" s="287">
        <f t="shared" ref="Y88:Y92" si="39">SUM(T88:X88)</f>
        <v>48</v>
      </c>
      <c r="Z88" s="288">
        <v>0</v>
      </c>
      <c r="AA88" s="288">
        <v>0</v>
      </c>
      <c r="AB88" s="288">
        <v>0</v>
      </c>
      <c r="AC88" s="288">
        <v>0</v>
      </c>
      <c r="AD88" s="289">
        <f t="shared" ref="AD88:AD92" si="40">SUM(Z88:AC88)</f>
        <v>0</v>
      </c>
    </row>
    <row r="89" spans="1:31" ht="16.5" customHeight="1">
      <c r="A89" s="166" t="s">
        <v>42</v>
      </c>
      <c r="B89" s="196">
        <v>49</v>
      </c>
      <c r="C89" s="197" t="s">
        <v>91</v>
      </c>
      <c r="D89" s="196">
        <v>45</v>
      </c>
      <c r="E89" s="198" t="s">
        <v>137</v>
      </c>
      <c r="F89" s="199">
        <v>45087</v>
      </c>
      <c r="G89" s="285">
        <v>1575</v>
      </c>
      <c r="H89" s="285">
        <v>125331</v>
      </c>
      <c r="I89" s="285">
        <v>1640</v>
      </c>
      <c r="J89" s="286">
        <v>0</v>
      </c>
      <c r="K89" s="286">
        <v>0</v>
      </c>
      <c r="L89" s="286">
        <v>0</v>
      </c>
      <c r="M89" s="286">
        <v>0</v>
      </c>
      <c r="N89" s="287">
        <f t="shared" si="32"/>
        <v>0</v>
      </c>
      <c r="O89" s="288">
        <v>0</v>
      </c>
      <c r="P89" s="288">
        <v>0</v>
      </c>
      <c r="Q89" s="288">
        <v>0</v>
      </c>
      <c r="R89" s="288">
        <v>21</v>
      </c>
      <c r="S89" s="289">
        <f t="shared" si="38"/>
        <v>21</v>
      </c>
      <c r="T89" s="286">
        <v>0</v>
      </c>
      <c r="U89" s="286">
        <v>0</v>
      </c>
      <c r="V89" s="286">
        <v>0</v>
      </c>
      <c r="W89" s="286">
        <v>10</v>
      </c>
      <c r="X89" s="297">
        <v>0</v>
      </c>
      <c r="Y89" s="287">
        <f t="shared" si="39"/>
        <v>10</v>
      </c>
      <c r="Z89" s="288">
        <v>0</v>
      </c>
      <c r="AA89" s="288">
        <v>0</v>
      </c>
      <c r="AB89" s="288">
        <v>0</v>
      </c>
      <c r="AC89" s="288">
        <v>40</v>
      </c>
      <c r="AD89" s="289">
        <f t="shared" si="40"/>
        <v>40</v>
      </c>
    </row>
    <row r="90" spans="1:31" ht="16.5" customHeight="1">
      <c r="A90" s="166" t="s">
        <v>36</v>
      </c>
      <c r="B90" s="196">
        <v>50</v>
      </c>
      <c r="C90" s="197" t="s">
        <v>91</v>
      </c>
      <c r="D90" s="196">
        <v>46</v>
      </c>
      <c r="E90" s="198" t="s">
        <v>138</v>
      </c>
      <c r="F90" s="199">
        <v>45087</v>
      </c>
      <c r="G90" s="285">
        <v>1057</v>
      </c>
      <c r="H90" s="285">
        <v>65500</v>
      </c>
      <c r="I90" s="285">
        <v>1286</v>
      </c>
      <c r="J90" s="286">
        <v>0</v>
      </c>
      <c r="K90" s="286">
        <v>0</v>
      </c>
      <c r="L90" s="286">
        <v>0</v>
      </c>
      <c r="M90" s="286">
        <v>0</v>
      </c>
      <c r="N90" s="287">
        <f t="shared" si="32"/>
        <v>0</v>
      </c>
      <c r="O90" s="288">
        <v>0</v>
      </c>
      <c r="P90" s="288">
        <v>0</v>
      </c>
      <c r="Q90" s="288">
        <v>0</v>
      </c>
      <c r="R90" s="288">
        <v>0</v>
      </c>
      <c r="S90" s="289">
        <f t="shared" ref="S90:S92" si="41">SUM(O90:R90)</f>
        <v>0</v>
      </c>
      <c r="T90" s="286">
        <v>0</v>
      </c>
      <c r="U90" s="286">
        <v>0</v>
      </c>
      <c r="V90" s="286">
        <v>0</v>
      </c>
      <c r="W90" s="286">
        <v>51</v>
      </c>
      <c r="X90" s="297">
        <v>0</v>
      </c>
      <c r="Y90" s="287">
        <f t="shared" si="39"/>
        <v>51</v>
      </c>
      <c r="Z90" s="288">
        <v>0</v>
      </c>
      <c r="AA90" s="288">
        <v>0</v>
      </c>
      <c r="AB90" s="288">
        <v>0</v>
      </c>
      <c r="AC90" s="288">
        <v>0</v>
      </c>
      <c r="AD90" s="289">
        <f t="shared" si="40"/>
        <v>0</v>
      </c>
    </row>
    <row r="91" spans="1:31" ht="16.5" customHeight="1">
      <c r="A91" s="166" t="s">
        <v>36</v>
      </c>
      <c r="B91" s="196">
        <v>51</v>
      </c>
      <c r="C91" s="197" t="s">
        <v>91</v>
      </c>
      <c r="D91" s="196">
        <v>47</v>
      </c>
      <c r="E91" s="198" t="s">
        <v>139</v>
      </c>
      <c r="F91" s="199">
        <v>45087</v>
      </c>
      <c r="G91" s="285">
        <v>814</v>
      </c>
      <c r="H91" s="285">
        <v>53420</v>
      </c>
      <c r="I91" s="285">
        <v>905</v>
      </c>
      <c r="J91" s="286">
        <v>0</v>
      </c>
      <c r="K91" s="286">
        <v>0</v>
      </c>
      <c r="L91" s="286">
        <v>0</v>
      </c>
      <c r="M91" s="286">
        <v>0</v>
      </c>
      <c r="N91" s="287">
        <f t="shared" si="32"/>
        <v>0</v>
      </c>
      <c r="O91" s="288">
        <v>0</v>
      </c>
      <c r="P91" s="288">
        <v>0</v>
      </c>
      <c r="Q91" s="288">
        <v>0</v>
      </c>
      <c r="R91" s="288">
        <v>0</v>
      </c>
      <c r="S91" s="289">
        <f t="shared" si="41"/>
        <v>0</v>
      </c>
      <c r="T91" s="286">
        <v>0</v>
      </c>
      <c r="U91" s="286">
        <v>0</v>
      </c>
      <c r="V91" s="286">
        <v>0</v>
      </c>
      <c r="W91" s="286">
        <v>39</v>
      </c>
      <c r="X91" s="297">
        <v>0</v>
      </c>
      <c r="Y91" s="287">
        <f t="shared" si="39"/>
        <v>39</v>
      </c>
      <c r="Z91" s="288">
        <v>0</v>
      </c>
      <c r="AA91" s="288">
        <v>0</v>
      </c>
      <c r="AB91" s="288">
        <v>0</v>
      </c>
      <c r="AC91" s="288">
        <v>195</v>
      </c>
      <c r="AD91" s="289">
        <f t="shared" si="40"/>
        <v>195</v>
      </c>
    </row>
    <row r="92" spans="1:31" ht="3.75" customHeight="1">
      <c r="B92" s="208"/>
      <c r="C92" s="209"/>
      <c r="D92" s="208"/>
      <c r="E92" s="210"/>
      <c r="F92" s="199"/>
      <c r="G92" s="285"/>
      <c r="H92" s="285"/>
      <c r="I92" s="285"/>
      <c r="J92" s="298"/>
      <c r="K92" s="298"/>
      <c r="L92" s="298"/>
      <c r="M92" s="298"/>
      <c r="N92" s="287">
        <f t="shared" si="32"/>
        <v>0</v>
      </c>
      <c r="O92" s="299"/>
      <c r="P92" s="299"/>
      <c r="Q92" s="299"/>
      <c r="R92" s="299"/>
      <c r="S92" s="289">
        <f t="shared" si="41"/>
        <v>0</v>
      </c>
      <c r="T92" s="298"/>
      <c r="U92" s="298"/>
      <c r="V92" s="298"/>
      <c r="W92" s="298"/>
      <c r="X92" s="300"/>
      <c r="Y92" s="287">
        <f t="shared" si="39"/>
        <v>0</v>
      </c>
      <c r="Z92" s="299"/>
      <c r="AA92" s="299"/>
      <c r="AB92" s="299"/>
      <c r="AC92" s="299"/>
      <c r="AD92" s="289">
        <f t="shared" si="40"/>
        <v>0</v>
      </c>
    </row>
    <row r="93" spans="1:31" ht="18" customHeight="1">
      <c r="F93" s="195" t="s">
        <v>90</v>
      </c>
      <c r="G93" s="291">
        <f t="shared" ref="G93:AD93" si="42">SUM(G43:G92)</f>
        <v>103636</v>
      </c>
      <c r="H93" s="292">
        <f t="shared" si="42"/>
        <v>7707383</v>
      </c>
      <c r="I93" s="293">
        <f t="shared" si="42"/>
        <v>119993</v>
      </c>
      <c r="J93" s="271">
        <f t="shared" si="42"/>
        <v>0</v>
      </c>
      <c r="K93" s="271">
        <f t="shared" si="42"/>
        <v>0</v>
      </c>
      <c r="L93" s="271">
        <f t="shared" si="42"/>
        <v>0</v>
      </c>
      <c r="M93" s="271">
        <f t="shared" si="42"/>
        <v>0</v>
      </c>
      <c r="N93" s="272">
        <f t="shared" si="42"/>
        <v>0</v>
      </c>
      <c r="O93" s="273">
        <f t="shared" si="42"/>
        <v>0</v>
      </c>
      <c r="P93" s="273">
        <f t="shared" si="42"/>
        <v>0</v>
      </c>
      <c r="Q93" s="273">
        <f t="shared" si="42"/>
        <v>11</v>
      </c>
      <c r="R93" s="273">
        <f t="shared" si="42"/>
        <v>3566</v>
      </c>
      <c r="S93" s="274">
        <f t="shared" si="42"/>
        <v>3577</v>
      </c>
      <c r="T93" s="271">
        <f t="shared" si="42"/>
        <v>0</v>
      </c>
      <c r="U93" s="271">
        <f t="shared" si="42"/>
        <v>0</v>
      </c>
      <c r="V93" s="271">
        <f t="shared" si="42"/>
        <v>9</v>
      </c>
      <c r="W93" s="271">
        <f t="shared" si="42"/>
        <v>3316</v>
      </c>
      <c r="X93" s="271">
        <f t="shared" si="42"/>
        <v>0</v>
      </c>
      <c r="Y93" s="272">
        <f t="shared" si="42"/>
        <v>3325</v>
      </c>
      <c r="Z93" s="273">
        <f t="shared" si="42"/>
        <v>0</v>
      </c>
      <c r="AA93" s="273">
        <f t="shared" si="42"/>
        <v>0</v>
      </c>
      <c r="AB93" s="273">
        <f t="shared" si="42"/>
        <v>2</v>
      </c>
      <c r="AC93" s="273">
        <f t="shared" si="42"/>
        <v>278</v>
      </c>
      <c r="AD93" s="274">
        <f t="shared" si="42"/>
        <v>280</v>
      </c>
      <c r="AE93" s="189" t="s">
        <v>140</v>
      </c>
    </row>
    <row r="94" spans="1:31" ht="16.5" customHeight="1">
      <c r="G94" s="294"/>
      <c r="H94" s="294"/>
      <c r="I94" s="294"/>
      <c r="J94" s="294"/>
      <c r="K94" s="294"/>
      <c r="L94" s="294"/>
      <c r="M94" s="294"/>
      <c r="N94" s="294"/>
      <c r="O94" s="294"/>
      <c r="P94" s="294"/>
      <c r="Q94" s="294"/>
      <c r="R94" s="294"/>
      <c r="S94" s="294"/>
      <c r="T94" s="294"/>
      <c r="U94" s="294"/>
      <c r="V94" s="294"/>
      <c r="W94" s="294"/>
      <c r="X94" s="294"/>
      <c r="Y94" s="294"/>
      <c r="Z94" s="294"/>
      <c r="AA94" s="294"/>
      <c r="AB94" s="294"/>
      <c r="AC94" s="294"/>
      <c r="AD94" s="294"/>
      <c r="AE94" s="188" t="s">
        <v>141</v>
      </c>
    </row>
    <row r="95" spans="1:31" ht="16.5" customHeight="1">
      <c r="E95" s="201" t="s">
        <v>142</v>
      </c>
      <c r="G95" s="294"/>
      <c r="H95" s="294"/>
      <c r="I95" s="294"/>
      <c r="J95" s="294"/>
      <c r="K95" s="294"/>
      <c r="L95" s="294"/>
      <c r="M95" s="294"/>
      <c r="N95" s="294"/>
      <c r="O95" s="294"/>
      <c r="P95" s="294"/>
      <c r="Q95" s="294"/>
      <c r="R95" s="294"/>
      <c r="S95" s="294"/>
      <c r="T95" s="294"/>
      <c r="U95" s="294"/>
      <c r="V95" s="294"/>
      <c r="W95" s="294"/>
      <c r="X95" s="294"/>
      <c r="Y95" s="294"/>
      <c r="Z95" s="294"/>
      <c r="AA95" s="294"/>
      <c r="AB95" s="294"/>
      <c r="AC95" s="294"/>
      <c r="AD95" s="294"/>
    </row>
    <row r="96" spans="1:31" ht="16.5" customHeight="1">
      <c r="A96" s="166" t="s">
        <v>42</v>
      </c>
      <c r="B96" s="196">
        <v>1</v>
      </c>
      <c r="C96" s="197" t="s">
        <v>91</v>
      </c>
      <c r="D96" s="196">
        <v>1</v>
      </c>
      <c r="E96" s="198" t="s">
        <v>143</v>
      </c>
      <c r="F96" s="199">
        <v>45051</v>
      </c>
      <c r="G96" s="285">
        <v>6181</v>
      </c>
      <c r="H96" s="285">
        <v>6181</v>
      </c>
      <c r="I96" s="285">
        <v>9976</v>
      </c>
      <c r="J96" s="286">
        <v>0</v>
      </c>
      <c r="K96" s="286">
        <v>0</v>
      </c>
      <c r="L96" s="286">
        <v>0</v>
      </c>
      <c r="M96" s="286">
        <v>0</v>
      </c>
      <c r="N96" s="287">
        <f>SUM(J96:M96)</f>
        <v>0</v>
      </c>
      <c r="O96" s="288">
        <v>0</v>
      </c>
      <c r="P96" s="288">
        <v>0</v>
      </c>
      <c r="Q96" s="288">
        <v>0</v>
      </c>
      <c r="R96" s="288">
        <v>31</v>
      </c>
      <c r="S96" s="289">
        <f>SUM(O96:R96)</f>
        <v>31</v>
      </c>
      <c r="T96" s="286">
        <v>0</v>
      </c>
      <c r="U96" s="286">
        <v>0</v>
      </c>
      <c r="V96" s="286">
        <v>0</v>
      </c>
      <c r="W96" s="286">
        <v>0</v>
      </c>
      <c r="X96" s="297">
        <v>0</v>
      </c>
      <c r="Y96" s="287">
        <f>SUM(T96:X96)</f>
        <v>0</v>
      </c>
      <c r="Z96" s="288">
        <v>0</v>
      </c>
      <c r="AA96" s="288">
        <v>0</v>
      </c>
      <c r="AB96" s="288">
        <v>0</v>
      </c>
      <c r="AC96" s="288">
        <v>0</v>
      </c>
      <c r="AD96" s="289">
        <f>SUM(Z96:AC96)</f>
        <v>0</v>
      </c>
    </row>
    <row r="97" spans="1:31" ht="16.5" customHeight="1">
      <c r="A97" s="166" t="s">
        <v>42</v>
      </c>
      <c r="B97" s="196">
        <v>2</v>
      </c>
      <c r="C97" s="197" t="s">
        <v>91</v>
      </c>
      <c r="D97" s="196">
        <v>2</v>
      </c>
      <c r="E97" s="198" t="s">
        <v>144</v>
      </c>
      <c r="F97" s="199">
        <v>45125</v>
      </c>
      <c r="G97" s="285">
        <v>6171</v>
      </c>
      <c r="H97" s="285">
        <v>6171</v>
      </c>
      <c r="I97" s="285">
        <v>9960</v>
      </c>
      <c r="J97" s="286">
        <v>0</v>
      </c>
      <c r="K97" s="286">
        <v>0</v>
      </c>
      <c r="L97" s="286">
        <v>0</v>
      </c>
      <c r="M97" s="286">
        <v>0</v>
      </c>
      <c r="N97" s="287">
        <f>SUM(J97:M97)</f>
        <v>0</v>
      </c>
      <c r="O97" s="288">
        <v>0</v>
      </c>
      <c r="P97" s="288">
        <v>0</v>
      </c>
      <c r="Q97" s="288">
        <v>0</v>
      </c>
      <c r="R97" s="288">
        <v>14</v>
      </c>
      <c r="S97" s="289">
        <f>SUM(O97:R97)</f>
        <v>14</v>
      </c>
      <c r="T97" s="286">
        <v>0</v>
      </c>
      <c r="U97" s="286">
        <v>0</v>
      </c>
      <c r="V97" s="286">
        <v>0</v>
      </c>
      <c r="W97" s="286">
        <v>13</v>
      </c>
      <c r="X97" s="297">
        <v>0</v>
      </c>
      <c r="Y97" s="287">
        <f>SUM(T97:X97)</f>
        <v>13</v>
      </c>
      <c r="Z97" s="288">
        <v>0</v>
      </c>
      <c r="AA97" s="288">
        <v>0</v>
      </c>
      <c r="AB97" s="288">
        <v>0</v>
      </c>
      <c r="AC97" s="288">
        <v>1</v>
      </c>
      <c r="AD97" s="289">
        <f>SUM(Z97:AC97)</f>
        <v>1</v>
      </c>
    </row>
    <row r="98" spans="1:31" ht="3.75" customHeight="1">
      <c r="B98" s="208"/>
      <c r="C98" s="209"/>
      <c r="D98" s="208"/>
      <c r="E98" s="210"/>
      <c r="F98" s="199"/>
      <c r="G98" s="285"/>
      <c r="H98" s="285"/>
      <c r="I98" s="285"/>
      <c r="J98" s="298"/>
      <c r="K98" s="298"/>
      <c r="L98" s="298"/>
      <c r="M98" s="298"/>
      <c r="N98" s="287">
        <f>SUM(J98:M98)</f>
        <v>0</v>
      </c>
      <c r="O98" s="299"/>
      <c r="P98" s="299"/>
      <c r="Q98" s="299"/>
      <c r="R98" s="299"/>
      <c r="S98" s="289">
        <f>SUM(O98:R98)</f>
        <v>0</v>
      </c>
      <c r="T98" s="298"/>
      <c r="U98" s="298"/>
      <c r="V98" s="298"/>
      <c r="W98" s="298"/>
      <c r="X98" s="300"/>
      <c r="Y98" s="287">
        <f>SUM(T98:X98)</f>
        <v>0</v>
      </c>
      <c r="Z98" s="299"/>
      <c r="AA98" s="299"/>
      <c r="AB98" s="299"/>
      <c r="AC98" s="299"/>
      <c r="AD98" s="289">
        <f>SUM(Z98:AC98)</f>
        <v>0</v>
      </c>
    </row>
    <row r="99" spans="1:31" ht="18" customHeight="1">
      <c r="F99" s="195" t="s">
        <v>90</v>
      </c>
      <c r="G99" s="291">
        <f>SUM(G96:G98)</f>
        <v>12352</v>
      </c>
      <c r="H99" s="292">
        <f t="shared" ref="H99:I99" si="43">SUM(H96:H98)</f>
        <v>12352</v>
      </c>
      <c r="I99" s="293">
        <f t="shared" si="43"/>
        <v>19936</v>
      </c>
      <c r="J99" s="271">
        <f>SUM(J96:J98)</f>
        <v>0</v>
      </c>
      <c r="K99" s="271">
        <f>SUM(K96:K98)</f>
        <v>0</v>
      </c>
      <c r="L99" s="271">
        <f>SUM(L96:L98)</f>
        <v>0</v>
      </c>
      <c r="M99" s="271">
        <f>SUM(M96:M98)</f>
        <v>0</v>
      </c>
      <c r="N99" s="272">
        <f>SUM(N96:N98)</f>
        <v>0</v>
      </c>
      <c r="O99" s="273">
        <f t="shared" ref="O99:AD99" si="44">SUM(O96:O98)</f>
        <v>0</v>
      </c>
      <c r="P99" s="273">
        <f t="shared" si="44"/>
        <v>0</v>
      </c>
      <c r="Q99" s="273">
        <f t="shared" si="44"/>
        <v>0</v>
      </c>
      <c r="R99" s="273">
        <f t="shared" si="44"/>
        <v>45</v>
      </c>
      <c r="S99" s="274">
        <f t="shared" si="44"/>
        <v>45</v>
      </c>
      <c r="T99" s="271">
        <f t="shared" si="44"/>
        <v>0</v>
      </c>
      <c r="U99" s="271">
        <f t="shared" si="44"/>
        <v>0</v>
      </c>
      <c r="V99" s="271">
        <f t="shared" si="44"/>
        <v>0</v>
      </c>
      <c r="W99" s="271">
        <f t="shared" si="44"/>
        <v>13</v>
      </c>
      <c r="X99" s="271">
        <f t="shared" si="44"/>
        <v>0</v>
      </c>
      <c r="Y99" s="272">
        <f t="shared" si="44"/>
        <v>13</v>
      </c>
      <c r="Z99" s="273">
        <f t="shared" si="44"/>
        <v>0</v>
      </c>
      <c r="AA99" s="273">
        <f t="shared" si="44"/>
        <v>0</v>
      </c>
      <c r="AB99" s="273">
        <f t="shared" si="44"/>
        <v>0</v>
      </c>
      <c r="AC99" s="273">
        <f t="shared" si="44"/>
        <v>1</v>
      </c>
      <c r="AD99" s="274">
        <f t="shared" si="44"/>
        <v>1</v>
      </c>
      <c r="AE99" s="194"/>
    </row>
    <row r="100" spans="1:31" ht="16.5" customHeight="1"/>
    <row r="101" spans="1:31" ht="16.5" customHeight="1">
      <c r="J101" s="167"/>
      <c r="K101" s="168"/>
      <c r="L101" s="168"/>
      <c r="M101" s="168"/>
    </row>
    <row r="102" spans="1:31" ht="16.5" customHeight="1">
      <c r="E102" s="167"/>
      <c r="F102" s="168"/>
      <c r="G102" s="168"/>
      <c r="H102" s="168"/>
      <c r="I102" s="168"/>
    </row>
  </sheetData>
  <mergeCells count="8">
    <mergeCell ref="J3:S3"/>
    <mergeCell ref="T3:AC3"/>
    <mergeCell ref="AG4:AT4"/>
    <mergeCell ref="G4:I4"/>
    <mergeCell ref="J4:N4"/>
    <mergeCell ref="O4:S4"/>
    <mergeCell ref="T4:Y4"/>
    <mergeCell ref="Z4:AD4"/>
  </mergeCells>
  <pageMargins left="0.7" right="0.7" top="0.75" bottom="0.75" header="0.3" footer="0.3"/>
  <ignoredErrors>
    <ignoredError sqref="N13:N27 N6:N7 N59:N91 N43:N51 N52:N58 N8:N12 N96:N97 N28:N32 N33:N34 N35:N3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05"/>
  <sheetViews>
    <sheetView topLeftCell="A4" zoomScale="80" zoomScaleNormal="80" workbookViewId="0">
      <selection activeCell="F101" sqref="F101:I101"/>
    </sheetView>
  </sheetViews>
  <sheetFormatPr baseColWidth="10" defaultColWidth="11.42578125" defaultRowHeight="12.75"/>
  <cols>
    <col min="1" max="1" width="4.85546875" bestFit="1" customWidth="1"/>
    <col min="2" max="2" width="5.140625" customWidth="1"/>
    <col min="3" max="4" width="3.85546875" customWidth="1"/>
    <col min="5" max="5" width="20.28515625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5.5703125" bestFit="1" customWidth="1"/>
    <col min="20" max="21" width="5.140625" customWidth="1"/>
    <col min="22" max="22" width="5.28515625" customWidth="1"/>
    <col min="23" max="23" width="6.42578125" customWidth="1"/>
    <col min="24" max="24" width="5.42578125" customWidth="1"/>
    <col min="25" max="25" width="6.42578125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5.5703125" bestFit="1" customWidth="1"/>
    <col min="31" max="31" width="17" customWidth="1"/>
    <col min="32" max="32" width="19.4257812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4" width="7.140625" customWidth="1"/>
    <col min="45" max="45" width="11.5703125" bestFit="1" customWidth="1"/>
  </cols>
  <sheetData>
    <row r="1" spans="1:45">
      <c r="F1" s="102"/>
      <c r="G1" s="51"/>
      <c r="H1" s="51"/>
      <c r="I1" s="51"/>
      <c r="J1" s="102"/>
      <c r="K1" s="51"/>
      <c r="L1" s="51"/>
      <c r="M1" s="51"/>
      <c r="AF1" s="113" t="s">
        <v>145</v>
      </c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2"/>
    </row>
    <row r="2" spans="1:45">
      <c r="F2" s="102"/>
      <c r="G2" s="51"/>
      <c r="H2" s="51"/>
      <c r="I2" s="51"/>
      <c r="J2" s="102"/>
      <c r="K2" s="51"/>
      <c r="L2" s="51"/>
      <c r="M2" s="51"/>
      <c r="N2" s="51"/>
      <c r="AF2" s="122" t="s">
        <v>146</v>
      </c>
      <c r="AG2" s="142" t="s">
        <v>147</v>
      </c>
      <c r="AH2" s="142" t="s">
        <v>148</v>
      </c>
      <c r="AI2" s="142" t="s">
        <v>149</v>
      </c>
      <c r="AJ2" s="142" t="s">
        <v>150</v>
      </c>
      <c r="AK2" s="142" t="s">
        <v>151</v>
      </c>
      <c r="AL2" s="142" t="s">
        <v>152</v>
      </c>
      <c r="AM2" s="142" t="s">
        <v>153</v>
      </c>
      <c r="AN2" s="142" t="s">
        <v>154</v>
      </c>
      <c r="AO2" s="142" t="s">
        <v>155</v>
      </c>
      <c r="AP2" s="142" t="s">
        <v>156</v>
      </c>
      <c r="AQ2" s="142" t="s">
        <v>157</v>
      </c>
      <c r="AR2" s="142" t="s">
        <v>158</v>
      </c>
      <c r="AS2" s="142" t="s">
        <v>76</v>
      </c>
    </row>
    <row r="3" spans="1:45">
      <c r="D3" s="1" t="s">
        <v>159</v>
      </c>
      <c r="E3" s="2"/>
      <c r="G3" s="51"/>
      <c r="J3" s="102"/>
      <c r="K3" s="51"/>
      <c r="L3" s="51"/>
      <c r="M3" s="51"/>
      <c r="N3" s="51"/>
      <c r="AF3" s="147" t="s">
        <v>160</v>
      </c>
      <c r="AP3">
        <v>4</v>
      </c>
      <c r="AS3">
        <v>4</v>
      </c>
    </row>
    <row r="4" spans="1:45">
      <c r="D4" s="1"/>
      <c r="E4" s="2"/>
      <c r="G4" s="51"/>
      <c r="J4" s="102"/>
      <c r="K4" s="51"/>
      <c r="L4" s="51"/>
      <c r="M4" s="51"/>
      <c r="N4" s="51"/>
      <c r="AF4" s="147" t="s">
        <v>161</v>
      </c>
      <c r="AG4">
        <v>13</v>
      </c>
      <c r="AH4">
        <v>2</v>
      </c>
      <c r="AS4">
        <v>15</v>
      </c>
    </row>
    <row r="5" spans="1:45">
      <c r="D5" s="1"/>
      <c r="E5" s="2"/>
      <c r="F5" s="2"/>
      <c r="AF5" s="147" t="s">
        <v>162</v>
      </c>
      <c r="AO5">
        <v>1</v>
      </c>
      <c r="AS5">
        <v>1</v>
      </c>
    </row>
    <row r="6" spans="1:45">
      <c r="D6" s="3"/>
      <c r="E6" s="4"/>
      <c r="F6" s="3"/>
      <c r="G6" s="18" t="s">
        <v>163</v>
      </c>
      <c r="H6" s="19"/>
      <c r="I6" s="20"/>
      <c r="J6" s="18" t="s">
        <v>164</v>
      </c>
      <c r="K6" s="48"/>
      <c r="L6" s="19"/>
      <c r="M6" s="19"/>
      <c r="N6" s="20"/>
      <c r="O6" s="15" t="s">
        <v>165</v>
      </c>
      <c r="P6" s="49"/>
      <c r="Q6" s="16"/>
      <c r="R6" s="16"/>
      <c r="S6" s="17"/>
      <c r="T6" s="18" t="s">
        <v>166</v>
      </c>
      <c r="U6" s="48"/>
      <c r="V6" s="19"/>
      <c r="W6" s="19"/>
      <c r="X6" s="19"/>
      <c r="Y6" s="20"/>
      <c r="Z6" s="15" t="s">
        <v>167</v>
      </c>
      <c r="AA6" s="49"/>
      <c r="AB6" s="16"/>
      <c r="AC6" s="16"/>
      <c r="AD6" s="17"/>
      <c r="AF6" s="147" t="s">
        <v>168</v>
      </c>
      <c r="AK6">
        <v>5</v>
      </c>
      <c r="AN6">
        <v>42</v>
      </c>
      <c r="AO6">
        <v>33</v>
      </c>
      <c r="AQ6">
        <v>3</v>
      </c>
      <c r="AS6">
        <v>83</v>
      </c>
    </row>
    <row r="7" spans="1:45">
      <c r="B7" t="s">
        <v>7</v>
      </c>
      <c r="D7" s="3" t="s">
        <v>9</v>
      </c>
      <c r="E7" s="4" t="s">
        <v>10</v>
      </c>
      <c r="F7" s="3" t="s">
        <v>11</v>
      </c>
      <c r="G7" s="36" t="s">
        <v>12</v>
      </c>
      <c r="H7" s="37" t="s">
        <v>13</v>
      </c>
      <c r="I7" s="38" t="s">
        <v>14</v>
      </c>
      <c r="J7" s="24" t="s">
        <v>15</v>
      </c>
      <c r="K7" s="24" t="s">
        <v>16</v>
      </c>
      <c r="L7" s="25" t="s">
        <v>17</v>
      </c>
      <c r="M7" s="24" t="s">
        <v>18</v>
      </c>
      <c r="N7" s="43" t="s">
        <v>19</v>
      </c>
      <c r="O7" s="22" t="s">
        <v>15</v>
      </c>
      <c r="P7" s="23" t="s">
        <v>16</v>
      </c>
      <c r="Q7" s="23" t="s">
        <v>17</v>
      </c>
      <c r="R7" s="23" t="s">
        <v>18</v>
      </c>
      <c r="S7" s="46" t="s">
        <v>19</v>
      </c>
      <c r="T7" s="24" t="s">
        <v>15</v>
      </c>
      <c r="U7" s="24" t="s">
        <v>16</v>
      </c>
      <c r="V7" s="25" t="s">
        <v>17</v>
      </c>
      <c r="W7" s="24" t="s">
        <v>18</v>
      </c>
      <c r="X7" s="24" t="s">
        <v>20</v>
      </c>
      <c r="Y7" s="43" t="s">
        <v>19</v>
      </c>
      <c r="Z7" s="22" t="s">
        <v>15</v>
      </c>
      <c r="AA7" s="23" t="s">
        <v>16</v>
      </c>
      <c r="AB7" s="23" t="s">
        <v>17</v>
      </c>
      <c r="AC7" s="23" t="s">
        <v>18</v>
      </c>
      <c r="AD7" s="46" t="s">
        <v>19</v>
      </c>
      <c r="AE7" s="150" t="s">
        <v>169</v>
      </c>
      <c r="AF7" s="147" t="s">
        <v>170</v>
      </c>
      <c r="AG7">
        <v>9</v>
      </c>
      <c r="AS7">
        <v>9</v>
      </c>
    </row>
    <row r="8" spans="1:45">
      <c r="A8" t="s">
        <v>171</v>
      </c>
      <c r="D8" s="3"/>
      <c r="E8" s="4"/>
      <c r="F8" s="3"/>
      <c r="G8" s="36"/>
      <c r="H8" s="37"/>
      <c r="I8" s="38"/>
      <c r="J8" s="24"/>
      <c r="K8" s="24"/>
      <c r="L8" s="25"/>
      <c r="M8" s="24"/>
      <c r="N8" s="123"/>
      <c r="O8" s="22"/>
      <c r="P8" s="23"/>
      <c r="Q8" s="23"/>
      <c r="R8" s="23"/>
      <c r="S8" s="124"/>
      <c r="T8" s="24"/>
      <c r="U8" s="24"/>
      <c r="V8" s="25"/>
      <c r="W8" s="24"/>
      <c r="X8" s="24"/>
      <c r="Y8" s="123"/>
      <c r="Z8" s="22"/>
      <c r="AA8" s="23"/>
      <c r="AB8" s="23"/>
      <c r="AC8" s="23"/>
      <c r="AD8" s="124"/>
      <c r="AF8" s="147" t="s">
        <v>172</v>
      </c>
      <c r="AL8">
        <v>1</v>
      </c>
      <c r="AM8">
        <v>4</v>
      </c>
      <c r="AS8">
        <v>5</v>
      </c>
    </row>
    <row r="9" spans="1:45">
      <c r="A9" s="165" t="s">
        <v>36</v>
      </c>
      <c r="B9" s="10">
        <v>1777</v>
      </c>
      <c r="C9" s="9" t="s">
        <v>173</v>
      </c>
      <c r="D9" s="10">
        <v>1</v>
      </c>
      <c r="E9" s="8" t="s">
        <v>174</v>
      </c>
      <c r="F9" s="11">
        <v>44563</v>
      </c>
      <c r="G9" s="13">
        <v>713</v>
      </c>
      <c r="H9" s="13">
        <v>67580</v>
      </c>
      <c r="I9" s="13">
        <v>1443</v>
      </c>
      <c r="J9" s="40">
        <v>3</v>
      </c>
      <c r="K9" s="40">
        <v>0</v>
      </c>
      <c r="L9" s="40">
        <v>2</v>
      </c>
      <c r="M9" s="40">
        <v>0</v>
      </c>
      <c r="N9" s="50">
        <f t="shared" ref="N9:N15" si="0">SUM(J9:M9)</f>
        <v>5</v>
      </c>
      <c r="O9" s="40">
        <v>0</v>
      </c>
      <c r="P9" s="40">
        <v>0</v>
      </c>
      <c r="Q9" s="40">
        <v>50</v>
      </c>
      <c r="R9" s="40">
        <v>0</v>
      </c>
      <c r="S9" s="50">
        <f t="shared" ref="S9:S15" si="1">SUM(O9:R9)</f>
        <v>50</v>
      </c>
      <c r="T9" s="40">
        <v>9</v>
      </c>
      <c r="U9" s="40">
        <v>0</v>
      </c>
      <c r="V9" s="40">
        <v>47</v>
      </c>
      <c r="W9" s="40">
        <v>0</v>
      </c>
      <c r="X9" s="21">
        <v>0</v>
      </c>
      <c r="Y9" s="50">
        <f t="shared" ref="Y9:Y17" si="2">SUM(T9:X9)</f>
        <v>56</v>
      </c>
      <c r="Z9" s="40">
        <v>0</v>
      </c>
      <c r="AA9" s="40">
        <v>0</v>
      </c>
      <c r="AB9" s="40">
        <v>0</v>
      </c>
      <c r="AC9" s="40">
        <v>0</v>
      </c>
      <c r="AD9" s="50">
        <f t="shared" ref="AD9:AD17" si="3">SUM(Z9:AC9)</f>
        <v>0</v>
      </c>
      <c r="AF9" s="147" t="s">
        <v>175</v>
      </c>
      <c r="AR9">
        <v>8</v>
      </c>
      <c r="AS9">
        <v>8</v>
      </c>
    </row>
    <row r="10" spans="1:45">
      <c r="A10" s="165" t="s">
        <v>36</v>
      </c>
      <c r="B10" s="10">
        <v>1778</v>
      </c>
      <c r="C10" s="54" t="s">
        <v>173</v>
      </c>
      <c r="D10" s="10">
        <v>2</v>
      </c>
      <c r="E10" s="8" t="s">
        <v>176</v>
      </c>
      <c r="F10" s="11">
        <v>44575</v>
      </c>
      <c r="G10" s="13">
        <v>258</v>
      </c>
      <c r="H10" s="13">
        <v>17794</v>
      </c>
      <c r="I10" s="13">
        <v>495</v>
      </c>
      <c r="J10" s="40">
        <v>0</v>
      </c>
      <c r="K10" s="40">
        <v>0</v>
      </c>
      <c r="L10" s="40">
        <v>1</v>
      </c>
      <c r="M10" s="40">
        <v>0</v>
      </c>
      <c r="N10" s="50">
        <f t="shared" si="0"/>
        <v>1</v>
      </c>
      <c r="O10" s="40">
        <v>0</v>
      </c>
      <c r="P10" s="40">
        <v>0</v>
      </c>
      <c r="Q10" s="40">
        <v>40</v>
      </c>
      <c r="R10" s="40">
        <v>0</v>
      </c>
      <c r="S10" s="50">
        <f t="shared" si="1"/>
        <v>40</v>
      </c>
      <c r="T10" s="40">
        <v>0</v>
      </c>
      <c r="U10" s="40">
        <v>0</v>
      </c>
      <c r="V10" s="40">
        <v>20</v>
      </c>
      <c r="W10" s="40">
        <v>0</v>
      </c>
      <c r="X10" s="21">
        <v>0</v>
      </c>
      <c r="Y10" s="50">
        <f t="shared" si="2"/>
        <v>20</v>
      </c>
      <c r="Z10" s="40">
        <v>0</v>
      </c>
      <c r="AA10" s="40">
        <v>0</v>
      </c>
      <c r="AB10" s="40">
        <v>0</v>
      </c>
      <c r="AC10" s="40">
        <v>0</v>
      </c>
      <c r="AD10" s="50">
        <f t="shared" si="3"/>
        <v>0</v>
      </c>
      <c r="AF10" s="147" t="s">
        <v>177</v>
      </c>
      <c r="AL10">
        <v>4</v>
      </c>
      <c r="AM10">
        <v>2</v>
      </c>
      <c r="AS10">
        <v>6</v>
      </c>
    </row>
    <row r="11" spans="1:45">
      <c r="A11" s="165" t="s">
        <v>36</v>
      </c>
      <c r="B11" s="10">
        <v>1779</v>
      </c>
      <c r="C11" s="54" t="s">
        <v>173</v>
      </c>
      <c r="D11" s="10">
        <v>3</v>
      </c>
      <c r="E11" s="8" t="s">
        <v>178</v>
      </c>
      <c r="F11" s="11">
        <v>44589</v>
      </c>
      <c r="G11" s="13">
        <v>1296</v>
      </c>
      <c r="H11" s="13">
        <v>56360</v>
      </c>
      <c r="I11" s="13">
        <v>1903</v>
      </c>
      <c r="J11" s="40">
        <v>0</v>
      </c>
      <c r="K11" s="40">
        <v>0</v>
      </c>
      <c r="L11" s="40">
        <v>1</v>
      </c>
      <c r="M11" s="40">
        <v>0</v>
      </c>
      <c r="N11" s="50">
        <f t="shared" si="0"/>
        <v>1</v>
      </c>
      <c r="O11" s="40">
        <v>0</v>
      </c>
      <c r="P11" s="40">
        <v>0</v>
      </c>
      <c r="Q11" s="40">
        <v>40</v>
      </c>
      <c r="R11" s="40">
        <v>0</v>
      </c>
      <c r="S11" s="50">
        <f t="shared" si="1"/>
        <v>40</v>
      </c>
      <c r="T11" s="40">
        <v>0</v>
      </c>
      <c r="U11" s="40">
        <v>0</v>
      </c>
      <c r="V11" s="40">
        <v>72</v>
      </c>
      <c r="W11" s="40">
        <v>0</v>
      </c>
      <c r="X11" s="21">
        <v>0</v>
      </c>
      <c r="Y11" s="50">
        <f t="shared" si="2"/>
        <v>72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F11" s="147" t="s">
        <v>179</v>
      </c>
      <c r="AJ11">
        <v>11</v>
      </c>
      <c r="AK11">
        <v>18</v>
      </c>
      <c r="AL11">
        <v>12</v>
      </c>
      <c r="AM11">
        <v>10</v>
      </c>
      <c r="AQ11">
        <v>1</v>
      </c>
      <c r="AR11">
        <v>2</v>
      </c>
      <c r="AS11">
        <v>54</v>
      </c>
    </row>
    <row r="12" spans="1:45">
      <c r="A12" s="165" t="s">
        <v>36</v>
      </c>
      <c r="B12" s="10">
        <v>1780</v>
      </c>
      <c r="C12" s="54" t="s">
        <v>173</v>
      </c>
      <c r="D12" s="10">
        <v>4</v>
      </c>
      <c r="E12" s="8" t="s">
        <v>180</v>
      </c>
      <c r="F12" s="11">
        <v>44604</v>
      </c>
      <c r="G12" s="13">
        <v>1277</v>
      </c>
      <c r="H12" s="13">
        <v>53990</v>
      </c>
      <c r="I12" s="13">
        <v>1873</v>
      </c>
      <c r="J12" s="40">
        <v>0</v>
      </c>
      <c r="K12" s="40">
        <v>0</v>
      </c>
      <c r="L12" s="40">
        <v>0</v>
      </c>
      <c r="M12" s="40">
        <v>0</v>
      </c>
      <c r="N12" s="50">
        <f t="shared" si="0"/>
        <v>0</v>
      </c>
      <c r="O12" s="40">
        <v>0</v>
      </c>
      <c r="P12" s="40">
        <v>0</v>
      </c>
      <c r="Q12" s="40">
        <v>60</v>
      </c>
      <c r="R12" s="40">
        <v>0</v>
      </c>
      <c r="S12" s="50">
        <f t="shared" si="1"/>
        <v>60</v>
      </c>
      <c r="T12" s="40">
        <v>0</v>
      </c>
      <c r="U12" s="40">
        <v>0</v>
      </c>
      <c r="V12" s="40">
        <v>72</v>
      </c>
      <c r="W12" s="40">
        <v>0</v>
      </c>
      <c r="X12" s="21">
        <v>0</v>
      </c>
      <c r="Y12" s="50">
        <f t="shared" si="2"/>
        <v>72</v>
      </c>
      <c r="Z12" s="40">
        <v>6</v>
      </c>
      <c r="AA12" s="40">
        <v>7</v>
      </c>
      <c r="AB12" s="40">
        <v>0</v>
      </c>
      <c r="AC12" s="40">
        <v>0</v>
      </c>
      <c r="AD12" s="50">
        <f t="shared" si="3"/>
        <v>13</v>
      </c>
      <c r="AF12" s="147" t="s">
        <v>181</v>
      </c>
      <c r="AG12">
        <v>20</v>
      </c>
      <c r="AH12">
        <v>46</v>
      </c>
      <c r="AI12">
        <v>36</v>
      </c>
      <c r="AJ12">
        <v>48</v>
      </c>
      <c r="AK12">
        <v>62</v>
      </c>
      <c r="AL12">
        <v>66</v>
      </c>
      <c r="AM12">
        <v>50</v>
      </c>
      <c r="AN12">
        <v>32</v>
      </c>
      <c r="AQ12">
        <v>16</v>
      </c>
      <c r="AR12">
        <v>40</v>
      </c>
      <c r="AS12">
        <v>416</v>
      </c>
    </row>
    <row r="13" spans="1:45">
      <c r="A13" s="165" t="s">
        <v>36</v>
      </c>
      <c r="B13" s="10">
        <v>1781</v>
      </c>
      <c r="C13" s="54" t="s">
        <v>173</v>
      </c>
      <c r="D13" s="10">
        <v>5</v>
      </c>
      <c r="E13" s="8" t="s">
        <v>182</v>
      </c>
      <c r="F13" s="11">
        <v>44619</v>
      </c>
      <c r="G13" s="13">
        <v>1323</v>
      </c>
      <c r="H13" s="13">
        <v>49880</v>
      </c>
      <c r="I13" s="13">
        <v>1878</v>
      </c>
      <c r="J13" s="40">
        <v>0</v>
      </c>
      <c r="K13" s="40">
        <v>0</v>
      </c>
      <c r="L13" s="40">
        <v>0</v>
      </c>
      <c r="M13" s="40">
        <v>0</v>
      </c>
      <c r="N13" s="50">
        <f t="shared" si="0"/>
        <v>0</v>
      </c>
      <c r="O13" s="40">
        <v>0</v>
      </c>
      <c r="P13" s="40">
        <v>0</v>
      </c>
      <c r="Q13" s="40">
        <v>40</v>
      </c>
      <c r="R13" s="40">
        <v>0</v>
      </c>
      <c r="S13" s="50">
        <f t="shared" si="1"/>
        <v>40</v>
      </c>
      <c r="T13" s="40">
        <v>0</v>
      </c>
      <c r="U13" s="40">
        <v>0</v>
      </c>
      <c r="V13" s="40">
        <v>72</v>
      </c>
      <c r="W13" s="40">
        <v>0</v>
      </c>
      <c r="X13" s="21">
        <v>0</v>
      </c>
      <c r="Y13" s="50">
        <f t="shared" si="2"/>
        <v>72</v>
      </c>
      <c r="Z13" s="40">
        <v>0</v>
      </c>
      <c r="AA13" s="40">
        <v>0</v>
      </c>
      <c r="AB13" s="40">
        <v>0</v>
      </c>
      <c r="AC13" s="40">
        <v>0</v>
      </c>
      <c r="AD13" s="50">
        <f t="shared" si="3"/>
        <v>0</v>
      </c>
      <c r="AF13" s="147" t="s">
        <v>183</v>
      </c>
      <c r="AG13">
        <v>101</v>
      </c>
      <c r="AH13">
        <v>83</v>
      </c>
      <c r="AI13">
        <v>116</v>
      </c>
      <c r="AJ13">
        <v>109</v>
      </c>
      <c r="AK13">
        <v>66</v>
      </c>
      <c r="AL13">
        <v>97</v>
      </c>
      <c r="AM13">
        <v>106</v>
      </c>
      <c r="AN13">
        <v>151</v>
      </c>
      <c r="AO13">
        <v>165</v>
      </c>
      <c r="AP13">
        <v>116</v>
      </c>
      <c r="AQ13">
        <v>88</v>
      </c>
      <c r="AR13">
        <v>128</v>
      </c>
      <c r="AS13">
        <v>1326</v>
      </c>
    </row>
    <row r="14" spans="1:45">
      <c r="A14" s="165" t="s">
        <v>36</v>
      </c>
      <c r="B14" s="10">
        <v>1782</v>
      </c>
      <c r="C14" s="54" t="s">
        <v>173</v>
      </c>
      <c r="D14" s="10">
        <v>6</v>
      </c>
      <c r="E14" s="8" t="s">
        <v>184</v>
      </c>
      <c r="F14" s="11">
        <v>44631</v>
      </c>
      <c r="G14" s="13">
        <v>879</v>
      </c>
      <c r="H14" s="13">
        <v>52740</v>
      </c>
      <c r="I14" s="13">
        <v>1324</v>
      </c>
      <c r="J14" s="40">
        <v>0</v>
      </c>
      <c r="K14" s="40">
        <v>0</v>
      </c>
      <c r="L14" s="40">
        <v>2</v>
      </c>
      <c r="M14" s="40">
        <v>0</v>
      </c>
      <c r="N14" s="50">
        <f t="shared" si="0"/>
        <v>2</v>
      </c>
      <c r="O14" s="40">
        <v>0</v>
      </c>
      <c r="P14" s="40">
        <v>0</v>
      </c>
      <c r="Q14" s="40">
        <v>60</v>
      </c>
      <c r="R14" s="40">
        <v>0</v>
      </c>
      <c r="S14" s="50">
        <f t="shared" si="1"/>
        <v>60</v>
      </c>
      <c r="T14" s="40">
        <v>0</v>
      </c>
      <c r="U14" s="40">
        <v>0</v>
      </c>
      <c r="V14" s="40">
        <v>49</v>
      </c>
      <c r="W14" s="40">
        <v>0</v>
      </c>
      <c r="X14" s="21">
        <v>0</v>
      </c>
      <c r="Y14" s="50">
        <f t="shared" si="2"/>
        <v>49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3"/>
        <v>0</v>
      </c>
      <c r="AF14" s="147" t="s">
        <v>185</v>
      </c>
      <c r="AG14">
        <v>3</v>
      </c>
      <c r="AI14">
        <v>9</v>
      </c>
      <c r="AS14">
        <v>12</v>
      </c>
    </row>
    <row r="15" spans="1:45">
      <c r="A15" s="165" t="s">
        <v>36</v>
      </c>
      <c r="B15" s="10">
        <v>1783</v>
      </c>
      <c r="C15" s="54" t="s">
        <v>173</v>
      </c>
      <c r="D15" s="10">
        <v>7</v>
      </c>
      <c r="E15" s="8" t="s">
        <v>186</v>
      </c>
      <c r="F15" s="11">
        <v>44648</v>
      </c>
      <c r="G15" s="13">
        <v>1966</v>
      </c>
      <c r="H15" s="13">
        <v>72300</v>
      </c>
      <c r="I15" s="13">
        <v>2925</v>
      </c>
      <c r="J15" s="40">
        <v>1</v>
      </c>
      <c r="K15" s="40">
        <v>0</v>
      </c>
      <c r="L15" s="40">
        <v>0</v>
      </c>
      <c r="M15" s="40">
        <v>0</v>
      </c>
      <c r="N15" s="50">
        <f t="shared" si="0"/>
        <v>1</v>
      </c>
      <c r="O15" s="40">
        <v>0</v>
      </c>
      <c r="P15" s="40">
        <v>0</v>
      </c>
      <c r="Q15" s="40">
        <v>60</v>
      </c>
      <c r="R15" s="40">
        <v>0</v>
      </c>
      <c r="S15" s="50">
        <f t="shared" si="1"/>
        <v>60</v>
      </c>
      <c r="T15" s="40">
        <v>6</v>
      </c>
      <c r="U15" s="40">
        <v>0</v>
      </c>
      <c r="V15" s="40">
        <v>106</v>
      </c>
      <c r="W15" s="40">
        <v>0</v>
      </c>
      <c r="X15" s="21">
        <v>0</v>
      </c>
      <c r="Y15" s="50">
        <f t="shared" si="2"/>
        <v>112</v>
      </c>
      <c r="Z15" s="40">
        <v>0</v>
      </c>
      <c r="AA15" s="40">
        <v>0</v>
      </c>
      <c r="AB15" s="40">
        <v>5</v>
      </c>
      <c r="AC15" s="40">
        <v>0</v>
      </c>
      <c r="AD15" s="50">
        <f t="shared" si="3"/>
        <v>5</v>
      </c>
      <c r="AF15" s="147" t="s">
        <v>187</v>
      </c>
      <c r="AL15">
        <v>4</v>
      </c>
      <c r="AS15">
        <v>4</v>
      </c>
    </row>
    <row r="16" spans="1:45">
      <c r="A16" s="165" t="s">
        <v>36</v>
      </c>
      <c r="B16" s="10">
        <v>1784</v>
      </c>
      <c r="C16" s="54" t="s">
        <v>173</v>
      </c>
      <c r="D16" s="10">
        <v>8</v>
      </c>
      <c r="E16" s="8" t="s">
        <v>188</v>
      </c>
      <c r="F16" s="11">
        <v>44659</v>
      </c>
      <c r="G16" s="13">
        <v>1438</v>
      </c>
      <c r="H16" s="13">
        <v>58668</v>
      </c>
      <c r="I16" s="13">
        <v>2057</v>
      </c>
      <c r="J16" s="40">
        <v>0</v>
      </c>
      <c r="K16" s="40">
        <v>0</v>
      </c>
      <c r="L16" s="40">
        <v>0</v>
      </c>
      <c r="M16" s="40">
        <v>0</v>
      </c>
      <c r="N16" s="50">
        <f t="shared" ref="N16:N17" si="4">SUM(J16:M16)</f>
        <v>0</v>
      </c>
      <c r="O16" s="40">
        <v>0</v>
      </c>
      <c r="P16" s="40">
        <v>0</v>
      </c>
      <c r="Q16" s="40">
        <v>90</v>
      </c>
      <c r="R16" s="40">
        <v>0</v>
      </c>
      <c r="S16" s="50">
        <f t="shared" ref="S16:S17" si="5">SUM(O16:R16)</f>
        <v>90</v>
      </c>
      <c r="T16" s="40">
        <v>0</v>
      </c>
      <c r="U16" s="40">
        <v>0</v>
      </c>
      <c r="V16" s="40">
        <v>79</v>
      </c>
      <c r="W16" s="40">
        <v>0</v>
      </c>
      <c r="X16" s="21">
        <v>0</v>
      </c>
      <c r="Y16" s="50">
        <f t="shared" si="2"/>
        <v>79</v>
      </c>
      <c r="Z16" s="40">
        <v>0</v>
      </c>
      <c r="AA16" s="40">
        <v>0</v>
      </c>
      <c r="AB16" s="40">
        <v>0</v>
      </c>
      <c r="AC16" s="40">
        <v>0</v>
      </c>
      <c r="AD16" s="50">
        <f t="shared" si="3"/>
        <v>0</v>
      </c>
      <c r="AF16" s="147" t="s">
        <v>189</v>
      </c>
      <c r="AG16">
        <v>2</v>
      </c>
      <c r="AH16">
        <v>13</v>
      </c>
      <c r="AN16">
        <v>1</v>
      </c>
      <c r="AO16">
        <v>8</v>
      </c>
      <c r="AQ16">
        <v>2</v>
      </c>
      <c r="AS16">
        <v>26</v>
      </c>
    </row>
    <row r="17" spans="1:45" ht="15">
      <c r="A17" s="165" t="s">
        <v>36</v>
      </c>
      <c r="B17" s="10">
        <v>1785</v>
      </c>
      <c r="C17" s="54" t="s">
        <v>173</v>
      </c>
      <c r="D17" s="10">
        <v>9</v>
      </c>
      <c r="E17" s="8" t="s">
        <v>190</v>
      </c>
      <c r="F17" s="11">
        <v>44674</v>
      </c>
      <c r="G17" s="13">
        <v>1442</v>
      </c>
      <c r="H17" s="13">
        <v>78550</v>
      </c>
      <c r="I17" s="13">
        <v>2345</v>
      </c>
      <c r="J17" s="40">
        <v>0</v>
      </c>
      <c r="K17" s="40">
        <v>0</v>
      </c>
      <c r="L17" s="40">
        <v>1</v>
      </c>
      <c r="M17" s="40">
        <v>0</v>
      </c>
      <c r="N17" s="50">
        <f t="shared" si="4"/>
        <v>1</v>
      </c>
      <c r="O17" s="40">
        <v>0</v>
      </c>
      <c r="P17" s="40">
        <v>0</v>
      </c>
      <c r="Q17" s="40">
        <v>160</v>
      </c>
      <c r="R17" s="40">
        <v>0</v>
      </c>
      <c r="S17" s="50">
        <f t="shared" si="5"/>
        <v>160</v>
      </c>
      <c r="T17" s="40">
        <v>0</v>
      </c>
      <c r="U17" s="40">
        <v>0</v>
      </c>
      <c r="V17" s="40">
        <v>78</v>
      </c>
      <c r="W17" s="40">
        <v>11</v>
      </c>
      <c r="X17" s="21">
        <v>0</v>
      </c>
      <c r="Y17" s="50">
        <f t="shared" si="2"/>
        <v>89</v>
      </c>
      <c r="Z17" s="40">
        <v>0</v>
      </c>
      <c r="AA17" s="40">
        <v>0</v>
      </c>
      <c r="AB17" s="40">
        <v>0</v>
      </c>
      <c r="AC17" s="40">
        <v>0</v>
      </c>
      <c r="AD17" s="50">
        <f t="shared" si="3"/>
        <v>0</v>
      </c>
      <c r="AF17" s="155" t="s">
        <v>76</v>
      </c>
      <c r="AG17" s="156">
        <v>148</v>
      </c>
      <c r="AH17" s="156">
        <v>144</v>
      </c>
      <c r="AI17" s="156">
        <v>161</v>
      </c>
      <c r="AJ17" s="156">
        <v>168</v>
      </c>
      <c r="AK17" s="156">
        <v>151</v>
      </c>
      <c r="AL17" s="156">
        <v>184</v>
      </c>
      <c r="AM17" s="156">
        <v>172</v>
      </c>
      <c r="AN17" s="156">
        <v>226</v>
      </c>
      <c r="AO17" s="156">
        <v>207</v>
      </c>
      <c r="AP17" s="156">
        <v>120</v>
      </c>
      <c r="AQ17" s="156">
        <v>110</v>
      </c>
      <c r="AR17" s="156">
        <v>178</v>
      </c>
      <c r="AS17" s="156">
        <v>1969</v>
      </c>
    </row>
    <row r="18" spans="1:45">
      <c r="A18" s="165" t="s">
        <v>42</v>
      </c>
      <c r="B18" s="10">
        <v>1786</v>
      </c>
      <c r="C18" s="54" t="s">
        <v>173</v>
      </c>
      <c r="D18" s="10">
        <v>10</v>
      </c>
      <c r="E18" s="8" t="s">
        <v>191</v>
      </c>
      <c r="F18" s="11">
        <v>44677</v>
      </c>
      <c r="G18" s="13">
        <v>0</v>
      </c>
      <c r="H18" s="13">
        <v>0</v>
      </c>
      <c r="I18" s="13">
        <v>3603</v>
      </c>
      <c r="J18" s="40">
        <v>0</v>
      </c>
      <c r="K18" s="40">
        <v>0</v>
      </c>
      <c r="L18" s="40">
        <v>0</v>
      </c>
      <c r="M18" s="40">
        <v>0</v>
      </c>
      <c r="N18" s="50">
        <f t="shared" ref="N18:N19" si="6">SUM(J18:M18)</f>
        <v>0</v>
      </c>
      <c r="O18" s="40">
        <v>0</v>
      </c>
      <c r="P18" s="40">
        <v>0</v>
      </c>
      <c r="Q18" s="40">
        <v>0</v>
      </c>
      <c r="R18" s="40">
        <v>0</v>
      </c>
      <c r="S18" s="50">
        <f t="shared" ref="S18:S19" si="7">SUM(O18:R18)</f>
        <v>0</v>
      </c>
      <c r="T18" s="40">
        <v>0</v>
      </c>
      <c r="U18" s="40">
        <v>0</v>
      </c>
      <c r="V18" s="40">
        <v>0</v>
      </c>
      <c r="W18" s="40">
        <v>0</v>
      </c>
      <c r="X18" s="21">
        <v>0</v>
      </c>
      <c r="Y18" s="50">
        <f t="shared" ref="Y18:Y19" si="8">SUM(T18:X18)</f>
        <v>0</v>
      </c>
      <c r="Z18" s="40">
        <v>0</v>
      </c>
      <c r="AA18" s="40">
        <v>0</v>
      </c>
      <c r="AB18" s="40">
        <v>0</v>
      </c>
      <c r="AC18" s="40">
        <v>0</v>
      </c>
      <c r="AD18" s="50">
        <f t="shared" ref="AD18:AD19" si="9">SUM(Z18:AC18)</f>
        <v>0</v>
      </c>
      <c r="AE18" s="157" t="s">
        <v>192</v>
      </c>
      <c r="AF18" s="157"/>
      <c r="AG18" s="157"/>
      <c r="AH18" s="157"/>
    </row>
    <row r="19" spans="1:45">
      <c r="A19" s="165" t="s">
        <v>42</v>
      </c>
      <c r="B19" s="10">
        <v>1787</v>
      </c>
      <c r="C19" s="54" t="s">
        <v>173</v>
      </c>
      <c r="D19" s="10">
        <v>11</v>
      </c>
      <c r="E19" s="8" t="s">
        <v>193</v>
      </c>
      <c r="F19" s="11">
        <v>44679</v>
      </c>
      <c r="G19" s="13">
        <v>0</v>
      </c>
      <c r="H19" s="13">
        <v>0</v>
      </c>
      <c r="I19" s="13">
        <v>3002</v>
      </c>
      <c r="J19" s="40">
        <v>0</v>
      </c>
      <c r="K19" s="40">
        <v>0</v>
      </c>
      <c r="L19" s="40">
        <v>0</v>
      </c>
      <c r="M19" s="40">
        <v>0</v>
      </c>
      <c r="N19" s="50">
        <f t="shared" si="6"/>
        <v>0</v>
      </c>
      <c r="O19" s="40">
        <v>0</v>
      </c>
      <c r="P19" s="40">
        <v>0</v>
      </c>
      <c r="Q19" s="40">
        <v>0</v>
      </c>
      <c r="R19" s="40">
        <v>0</v>
      </c>
      <c r="S19" s="50">
        <f t="shared" si="7"/>
        <v>0</v>
      </c>
      <c r="T19" s="40">
        <v>0</v>
      </c>
      <c r="U19" s="40">
        <v>0</v>
      </c>
      <c r="V19" s="40">
        <v>0</v>
      </c>
      <c r="W19" s="40">
        <v>0</v>
      </c>
      <c r="X19" s="21">
        <v>0</v>
      </c>
      <c r="Y19" s="50">
        <f t="shared" si="8"/>
        <v>0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9"/>
        <v>0</v>
      </c>
      <c r="AE19" s="157" t="s">
        <v>194</v>
      </c>
      <c r="AF19" s="163"/>
    </row>
    <row r="20" spans="1:45">
      <c r="A20" s="165" t="s">
        <v>42</v>
      </c>
      <c r="B20" s="10">
        <v>1789</v>
      </c>
      <c r="C20" s="54" t="s">
        <v>173</v>
      </c>
      <c r="D20" s="10">
        <v>12</v>
      </c>
      <c r="E20" s="8" t="s">
        <v>195</v>
      </c>
      <c r="F20" s="11">
        <v>44683</v>
      </c>
      <c r="G20" s="13">
        <v>0</v>
      </c>
      <c r="H20" s="13">
        <v>0</v>
      </c>
      <c r="I20" s="13">
        <v>1673</v>
      </c>
      <c r="J20" s="40">
        <v>0</v>
      </c>
      <c r="K20" s="40">
        <v>0</v>
      </c>
      <c r="L20" s="40">
        <v>0</v>
      </c>
      <c r="M20" s="40">
        <v>0</v>
      </c>
      <c r="N20" s="50">
        <f t="shared" ref="N20:N21" si="10">SUM(J20:M20)</f>
        <v>0</v>
      </c>
      <c r="O20" s="40">
        <v>0</v>
      </c>
      <c r="P20" s="40">
        <v>0</v>
      </c>
      <c r="Q20" s="40">
        <v>0</v>
      </c>
      <c r="R20" s="40">
        <v>0</v>
      </c>
      <c r="S20" s="50">
        <f t="shared" ref="S20:S21" si="11">SUM(O20:R20)</f>
        <v>0</v>
      </c>
      <c r="T20" s="40">
        <v>0</v>
      </c>
      <c r="U20" s="40">
        <v>0</v>
      </c>
      <c r="V20" s="40">
        <v>0</v>
      </c>
      <c r="W20" s="40">
        <v>0</v>
      </c>
      <c r="X20" s="21">
        <v>0</v>
      </c>
      <c r="Y20" s="50">
        <f t="shared" ref="Y20:Y21" si="12">SUM(T20:X20)</f>
        <v>0</v>
      </c>
      <c r="Z20" s="40">
        <v>0</v>
      </c>
      <c r="AA20" s="40">
        <v>0</v>
      </c>
      <c r="AB20" s="40">
        <v>0</v>
      </c>
      <c r="AC20" s="40">
        <v>0</v>
      </c>
      <c r="AD20" s="50">
        <f t="shared" ref="AD20:AD21" si="13">SUM(Z20:AC20)</f>
        <v>0</v>
      </c>
      <c r="AE20" s="164" t="s">
        <v>196</v>
      </c>
      <c r="AF20" s="163"/>
    </row>
    <row r="21" spans="1:45">
      <c r="A21" s="165" t="s">
        <v>36</v>
      </c>
      <c r="B21" s="10">
        <v>1788</v>
      </c>
      <c r="C21" s="54" t="s">
        <v>173</v>
      </c>
      <c r="D21" s="10">
        <v>13</v>
      </c>
      <c r="E21" s="8" t="s">
        <v>197</v>
      </c>
      <c r="F21" s="11">
        <v>44688</v>
      </c>
      <c r="G21" s="13">
        <v>979</v>
      </c>
      <c r="H21" s="13">
        <v>70688</v>
      </c>
      <c r="I21" s="13">
        <v>1857</v>
      </c>
      <c r="J21" s="40">
        <v>1</v>
      </c>
      <c r="K21" s="40">
        <v>0</v>
      </c>
      <c r="L21" s="40">
        <v>3</v>
      </c>
      <c r="M21" s="40">
        <v>0</v>
      </c>
      <c r="N21" s="50">
        <f t="shared" si="10"/>
        <v>4</v>
      </c>
      <c r="O21" s="40">
        <v>0</v>
      </c>
      <c r="P21" s="40">
        <v>0</v>
      </c>
      <c r="Q21" s="40">
        <v>70</v>
      </c>
      <c r="R21" s="40">
        <v>15</v>
      </c>
      <c r="S21" s="50">
        <f t="shared" si="11"/>
        <v>85</v>
      </c>
      <c r="T21" s="40">
        <v>0</v>
      </c>
      <c r="U21" s="40">
        <v>0</v>
      </c>
      <c r="V21" s="40">
        <v>53</v>
      </c>
      <c r="W21" s="40">
        <v>18</v>
      </c>
      <c r="X21" s="21">
        <v>0</v>
      </c>
      <c r="Y21" s="50">
        <f t="shared" si="12"/>
        <v>71</v>
      </c>
      <c r="Z21" s="40">
        <v>5</v>
      </c>
      <c r="AA21" s="40">
        <v>0</v>
      </c>
      <c r="AB21" s="40">
        <v>0</v>
      </c>
      <c r="AC21" s="40">
        <v>0</v>
      </c>
      <c r="AD21" s="50">
        <f t="shared" si="13"/>
        <v>5</v>
      </c>
      <c r="AF21" s="147"/>
    </row>
    <row r="22" spans="1:45">
      <c r="A22" s="165" t="s">
        <v>42</v>
      </c>
      <c r="B22" s="10">
        <v>1790</v>
      </c>
      <c r="C22" s="54" t="s">
        <v>173</v>
      </c>
      <c r="D22" s="10">
        <v>14</v>
      </c>
      <c r="E22" s="8" t="s">
        <v>198</v>
      </c>
      <c r="F22" s="11">
        <v>44695</v>
      </c>
      <c r="G22" s="13">
        <v>0</v>
      </c>
      <c r="H22" s="13">
        <v>0</v>
      </c>
      <c r="I22" s="13">
        <v>5531</v>
      </c>
      <c r="J22" s="40">
        <v>0</v>
      </c>
      <c r="K22" s="40">
        <v>0</v>
      </c>
      <c r="L22" s="40">
        <v>0</v>
      </c>
      <c r="M22" s="40">
        <v>0</v>
      </c>
      <c r="N22" s="50">
        <f t="shared" ref="N22" si="14">SUM(J22:M22)</f>
        <v>0</v>
      </c>
      <c r="O22" s="40">
        <v>0</v>
      </c>
      <c r="P22" s="40">
        <v>0</v>
      </c>
      <c r="Q22" s="40">
        <v>0</v>
      </c>
      <c r="R22" s="40">
        <v>0</v>
      </c>
      <c r="S22" s="50">
        <f t="shared" ref="S22:S24" si="15">SUM(O22:R22)</f>
        <v>0</v>
      </c>
      <c r="T22" s="40">
        <v>0</v>
      </c>
      <c r="U22" s="40">
        <v>0</v>
      </c>
      <c r="V22" s="40">
        <v>0</v>
      </c>
      <c r="W22" s="40">
        <v>0</v>
      </c>
      <c r="X22" s="21">
        <v>0</v>
      </c>
      <c r="Y22" s="50">
        <f t="shared" ref="Y22:Y24" si="16">SUM(T22:X22)</f>
        <v>0</v>
      </c>
      <c r="Z22" s="40">
        <v>0</v>
      </c>
      <c r="AA22" s="40">
        <v>0</v>
      </c>
      <c r="AB22" s="40">
        <v>0</v>
      </c>
      <c r="AC22" s="40">
        <v>0</v>
      </c>
      <c r="AD22" s="50">
        <f t="shared" ref="AD22:AD24" si="17">SUM(Z22:AC22)</f>
        <v>0</v>
      </c>
      <c r="AE22" s="164" t="s">
        <v>199</v>
      </c>
      <c r="AF22" s="163"/>
    </row>
    <row r="23" spans="1:45">
      <c r="A23" s="165" t="s">
        <v>36</v>
      </c>
      <c r="B23" s="10">
        <v>1791</v>
      </c>
      <c r="C23" s="54" t="s">
        <v>173</v>
      </c>
      <c r="D23" s="10">
        <v>15</v>
      </c>
      <c r="E23" s="8" t="s">
        <v>200</v>
      </c>
      <c r="F23" s="11">
        <v>44702</v>
      </c>
      <c r="G23" s="13">
        <v>1416</v>
      </c>
      <c r="H23" s="13">
        <v>42286</v>
      </c>
      <c r="I23" s="13">
        <v>2056</v>
      </c>
      <c r="J23" s="40">
        <v>0</v>
      </c>
      <c r="K23" s="40">
        <v>0</v>
      </c>
      <c r="L23" s="40">
        <v>0</v>
      </c>
      <c r="M23" s="40">
        <v>0</v>
      </c>
      <c r="N23" s="50">
        <f t="shared" ref="N23:N24" si="18">SUM(J23:M23)</f>
        <v>0</v>
      </c>
      <c r="O23" s="40">
        <v>0</v>
      </c>
      <c r="P23" s="40">
        <v>0</v>
      </c>
      <c r="Q23" s="40">
        <v>0</v>
      </c>
      <c r="R23" s="40">
        <v>10</v>
      </c>
      <c r="S23" s="50">
        <f t="shared" si="15"/>
        <v>10</v>
      </c>
      <c r="T23" s="40">
        <v>0</v>
      </c>
      <c r="U23" s="40">
        <v>0</v>
      </c>
      <c r="V23" s="40">
        <v>75</v>
      </c>
      <c r="W23" s="40">
        <v>5</v>
      </c>
      <c r="X23" s="21">
        <v>0</v>
      </c>
      <c r="Y23" s="50">
        <f t="shared" si="16"/>
        <v>80</v>
      </c>
      <c r="Z23" s="40">
        <v>5</v>
      </c>
      <c r="AA23" s="40">
        <v>0</v>
      </c>
      <c r="AB23" s="40">
        <v>0</v>
      </c>
      <c r="AC23" s="40">
        <v>0</v>
      </c>
      <c r="AD23" s="50">
        <f t="shared" si="17"/>
        <v>5</v>
      </c>
      <c r="AF23" s="147"/>
    </row>
    <row r="24" spans="1:45">
      <c r="A24" s="165" t="s">
        <v>36</v>
      </c>
      <c r="B24" s="10">
        <v>1792</v>
      </c>
      <c r="C24" s="54" t="s">
        <v>173</v>
      </c>
      <c r="D24" s="10">
        <f>+D23+1</f>
        <v>16</v>
      </c>
      <c r="E24" s="8" t="s">
        <v>201</v>
      </c>
      <c r="F24" s="11">
        <v>44715</v>
      </c>
      <c r="G24" s="13">
        <v>1722</v>
      </c>
      <c r="H24" s="13">
        <v>76772</v>
      </c>
      <c r="I24" s="13">
        <v>2631</v>
      </c>
      <c r="J24" s="40">
        <v>2</v>
      </c>
      <c r="K24" s="40">
        <v>0</v>
      </c>
      <c r="L24" s="40">
        <v>1</v>
      </c>
      <c r="M24" s="40">
        <v>0</v>
      </c>
      <c r="N24" s="50">
        <f t="shared" si="18"/>
        <v>3</v>
      </c>
      <c r="O24" s="40">
        <v>0</v>
      </c>
      <c r="P24" s="40">
        <v>0</v>
      </c>
      <c r="Q24" s="40">
        <v>50</v>
      </c>
      <c r="R24" s="40">
        <v>8</v>
      </c>
      <c r="S24" s="50">
        <f t="shared" si="15"/>
        <v>58</v>
      </c>
      <c r="T24" s="40">
        <v>0</v>
      </c>
      <c r="U24" s="40">
        <v>0</v>
      </c>
      <c r="V24" s="40">
        <v>93</v>
      </c>
      <c r="W24" s="40">
        <v>7</v>
      </c>
      <c r="X24" s="21">
        <v>0</v>
      </c>
      <c r="Y24" s="50">
        <f t="shared" si="16"/>
        <v>100</v>
      </c>
      <c r="Z24" s="40">
        <v>0</v>
      </c>
      <c r="AA24" s="40">
        <v>0</v>
      </c>
      <c r="AB24" s="40">
        <v>2</v>
      </c>
      <c r="AC24" s="40">
        <v>0</v>
      </c>
      <c r="AD24" s="50">
        <f t="shared" si="17"/>
        <v>2</v>
      </c>
      <c r="AF24" s="147"/>
    </row>
    <row r="25" spans="1:45">
      <c r="A25" s="165" t="s">
        <v>42</v>
      </c>
      <c r="B25" s="10">
        <v>1793</v>
      </c>
      <c r="C25" s="54" t="s">
        <v>173</v>
      </c>
      <c r="D25" s="10">
        <f t="shared" ref="D25:D44" si="19">+D24+1</f>
        <v>17</v>
      </c>
      <c r="E25" s="8" t="s">
        <v>202</v>
      </c>
      <c r="F25" s="11">
        <v>44719</v>
      </c>
      <c r="G25" s="13">
        <v>0</v>
      </c>
      <c r="H25" s="13">
        <v>0</v>
      </c>
      <c r="I25" s="13">
        <v>4302</v>
      </c>
      <c r="J25" s="40">
        <v>0</v>
      </c>
      <c r="K25" s="40">
        <v>0</v>
      </c>
      <c r="L25" s="40">
        <v>0</v>
      </c>
      <c r="M25" s="40">
        <v>0</v>
      </c>
      <c r="N25" s="50">
        <f t="shared" ref="N25" si="20">SUM(J25:M25)</f>
        <v>0</v>
      </c>
      <c r="O25" s="40">
        <v>0</v>
      </c>
      <c r="P25" s="40">
        <v>0</v>
      </c>
      <c r="Q25" s="40">
        <v>0</v>
      </c>
      <c r="R25" s="40">
        <v>0</v>
      </c>
      <c r="S25" s="50">
        <f t="shared" ref="S25" si="21">SUM(O25:R25)</f>
        <v>0</v>
      </c>
      <c r="T25" s="40">
        <v>0</v>
      </c>
      <c r="U25" s="40">
        <v>0</v>
      </c>
      <c r="V25" s="40">
        <v>0</v>
      </c>
      <c r="W25" s="40">
        <v>0</v>
      </c>
      <c r="X25" s="21">
        <v>0</v>
      </c>
      <c r="Y25" s="50">
        <f t="shared" ref="Y25" si="22">SUM(T25:X25)</f>
        <v>0</v>
      </c>
      <c r="Z25" s="40">
        <v>0</v>
      </c>
      <c r="AA25" s="40">
        <v>0</v>
      </c>
      <c r="AB25" s="40">
        <v>0</v>
      </c>
      <c r="AC25" s="40">
        <v>0</v>
      </c>
      <c r="AD25" s="50">
        <f t="shared" ref="AD25" si="23">SUM(Z25:AC25)</f>
        <v>0</v>
      </c>
      <c r="AE25" s="157" t="s">
        <v>194</v>
      </c>
      <c r="AF25" s="163"/>
    </row>
    <row r="26" spans="1:45">
      <c r="A26" s="165" t="s">
        <v>42</v>
      </c>
      <c r="B26" s="10">
        <v>1794</v>
      </c>
      <c r="C26" s="54" t="s">
        <v>173</v>
      </c>
      <c r="D26" s="10">
        <f t="shared" si="19"/>
        <v>18</v>
      </c>
      <c r="E26" s="8" t="s">
        <v>203</v>
      </c>
      <c r="F26" s="11">
        <v>44728</v>
      </c>
      <c r="G26" s="13">
        <v>0</v>
      </c>
      <c r="H26" s="13">
        <v>11001</v>
      </c>
      <c r="I26" s="13">
        <v>16536</v>
      </c>
      <c r="J26" s="40">
        <v>0</v>
      </c>
      <c r="K26" s="40">
        <v>0</v>
      </c>
      <c r="L26" s="40">
        <v>0</v>
      </c>
      <c r="M26" s="40">
        <v>0</v>
      </c>
      <c r="N26" s="50">
        <f t="shared" ref="N26:N27" si="24">SUM(J26:M26)</f>
        <v>0</v>
      </c>
      <c r="O26" s="40">
        <v>0</v>
      </c>
      <c r="P26" s="40">
        <v>0</v>
      </c>
      <c r="Q26" s="40">
        <v>0</v>
      </c>
      <c r="R26" s="40">
        <v>0</v>
      </c>
      <c r="S26" s="50">
        <f t="shared" ref="S26:S27" si="25">SUM(O26:R26)</f>
        <v>0</v>
      </c>
      <c r="T26" s="40">
        <v>0</v>
      </c>
      <c r="U26" s="40">
        <v>0</v>
      </c>
      <c r="V26" s="40">
        <v>0</v>
      </c>
      <c r="W26" s="40">
        <v>0</v>
      </c>
      <c r="X26" s="21">
        <v>0</v>
      </c>
      <c r="Y26" s="50">
        <f t="shared" ref="Y26:Y27" si="26">SUM(T26:X26)</f>
        <v>0</v>
      </c>
      <c r="Z26" s="40">
        <v>0</v>
      </c>
      <c r="AA26" s="40">
        <v>0</v>
      </c>
      <c r="AB26" s="40">
        <v>0</v>
      </c>
      <c r="AC26" s="40">
        <v>0</v>
      </c>
      <c r="AD26" s="50">
        <f t="shared" ref="AD26:AD27" si="27">SUM(Z26:AC26)</f>
        <v>0</v>
      </c>
      <c r="AE26" s="157" t="s">
        <v>204</v>
      </c>
      <c r="AF26" s="163"/>
      <c r="AG26" s="157"/>
      <c r="AH26" s="157"/>
    </row>
    <row r="27" spans="1:45">
      <c r="A27" s="165" t="s">
        <v>36</v>
      </c>
      <c r="B27" s="10">
        <v>1795</v>
      </c>
      <c r="C27" s="54" t="s">
        <v>173</v>
      </c>
      <c r="D27" s="10">
        <f t="shared" si="19"/>
        <v>19</v>
      </c>
      <c r="E27" s="8" t="s">
        <v>205</v>
      </c>
      <c r="F27" s="11">
        <v>44731</v>
      </c>
      <c r="G27" s="13">
        <v>1502</v>
      </c>
      <c r="H27" s="13">
        <v>57984</v>
      </c>
      <c r="I27" s="13">
        <v>2206</v>
      </c>
      <c r="J27" s="40">
        <v>1</v>
      </c>
      <c r="K27" s="40">
        <v>0</v>
      </c>
      <c r="L27" s="40">
        <v>0</v>
      </c>
      <c r="M27" s="40">
        <v>0</v>
      </c>
      <c r="N27" s="50">
        <f t="shared" si="24"/>
        <v>1</v>
      </c>
      <c r="O27" s="40">
        <v>0</v>
      </c>
      <c r="P27" s="40">
        <v>0</v>
      </c>
      <c r="Q27" s="40">
        <v>50</v>
      </c>
      <c r="R27" s="40">
        <v>15</v>
      </c>
      <c r="S27" s="50">
        <f t="shared" si="25"/>
        <v>65</v>
      </c>
      <c r="T27" s="40">
        <v>0</v>
      </c>
      <c r="U27" s="40">
        <v>0</v>
      </c>
      <c r="V27" s="40">
        <v>74</v>
      </c>
      <c r="W27" s="40">
        <v>10</v>
      </c>
      <c r="X27" s="21">
        <v>0</v>
      </c>
      <c r="Y27" s="50">
        <f t="shared" si="26"/>
        <v>84</v>
      </c>
      <c r="Z27" s="40">
        <v>0</v>
      </c>
      <c r="AA27" s="40">
        <v>0</v>
      </c>
      <c r="AB27" s="40">
        <v>8</v>
      </c>
      <c r="AC27" s="40">
        <v>0</v>
      </c>
      <c r="AD27" s="50">
        <f t="shared" si="27"/>
        <v>8</v>
      </c>
      <c r="AF27" s="147"/>
    </row>
    <row r="28" spans="1:45">
      <c r="A28" s="165" t="s">
        <v>42</v>
      </c>
      <c r="B28" s="10">
        <v>1796</v>
      </c>
      <c r="C28" s="54" t="s">
        <v>173</v>
      </c>
      <c r="D28" s="10">
        <f t="shared" si="19"/>
        <v>20</v>
      </c>
      <c r="E28" s="8" t="s">
        <v>206</v>
      </c>
      <c r="F28" s="11">
        <v>44735</v>
      </c>
      <c r="G28" s="13">
        <v>0</v>
      </c>
      <c r="H28" s="13">
        <v>0</v>
      </c>
      <c r="I28" s="13">
        <v>2980</v>
      </c>
      <c r="J28" s="40">
        <v>0</v>
      </c>
      <c r="K28" s="40">
        <v>0</v>
      </c>
      <c r="L28" s="40">
        <v>0</v>
      </c>
      <c r="M28" s="40">
        <v>0</v>
      </c>
      <c r="N28" s="50">
        <f t="shared" ref="N28" si="28">SUM(J28:M28)</f>
        <v>0</v>
      </c>
      <c r="O28" s="40">
        <v>0</v>
      </c>
      <c r="P28" s="40">
        <v>0</v>
      </c>
      <c r="Q28" s="40">
        <v>0</v>
      </c>
      <c r="R28" s="40">
        <v>0</v>
      </c>
      <c r="S28" s="50">
        <f t="shared" ref="S28:S32" si="29">SUM(O28:R28)</f>
        <v>0</v>
      </c>
      <c r="T28" s="40">
        <v>0</v>
      </c>
      <c r="U28" s="40">
        <v>0</v>
      </c>
      <c r="V28" s="40">
        <v>0</v>
      </c>
      <c r="W28" s="40">
        <v>0</v>
      </c>
      <c r="X28" s="21">
        <v>0</v>
      </c>
      <c r="Y28" s="50">
        <f t="shared" ref="Y28:Y32" si="30">SUM(T28:X28)</f>
        <v>0</v>
      </c>
      <c r="Z28" s="40">
        <v>0</v>
      </c>
      <c r="AA28" s="40">
        <v>0</v>
      </c>
      <c r="AB28" s="40">
        <v>0</v>
      </c>
      <c r="AC28" s="40">
        <v>0</v>
      </c>
      <c r="AD28" s="50">
        <f t="shared" ref="AD28" si="31">SUM(Z28:AC28)</f>
        <v>0</v>
      </c>
      <c r="AE28" s="164" t="s">
        <v>207</v>
      </c>
      <c r="AF28" s="163"/>
    </row>
    <row r="29" spans="1:45">
      <c r="A29" s="165" t="s">
        <v>36</v>
      </c>
      <c r="B29" s="10">
        <v>1797</v>
      </c>
      <c r="C29" s="54" t="s">
        <v>173</v>
      </c>
      <c r="D29" s="10">
        <f t="shared" si="19"/>
        <v>21</v>
      </c>
      <c r="E29" s="8" t="s">
        <v>208</v>
      </c>
      <c r="F29" s="11">
        <v>44746</v>
      </c>
      <c r="G29" s="13">
        <v>1394</v>
      </c>
      <c r="H29" s="13">
        <v>67432</v>
      </c>
      <c r="I29" s="13">
        <v>2063</v>
      </c>
      <c r="J29" s="40">
        <v>0</v>
      </c>
      <c r="K29" s="40">
        <v>0</v>
      </c>
      <c r="L29" s="40">
        <v>2</v>
      </c>
      <c r="M29" s="40">
        <v>0</v>
      </c>
      <c r="N29" s="50">
        <f t="shared" ref="N29:N32" si="32">SUM(J29:M29)</f>
        <v>2</v>
      </c>
      <c r="O29" s="40">
        <v>0</v>
      </c>
      <c r="P29" s="40">
        <v>0</v>
      </c>
      <c r="Q29" s="40">
        <v>110</v>
      </c>
      <c r="R29" s="40">
        <v>0</v>
      </c>
      <c r="S29" s="50">
        <f t="shared" si="29"/>
        <v>110</v>
      </c>
      <c r="T29" s="40">
        <v>0</v>
      </c>
      <c r="U29" s="40">
        <v>0</v>
      </c>
      <c r="V29" s="40">
        <v>69</v>
      </c>
      <c r="W29" s="40">
        <v>10</v>
      </c>
      <c r="X29" s="21">
        <v>0</v>
      </c>
      <c r="Y29" s="50">
        <f t="shared" si="30"/>
        <v>79</v>
      </c>
      <c r="Z29" s="40">
        <v>0</v>
      </c>
      <c r="AA29" s="40">
        <v>0</v>
      </c>
      <c r="AB29" s="40">
        <v>0</v>
      </c>
      <c r="AC29" s="40">
        <v>0</v>
      </c>
      <c r="AD29" s="50">
        <f t="shared" ref="AD29:AD32" si="33">SUM(Z29:AC29)</f>
        <v>0</v>
      </c>
      <c r="AE29" s="165"/>
      <c r="AF29" s="147"/>
    </row>
    <row r="30" spans="1:45">
      <c r="A30" s="165" t="s">
        <v>36</v>
      </c>
      <c r="B30" s="10">
        <v>1798</v>
      </c>
      <c r="C30" s="54" t="s">
        <v>173</v>
      </c>
      <c r="D30" s="10">
        <f t="shared" si="19"/>
        <v>22</v>
      </c>
      <c r="E30" s="8" t="s">
        <v>209</v>
      </c>
      <c r="F30" s="11">
        <v>44759</v>
      </c>
      <c r="G30" s="13">
        <v>1622</v>
      </c>
      <c r="H30" s="13">
        <v>73942</v>
      </c>
      <c r="I30" s="13">
        <v>2467</v>
      </c>
      <c r="J30" s="40">
        <v>0</v>
      </c>
      <c r="K30" s="40">
        <v>0</v>
      </c>
      <c r="L30" s="40">
        <v>0</v>
      </c>
      <c r="M30" s="40">
        <v>0</v>
      </c>
      <c r="N30" s="50">
        <f t="shared" si="32"/>
        <v>0</v>
      </c>
      <c r="O30" s="40">
        <v>0</v>
      </c>
      <c r="P30" s="40">
        <v>0</v>
      </c>
      <c r="Q30" s="40">
        <v>80</v>
      </c>
      <c r="R30" s="40">
        <v>20</v>
      </c>
      <c r="S30" s="50">
        <f t="shared" si="29"/>
        <v>100</v>
      </c>
      <c r="T30" s="40">
        <v>0</v>
      </c>
      <c r="U30" s="40">
        <v>0</v>
      </c>
      <c r="V30" s="40">
        <v>87</v>
      </c>
      <c r="W30" s="40">
        <v>6</v>
      </c>
      <c r="X30" s="21">
        <v>0</v>
      </c>
      <c r="Y30" s="50">
        <f t="shared" si="30"/>
        <v>93</v>
      </c>
      <c r="Z30" s="40">
        <v>0</v>
      </c>
      <c r="AA30" s="40">
        <v>0</v>
      </c>
      <c r="AB30" s="40">
        <v>0</v>
      </c>
      <c r="AC30" s="40">
        <v>0</v>
      </c>
      <c r="AD30" s="50">
        <f t="shared" si="33"/>
        <v>0</v>
      </c>
      <c r="AE30" s="165"/>
      <c r="AF30" s="147"/>
    </row>
    <row r="31" spans="1:45">
      <c r="A31" s="165" t="s">
        <v>36</v>
      </c>
      <c r="B31" s="10">
        <v>1799</v>
      </c>
      <c r="C31" s="54" t="s">
        <v>173</v>
      </c>
      <c r="D31" s="10">
        <f t="shared" si="19"/>
        <v>23</v>
      </c>
      <c r="E31" s="8" t="s">
        <v>210</v>
      </c>
      <c r="F31" s="11">
        <v>44778</v>
      </c>
      <c r="G31" s="13">
        <v>1971</v>
      </c>
      <c r="H31" s="13">
        <v>125945</v>
      </c>
      <c r="I31" s="13">
        <v>3460</v>
      </c>
      <c r="J31" s="40">
        <v>0</v>
      </c>
      <c r="K31" s="40">
        <v>0</v>
      </c>
      <c r="L31" s="40">
        <v>3</v>
      </c>
      <c r="M31" s="40">
        <v>0</v>
      </c>
      <c r="N31" s="50">
        <f t="shared" si="32"/>
        <v>3</v>
      </c>
      <c r="O31" s="40">
        <v>0</v>
      </c>
      <c r="P31" s="40">
        <v>0</v>
      </c>
      <c r="Q31" s="40">
        <v>130</v>
      </c>
      <c r="R31" s="40">
        <v>15</v>
      </c>
      <c r="S31" s="50">
        <f t="shared" si="29"/>
        <v>145</v>
      </c>
      <c r="T31" s="40">
        <v>0</v>
      </c>
      <c r="U31" s="40">
        <v>0</v>
      </c>
      <c r="V31" s="40">
        <v>108</v>
      </c>
      <c r="W31" s="40">
        <v>25</v>
      </c>
      <c r="X31" s="21">
        <v>0</v>
      </c>
      <c r="Y31" s="50">
        <f t="shared" si="30"/>
        <v>133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33"/>
        <v>0</v>
      </c>
      <c r="AE31" s="165"/>
      <c r="AF31" s="147"/>
    </row>
    <row r="32" spans="1:45">
      <c r="A32" s="165" t="s">
        <v>36</v>
      </c>
      <c r="B32" s="10">
        <v>1800</v>
      </c>
      <c r="C32" s="54" t="s">
        <v>173</v>
      </c>
      <c r="D32" s="10">
        <f t="shared" si="19"/>
        <v>24</v>
      </c>
      <c r="E32" s="8" t="s">
        <v>211</v>
      </c>
      <c r="F32" s="11">
        <v>44791</v>
      </c>
      <c r="G32" s="13">
        <v>1350</v>
      </c>
      <c r="H32" s="13">
        <v>112750</v>
      </c>
      <c r="I32" s="13">
        <v>2477</v>
      </c>
      <c r="J32" s="40">
        <v>0</v>
      </c>
      <c r="K32" s="40">
        <v>0</v>
      </c>
      <c r="L32" s="40">
        <v>2</v>
      </c>
      <c r="M32" s="40">
        <v>0</v>
      </c>
      <c r="N32" s="50">
        <f t="shared" si="32"/>
        <v>2</v>
      </c>
      <c r="O32" s="40">
        <v>0</v>
      </c>
      <c r="P32" s="40">
        <v>0</v>
      </c>
      <c r="Q32" s="40">
        <v>114</v>
      </c>
      <c r="R32" s="40">
        <v>25</v>
      </c>
      <c r="S32" s="50">
        <f t="shared" si="29"/>
        <v>139</v>
      </c>
      <c r="T32" s="40">
        <v>0</v>
      </c>
      <c r="U32" s="40">
        <v>0</v>
      </c>
      <c r="V32" s="40">
        <v>76</v>
      </c>
      <c r="W32" s="40">
        <v>17</v>
      </c>
      <c r="X32" s="21">
        <v>0</v>
      </c>
      <c r="Y32" s="50">
        <f t="shared" si="30"/>
        <v>93</v>
      </c>
      <c r="Z32" s="40">
        <v>0</v>
      </c>
      <c r="AA32" s="40">
        <v>0</v>
      </c>
      <c r="AB32" s="40">
        <v>0</v>
      </c>
      <c r="AC32" s="40">
        <v>1</v>
      </c>
      <c r="AD32" s="50">
        <f t="shared" si="33"/>
        <v>1</v>
      </c>
      <c r="AE32" s="165"/>
      <c r="AF32" s="147"/>
    </row>
    <row r="33" spans="1:46">
      <c r="A33" s="165" t="s">
        <v>42</v>
      </c>
      <c r="B33" s="10">
        <v>1802</v>
      </c>
      <c r="C33" s="54" t="s">
        <v>173</v>
      </c>
      <c r="D33" s="10">
        <f t="shared" si="19"/>
        <v>25</v>
      </c>
      <c r="E33" s="8" t="s">
        <v>212</v>
      </c>
      <c r="F33" s="11">
        <v>44800</v>
      </c>
      <c r="G33" s="13">
        <v>0</v>
      </c>
      <c r="H33" s="13">
        <v>118</v>
      </c>
      <c r="I33" s="13">
        <v>1111</v>
      </c>
      <c r="J33" s="40">
        <v>0</v>
      </c>
      <c r="K33" s="40">
        <v>0</v>
      </c>
      <c r="L33" s="40">
        <v>0</v>
      </c>
      <c r="M33" s="40">
        <v>0</v>
      </c>
      <c r="N33" s="50">
        <f t="shared" ref="N33" si="34">SUM(J33:M33)</f>
        <v>0</v>
      </c>
      <c r="O33" s="40">
        <v>0</v>
      </c>
      <c r="P33" s="40">
        <v>0</v>
      </c>
      <c r="Q33" s="40">
        <v>0</v>
      </c>
      <c r="R33" s="40">
        <v>0</v>
      </c>
      <c r="S33" s="50">
        <f t="shared" ref="S33" si="35">SUM(O33:R33)</f>
        <v>0</v>
      </c>
      <c r="T33" s="40">
        <v>0</v>
      </c>
      <c r="U33" s="40">
        <v>0</v>
      </c>
      <c r="V33" s="40">
        <v>0</v>
      </c>
      <c r="W33" s="40">
        <v>0</v>
      </c>
      <c r="X33" s="21">
        <v>0</v>
      </c>
      <c r="Y33" s="50">
        <f t="shared" ref="Y33" si="36">SUM(T33:X33)</f>
        <v>0</v>
      </c>
      <c r="Z33" s="40">
        <v>0</v>
      </c>
      <c r="AA33" s="40">
        <v>0</v>
      </c>
      <c r="AB33" s="40">
        <v>0</v>
      </c>
      <c r="AC33" s="40">
        <v>0</v>
      </c>
      <c r="AD33" s="50">
        <f t="shared" ref="AD33" si="37">SUM(Z33:AC33)</f>
        <v>0</v>
      </c>
      <c r="AE33" s="164" t="s">
        <v>213</v>
      </c>
      <c r="AF33" s="163"/>
    </row>
    <row r="34" spans="1:46">
      <c r="A34" s="165" t="s">
        <v>42</v>
      </c>
      <c r="B34" s="10">
        <v>1803</v>
      </c>
      <c r="C34" s="54" t="s">
        <v>173</v>
      </c>
      <c r="D34" s="10">
        <f t="shared" si="19"/>
        <v>26</v>
      </c>
      <c r="E34" s="8" t="s">
        <v>214</v>
      </c>
      <c r="F34" s="11">
        <v>44803</v>
      </c>
      <c r="G34" s="13">
        <v>0</v>
      </c>
      <c r="H34" s="13">
        <v>2</v>
      </c>
      <c r="I34" s="13">
        <v>69</v>
      </c>
      <c r="J34" s="40">
        <v>0</v>
      </c>
      <c r="K34" s="40">
        <v>0</v>
      </c>
      <c r="L34" s="40">
        <v>0</v>
      </c>
      <c r="M34" s="40">
        <v>0</v>
      </c>
      <c r="N34" s="50">
        <f t="shared" ref="N34:N40" si="38">SUM(J34:M34)</f>
        <v>0</v>
      </c>
      <c r="O34" s="40">
        <v>0</v>
      </c>
      <c r="P34" s="40">
        <v>0</v>
      </c>
      <c r="Q34" s="40">
        <v>0</v>
      </c>
      <c r="R34" s="40">
        <v>0</v>
      </c>
      <c r="S34" s="50">
        <f t="shared" ref="S34:S43" si="39">SUM(O34:R34)</f>
        <v>0</v>
      </c>
      <c r="T34" s="40">
        <v>0</v>
      </c>
      <c r="U34" s="40">
        <v>0</v>
      </c>
      <c r="V34" s="40">
        <v>0</v>
      </c>
      <c r="W34" s="40">
        <v>0</v>
      </c>
      <c r="X34" s="21">
        <v>0</v>
      </c>
      <c r="Y34" s="50">
        <f t="shared" ref="Y34:Y44" si="40">SUM(T34:X34)</f>
        <v>0</v>
      </c>
      <c r="Z34" s="40">
        <v>0</v>
      </c>
      <c r="AA34" s="40">
        <v>0</v>
      </c>
      <c r="AB34" s="40">
        <v>0</v>
      </c>
      <c r="AC34" s="40">
        <v>0</v>
      </c>
      <c r="AD34" s="50">
        <f t="shared" ref="AD34:AD42" si="41">SUM(Z34:AC34)</f>
        <v>0</v>
      </c>
      <c r="AE34" s="164" t="s">
        <v>215</v>
      </c>
      <c r="AF34" s="163"/>
    </row>
    <row r="35" spans="1:46">
      <c r="A35" s="165" t="s">
        <v>36</v>
      </c>
      <c r="B35" s="10">
        <v>1801</v>
      </c>
      <c r="C35" s="54" t="s">
        <v>173</v>
      </c>
      <c r="D35" s="10">
        <f t="shared" si="19"/>
        <v>27</v>
      </c>
      <c r="E35" s="8" t="s">
        <v>216</v>
      </c>
      <c r="F35" s="11">
        <v>44808</v>
      </c>
      <c r="G35" s="13">
        <v>1325</v>
      </c>
      <c r="H35" s="13">
        <v>125027</v>
      </c>
      <c r="I35" s="13">
        <v>2649</v>
      </c>
      <c r="J35" s="40">
        <v>0</v>
      </c>
      <c r="K35" s="40">
        <v>0</v>
      </c>
      <c r="L35" s="40">
        <v>2</v>
      </c>
      <c r="M35" s="40">
        <v>0</v>
      </c>
      <c r="N35" s="50">
        <f t="shared" si="38"/>
        <v>2</v>
      </c>
      <c r="O35" s="40">
        <v>0</v>
      </c>
      <c r="P35" s="40">
        <v>0</v>
      </c>
      <c r="Q35" s="40">
        <v>180</v>
      </c>
      <c r="R35" s="40">
        <v>25</v>
      </c>
      <c r="S35" s="50">
        <f t="shared" si="39"/>
        <v>205</v>
      </c>
      <c r="T35" s="40">
        <v>0</v>
      </c>
      <c r="U35" s="40">
        <v>0</v>
      </c>
      <c r="V35" s="40">
        <v>75</v>
      </c>
      <c r="W35" s="40">
        <v>26</v>
      </c>
      <c r="X35" s="21">
        <v>0</v>
      </c>
      <c r="Y35" s="50">
        <f t="shared" si="40"/>
        <v>101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41"/>
        <v>0</v>
      </c>
      <c r="AE35" s="165"/>
      <c r="AF35" s="147"/>
    </row>
    <row r="36" spans="1:46">
      <c r="A36" s="165" t="s">
        <v>36</v>
      </c>
      <c r="B36" s="10">
        <v>1804</v>
      </c>
      <c r="C36" s="54" t="s">
        <v>173</v>
      </c>
      <c r="D36" s="10">
        <f t="shared" si="19"/>
        <v>28</v>
      </c>
      <c r="E36" s="8" t="s">
        <v>217</v>
      </c>
      <c r="F36" s="11">
        <v>44821</v>
      </c>
      <c r="G36" s="13">
        <v>1719</v>
      </c>
      <c r="H36" s="13">
        <v>109916</v>
      </c>
      <c r="I36" s="13">
        <v>2736</v>
      </c>
      <c r="J36" s="40">
        <v>0</v>
      </c>
      <c r="K36" s="40">
        <v>0</v>
      </c>
      <c r="L36" s="40">
        <v>3</v>
      </c>
      <c r="M36" s="40">
        <v>0</v>
      </c>
      <c r="N36" s="50">
        <f t="shared" si="38"/>
        <v>3</v>
      </c>
      <c r="O36" s="40">
        <v>0</v>
      </c>
      <c r="P36" s="40">
        <v>0</v>
      </c>
      <c r="Q36" s="40">
        <v>83</v>
      </c>
      <c r="R36" s="40">
        <v>66</v>
      </c>
      <c r="S36" s="50">
        <f t="shared" si="39"/>
        <v>149</v>
      </c>
      <c r="T36" s="40">
        <v>0</v>
      </c>
      <c r="U36" s="40">
        <v>0</v>
      </c>
      <c r="V36" s="40">
        <v>98</v>
      </c>
      <c r="W36" s="40">
        <v>8</v>
      </c>
      <c r="X36" s="21">
        <v>0</v>
      </c>
      <c r="Y36" s="50">
        <f t="shared" si="40"/>
        <v>106</v>
      </c>
      <c r="Z36" s="40">
        <v>3</v>
      </c>
      <c r="AA36" s="40">
        <v>0</v>
      </c>
      <c r="AB36" s="40">
        <v>10</v>
      </c>
      <c r="AC36" s="40">
        <v>0</v>
      </c>
      <c r="AD36" s="50">
        <f t="shared" si="41"/>
        <v>13</v>
      </c>
      <c r="AE36" s="165"/>
      <c r="AF36" s="147"/>
    </row>
    <row r="37" spans="1:46">
      <c r="A37" s="165" t="s">
        <v>36</v>
      </c>
      <c r="B37" s="10">
        <v>1805</v>
      </c>
      <c r="C37" s="54" t="s">
        <v>173</v>
      </c>
      <c r="D37" s="10">
        <f t="shared" si="19"/>
        <v>29</v>
      </c>
      <c r="E37" s="8" t="s">
        <v>218</v>
      </c>
      <c r="F37" s="11">
        <v>44837</v>
      </c>
      <c r="G37" s="13">
        <v>1772</v>
      </c>
      <c r="H37" s="13">
        <v>98256</v>
      </c>
      <c r="I37" s="13">
        <v>2536</v>
      </c>
      <c r="J37" s="40">
        <v>2</v>
      </c>
      <c r="K37" s="40">
        <v>0</v>
      </c>
      <c r="L37" s="40">
        <v>3</v>
      </c>
      <c r="M37" s="40">
        <v>0</v>
      </c>
      <c r="N37" s="50">
        <f t="shared" si="38"/>
        <v>5</v>
      </c>
      <c r="O37" s="40">
        <v>0</v>
      </c>
      <c r="P37" s="40">
        <v>0</v>
      </c>
      <c r="Q37" s="40">
        <v>50</v>
      </c>
      <c r="R37" s="40">
        <v>0</v>
      </c>
      <c r="S37" s="50">
        <f t="shared" si="39"/>
        <v>50</v>
      </c>
      <c r="T37" s="40">
        <v>0</v>
      </c>
      <c r="U37" s="40">
        <v>0</v>
      </c>
      <c r="V37" s="40">
        <v>95</v>
      </c>
      <c r="W37" s="40">
        <v>0</v>
      </c>
      <c r="X37" s="21">
        <v>0</v>
      </c>
      <c r="Y37" s="50">
        <f t="shared" si="40"/>
        <v>95</v>
      </c>
      <c r="Z37" s="40">
        <v>0</v>
      </c>
      <c r="AA37" s="40">
        <v>0</v>
      </c>
      <c r="AB37" s="40">
        <v>0</v>
      </c>
      <c r="AC37" s="40">
        <v>0</v>
      </c>
      <c r="AD37" s="50">
        <f t="shared" si="41"/>
        <v>0</v>
      </c>
      <c r="AE37" s="165"/>
      <c r="AF37" s="147"/>
    </row>
    <row r="38" spans="1:46">
      <c r="A38" s="165" t="s">
        <v>42</v>
      </c>
      <c r="B38" s="10">
        <v>1806</v>
      </c>
      <c r="C38" s="54" t="s">
        <v>173</v>
      </c>
      <c r="D38" s="10">
        <f t="shared" si="19"/>
        <v>30</v>
      </c>
      <c r="E38" s="8" t="s">
        <v>219</v>
      </c>
      <c r="F38" s="11">
        <v>44843</v>
      </c>
      <c r="G38" s="13">
        <v>0</v>
      </c>
      <c r="H38" s="13">
        <v>0</v>
      </c>
      <c r="I38" s="13">
        <v>231</v>
      </c>
      <c r="J38" s="40">
        <v>0</v>
      </c>
      <c r="K38" s="40">
        <v>0</v>
      </c>
      <c r="L38" s="40">
        <v>0</v>
      </c>
      <c r="M38" s="40">
        <v>0</v>
      </c>
      <c r="N38" s="50">
        <f t="shared" si="38"/>
        <v>0</v>
      </c>
      <c r="O38" s="40">
        <v>0</v>
      </c>
      <c r="P38" s="40">
        <v>0</v>
      </c>
      <c r="Q38" s="40">
        <v>0</v>
      </c>
      <c r="R38" s="40">
        <v>0</v>
      </c>
      <c r="S38" s="50">
        <f t="shared" si="39"/>
        <v>0</v>
      </c>
      <c r="T38" s="40">
        <v>0</v>
      </c>
      <c r="U38" s="40">
        <v>0</v>
      </c>
      <c r="V38" s="40">
        <v>0</v>
      </c>
      <c r="W38" s="40">
        <v>0</v>
      </c>
      <c r="X38" s="21">
        <v>0</v>
      </c>
      <c r="Y38" s="50">
        <f t="shared" si="40"/>
        <v>0</v>
      </c>
      <c r="Z38" s="40">
        <v>0</v>
      </c>
      <c r="AA38" s="40">
        <v>0</v>
      </c>
      <c r="AB38" s="40">
        <v>0</v>
      </c>
      <c r="AC38" s="40">
        <v>0</v>
      </c>
      <c r="AD38" s="50">
        <f t="shared" si="41"/>
        <v>0</v>
      </c>
      <c r="AE38" s="164" t="s">
        <v>220</v>
      </c>
      <c r="AF38" s="163"/>
      <c r="AG38" s="157"/>
      <c r="AH38" s="157"/>
      <c r="AI38" s="157"/>
      <c r="AJ38" s="157"/>
      <c r="AK38" s="157"/>
      <c r="AL38" s="157"/>
      <c r="AM38" s="157"/>
    </row>
    <row r="39" spans="1:46">
      <c r="A39" s="165" t="s">
        <v>36</v>
      </c>
      <c r="B39" s="10">
        <v>1807</v>
      </c>
      <c r="C39" s="54" t="s">
        <v>173</v>
      </c>
      <c r="D39" s="10">
        <f t="shared" si="19"/>
        <v>31</v>
      </c>
      <c r="E39" s="8" t="s">
        <v>221</v>
      </c>
      <c r="F39" s="11">
        <v>44849</v>
      </c>
      <c r="G39" s="13">
        <v>435</v>
      </c>
      <c r="H39" s="13">
        <v>21852</v>
      </c>
      <c r="I39" s="13">
        <v>627</v>
      </c>
      <c r="J39" s="40">
        <v>1</v>
      </c>
      <c r="K39" s="40">
        <v>0</v>
      </c>
      <c r="L39" s="40">
        <v>0</v>
      </c>
      <c r="M39" s="40">
        <v>0</v>
      </c>
      <c r="N39" s="50">
        <f t="shared" si="38"/>
        <v>1</v>
      </c>
      <c r="O39" s="40">
        <v>0</v>
      </c>
      <c r="P39" s="40">
        <v>0</v>
      </c>
      <c r="Q39" s="40">
        <v>80</v>
      </c>
      <c r="R39" s="40">
        <v>0</v>
      </c>
      <c r="S39" s="50">
        <f t="shared" si="39"/>
        <v>80</v>
      </c>
      <c r="T39" s="40">
        <v>0</v>
      </c>
      <c r="U39" s="40">
        <v>0</v>
      </c>
      <c r="V39" s="40">
        <v>25</v>
      </c>
      <c r="W39" s="40">
        <v>0</v>
      </c>
      <c r="X39" s="21">
        <v>0</v>
      </c>
      <c r="Y39" s="50">
        <f t="shared" si="40"/>
        <v>25</v>
      </c>
      <c r="Z39" s="40">
        <v>0</v>
      </c>
      <c r="AA39" s="40">
        <v>0</v>
      </c>
      <c r="AB39" s="40">
        <v>0</v>
      </c>
      <c r="AC39" s="40">
        <v>1</v>
      </c>
      <c r="AD39" s="50">
        <f t="shared" si="41"/>
        <v>1</v>
      </c>
      <c r="AE39" s="165"/>
      <c r="AF39" s="147"/>
    </row>
    <row r="40" spans="1:46">
      <c r="A40" s="165" t="s">
        <v>42</v>
      </c>
      <c r="B40" s="10">
        <v>1809</v>
      </c>
      <c r="C40" s="54" t="s">
        <v>173</v>
      </c>
      <c r="D40" s="10">
        <f t="shared" si="19"/>
        <v>32</v>
      </c>
      <c r="E40" s="8" t="s">
        <v>222</v>
      </c>
      <c r="F40" s="11">
        <v>44870</v>
      </c>
      <c r="G40" s="13">
        <v>0</v>
      </c>
      <c r="H40" s="13">
        <v>6666</v>
      </c>
      <c r="I40" s="13">
        <v>10001</v>
      </c>
      <c r="J40" s="40">
        <v>0</v>
      </c>
      <c r="K40" s="40">
        <v>0</v>
      </c>
      <c r="L40" s="40">
        <v>0</v>
      </c>
      <c r="M40" s="40">
        <v>0</v>
      </c>
      <c r="N40" s="50">
        <f t="shared" si="38"/>
        <v>0</v>
      </c>
      <c r="O40" s="40">
        <v>0</v>
      </c>
      <c r="P40" s="40">
        <v>0</v>
      </c>
      <c r="Q40" s="40">
        <v>0</v>
      </c>
      <c r="R40" s="40">
        <v>0</v>
      </c>
      <c r="S40" s="50">
        <f t="shared" si="39"/>
        <v>0</v>
      </c>
      <c r="T40" s="40">
        <v>0</v>
      </c>
      <c r="U40" s="40">
        <v>0</v>
      </c>
      <c r="V40" s="40">
        <v>0</v>
      </c>
      <c r="W40" s="40">
        <v>0</v>
      </c>
      <c r="X40" s="21">
        <v>0</v>
      </c>
      <c r="Y40" s="50">
        <f t="shared" si="40"/>
        <v>0</v>
      </c>
      <c r="Z40" s="40">
        <v>0</v>
      </c>
      <c r="AA40" s="40">
        <v>0</v>
      </c>
      <c r="AB40" s="40">
        <v>0</v>
      </c>
      <c r="AC40" s="40">
        <v>0</v>
      </c>
      <c r="AD40" s="50">
        <f t="shared" si="41"/>
        <v>0</v>
      </c>
      <c r="AE40" s="164" t="s">
        <v>223</v>
      </c>
      <c r="AF40" s="163"/>
      <c r="AG40" s="157"/>
      <c r="AH40" s="157"/>
      <c r="AI40" s="157"/>
      <c r="AJ40" s="157"/>
      <c r="AK40" s="157"/>
    </row>
    <row r="41" spans="1:46">
      <c r="A41" s="165" t="s">
        <v>36</v>
      </c>
      <c r="B41" s="10">
        <v>1808</v>
      </c>
      <c r="C41" s="54" t="s">
        <v>173</v>
      </c>
      <c r="D41" s="10">
        <f t="shared" si="19"/>
        <v>33</v>
      </c>
      <c r="E41" s="8" t="s">
        <v>224</v>
      </c>
      <c r="F41" s="11">
        <v>44881</v>
      </c>
      <c r="G41" s="13">
        <v>1363</v>
      </c>
      <c r="H41" s="13">
        <v>67894</v>
      </c>
      <c r="I41" s="13">
        <v>2068</v>
      </c>
      <c r="J41" s="40">
        <v>2</v>
      </c>
      <c r="K41" s="40">
        <v>0</v>
      </c>
      <c r="L41" s="40">
        <v>4</v>
      </c>
      <c r="M41" s="40">
        <v>0</v>
      </c>
      <c r="N41" s="50">
        <f t="shared" ref="N41:N44" si="42">SUM(J41:M41)</f>
        <v>6</v>
      </c>
      <c r="O41" s="40">
        <v>0</v>
      </c>
      <c r="P41" s="40">
        <v>0</v>
      </c>
      <c r="Q41" s="40">
        <v>77</v>
      </c>
      <c r="R41" s="40">
        <v>52</v>
      </c>
      <c r="S41" s="50">
        <f t="shared" si="39"/>
        <v>129</v>
      </c>
      <c r="T41" s="40">
        <v>0</v>
      </c>
      <c r="U41" s="40">
        <v>0</v>
      </c>
      <c r="V41" s="40">
        <v>75</v>
      </c>
      <c r="W41" s="40">
        <v>4</v>
      </c>
      <c r="X41" s="21">
        <v>0</v>
      </c>
      <c r="Y41" s="50">
        <f t="shared" si="40"/>
        <v>79</v>
      </c>
      <c r="Z41" s="40">
        <v>0</v>
      </c>
      <c r="AA41" s="40">
        <v>0</v>
      </c>
      <c r="AB41" s="40">
        <v>0</v>
      </c>
      <c r="AC41" s="40">
        <v>0</v>
      </c>
      <c r="AD41" s="50">
        <f t="shared" si="41"/>
        <v>0</v>
      </c>
      <c r="AE41" s="165"/>
      <c r="AF41" s="147"/>
    </row>
    <row r="42" spans="1:46">
      <c r="A42" s="165" t="s">
        <v>36</v>
      </c>
      <c r="B42" s="10">
        <v>1810</v>
      </c>
      <c r="C42" s="54" t="s">
        <v>173</v>
      </c>
      <c r="D42" s="10">
        <f t="shared" si="19"/>
        <v>34</v>
      </c>
      <c r="E42" s="8" t="s">
        <v>225</v>
      </c>
      <c r="F42" s="11">
        <v>44893</v>
      </c>
      <c r="G42" s="13">
        <v>558</v>
      </c>
      <c r="H42" s="13">
        <v>33480</v>
      </c>
      <c r="I42" s="13">
        <v>840</v>
      </c>
      <c r="J42" s="40">
        <v>1</v>
      </c>
      <c r="K42" s="40">
        <v>0</v>
      </c>
      <c r="L42" s="40">
        <v>2</v>
      </c>
      <c r="M42" s="40">
        <v>0</v>
      </c>
      <c r="N42" s="50">
        <f t="shared" si="42"/>
        <v>3</v>
      </c>
      <c r="O42" s="40">
        <v>0</v>
      </c>
      <c r="P42" s="40">
        <v>0</v>
      </c>
      <c r="Q42" s="40">
        <v>83</v>
      </c>
      <c r="R42" s="40">
        <v>48</v>
      </c>
      <c r="S42" s="50">
        <f t="shared" si="39"/>
        <v>131</v>
      </c>
      <c r="T42" s="40">
        <v>0</v>
      </c>
      <c r="U42" s="40">
        <v>0</v>
      </c>
      <c r="V42" s="40">
        <v>31</v>
      </c>
      <c r="W42" s="40">
        <v>0</v>
      </c>
      <c r="X42" s="21">
        <v>0</v>
      </c>
      <c r="Y42" s="50">
        <f t="shared" si="40"/>
        <v>31</v>
      </c>
      <c r="Z42" s="40">
        <v>0</v>
      </c>
      <c r="AA42" s="40">
        <v>0</v>
      </c>
      <c r="AB42" s="40">
        <v>0</v>
      </c>
      <c r="AC42" s="40">
        <v>0</v>
      </c>
      <c r="AD42" s="50">
        <f t="shared" si="41"/>
        <v>0</v>
      </c>
      <c r="AE42" s="165"/>
      <c r="AF42" s="147"/>
    </row>
    <row r="43" spans="1:46">
      <c r="A43" s="165" t="s">
        <v>36</v>
      </c>
      <c r="B43" s="10">
        <v>1811</v>
      </c>
      <c r="C43" s="54" t="s">
        <v>173</v>
      </c>
      <c r="D43" s="10">
        <f t="shared" si="19"/>
        <v>35</v>
      </c>
      <c r="E43" s="8" t="s">
        <v>226</v>
      </c>
      <c r="F43" s="11">
        <v>44905</v>
      </c>
      <c r="G43" s="13">
        <v>1692</v>
      </c>
      <c r="H43" s="13">
        <v>64435</v>
      </c>
      <c r="I43" s="13">
        <v>2439</v>
      </c>
      <c r="J43" s="40">
        <v>0</v>
      </c>
      <c r="K43" s="40">
        <v>0</v>
      </c>
      <c r="L43" s="40">
        <v>0</v>
      </c>
      <c r="M43" s="40">
        <v>0</v>
      </c>
      <c r="N43" s="50">
        <f t="shared" si="42"/>
        <v>0</v>
      </c>
      <c r="O43" s="40">
        <v>0</v>
      </c>
      <c r="P43" s="40">
        <v>0</v>
      </c>
      <c r="Q43" s="40">
        <v>200</v>
      </c>
      <c r="R43" s="40">
        <v>0</v>
      </c>
      <c r="S43" s="50">
        <f t="shared" si="39"/>
        <v>200</v>
      </c>
      <c r="T43" s="40">
        <v>0</v>
      </c>
      <c r="U43" s="40">
        <v>0</v>
      </c>
      <c r="V43" s="40">
        <v>91</v>
      </c>
      <c r="W43" s="40">
        <v>2</v>
      </c>
      <c r="X43" s="21">
        <v>0</v>
      </c>
      <c r="Y43" s="50">
        <f t="shared" si="40"/>
        <v>93</v>
      </c>
      <c r="Z43" s="40">
        <v>0</v>
      </c>
      <c r="AA43" s="40">
        <v>0</v>
      </c>
      <c r="AB43" s="40">
        <v>0</v>
      </c>
      <c r="AC43" s="40">
        <v>0</v>
      </c>
      <c r="AD43" s="50">
        <f t="shared" ref="AD43" si="43">SUM(Z43:AC43)</f>
        <v>0</v>
      </c>
      <c r="AE43" s="165"/>
      <c r="AF43" s="147"/>
    </row>
    <row r="44" spans="1:46">
      <c r="A44" s="165" t="s">
        <v>36</v>
      </c>
      <c r="B44" s="10">
        <v>1812</v>
      </c>
      <c r="C44" s="54" t="s">
        <v>173</v>
      </c>
      <c r="D44" s="10">
        <f t="shared" si="19"/>
        <v>36</v>
      </c>
      <c r="E44" s="8" t="s">
        <v>227</v>
      </c>
      <c r="F44" s="11">
        <v>44918</v>
      </c>
      <c r="G44" s="13">
        <v>1380</v>
      </c>
      <c r="H44" s="13">
        <v>82875</v>
      </c>
      <c r="I44" s="13">
        <v>2238</v>
      </c>
      <c r="J44" s="40">
        <v>0</v>
      </c>
      <c r="K44" s="40">
        <v>0</v>
      </c>
      <c r="L44" s="40">
        <v>0</v>
      </c>
      <c r="M44" s="40">
        <v>0</v>
      </c>
      <c r="N44" s="50">
        <f t="shared" si="42"/>
        <v>0</v>
      </c>
      <c r="O44" s="40">
        <v>0</v>
      </c>
      <c r="P44" s="40">
        <v>0</v>
      </c>
      <c r="Q44" s="40">
        <v>0</v>
      </c>
      <c r="R44" s="40">
        <v>0</v>
      </c>
      <c r="S44" s="50">
        <f t="shared" ref="S44" si="44">SUM(O44:R44)</f>
        <v>0</v>
      </c>
      <c r="T44" s="40">
        <v>8</v>
      </c>
      <c r="U44" s="40">
        <v>0</v>
      </c>
      <c r="V44" s="40">
        <v>77</v>
      </c>
      <c r="W44" s="40">
        <v>0</v>
      </c>
      <c r="X44" s="21">
        <v>0</v>
      </c>
      <c r="Y44" s="50">
        <f t="shared" si="40"/>
        <v>85</v>
      </c>
      <c r="Z44" s="40">
        <v>0</v>
      </c>
      <c r="AA44" s="40">
        <v>0</v>
      </c>
      <c r="AB44" s="40">
        <v>0</v>
      </c>
      <c r="AC44" s="40">
        <v>0</v>
      </c>
      <c r="AD44" s="50">
        <f t="shared" ref="AD44" si="45">SUM(Z44:AC44)</f>
        <v>0</v>
      </c>
      <c r="AE44" s="165"/>
      <c r="AF44" s="147"/>
    </row>
    <row r="45" spans="1:46">
      <c r="B45" s="8"/>
      <c r="C45" s="9"/>
      <c r="D45" s="8"/>
      <c r="E45" s="8"/>
      <c r="F45" s="11"/>
      <c r="G45" s="13"/>
      <c r="H45" s="13"/>
      <c r="I45" s="13"/>
      <c r="J45" s="13"/>
      <c r="K45" s="42"/>
      <c r="L45" s="42"/>
      <c r="M45" s="42"/>
      <c r="N45" s="44"/>
      <c r="O45" s="12"/>
      <c r="P45" s="12"/>
      <c r="Q45" s="12"/>
      <c r="R45" s="12"/>
      <c r="S45" s="44"/>
      <c r="T45" s="12"/>
      <c r="U45" s="12"/>
      <c r="V45" s="12"/>
      <c r="W45" s="12"/>
      <c r="X45" s="21"/>
      <c r="Y45" s="44"/>
      <c r="Z45" s="12"/>
      <c r="AA45" s="12"/>
      <c r="AB45" s="12"/>
      <c r="AC45" s="12"/>
      <c r="AD45" s="44"/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</row>
    <row r="46" spans="1:46">
      <c r="F46" s="3" t="s">
        <v>228</v>
      </c>
      <c r="G46" s="7">
        <f t="shared" ref="G46:AD46" si="46">SUM(G9:G45)</f>
        <v>32792</v>
      </c>
      <c r="H46" s="7">
        <f t="shared" si="46"/>
        <v>1757183</v>
      </c>
      <c r="I46" s="7">
        <f t="shared" si="46"/>
        <v>100632</v>
      </c>
      <c r="J46" s="7">
        <f t="shared" si="46"/>
        <v>14</v>
      </c>
      <c r="K46" s="7">
        <f t="shared" si="46"/>
        <v>0</v>
      </c>
      <c r="L46" s="7">
        <f t="shared" si="46"/>
        <v>32</v>
      </c>
      <c r="M46" s="7">
        <f t="shared" si="46"/>
        <v>0</v>
      </c>
      <c r="N46" s="7">
        <f t="shared" si="46"/>
        <v>46</v>
      </c>
      <c r="O46" s="7">
        <f t="shared" si="46"/>
        <v>0</v>
      </c>
      <c r="P46" s="7">
        <f t="shared" si="46"/>
        <v>0</v>
      </c>
      <c r="Q46" s="7">
        <f t="shared" si="46"/>
        <v>1957</v>
      </c>
      <c r="R46" s="7">
        <f t="shared" si="46"/>
        <v>299</v>
      </c>
      <c r="S46" s="7">
        <f t="shared" si="46"/>
        <v>2256</v>
      </c>
      <c r="T46" s="7">
        <f t="shared" si="46"/>
        <v>23</v>
      </c>
      <c r="U46" s="7">
        <f t="shared" si="46"/>
        <v>0</v>
      </c>
      <c r="V46" s="7">
        <f t="shared" si="46"/>
        <v>1797</v>
      </c>
      <c r="W46" s="7">
        <f t="shared" si="46"/>
        <v>149</v>
      </c>
      <c r="X46" s="7">
        <f t="shared" si="46"/>
        <v>0</v>
      </c>
      <c r="Y46" s="7">
        <f t="shared" si="46"/>
        <v>1969</v>
      </c>
      <c r="Z46" s="7">
        <f t="shared" si="46"/>
        <v>19</v>
      </c>
      <c r="AA46" s="7">
        <f t="shared" si="46"/>
        <v>7</v>
      </c>
      <c r="AB46" s="7">
        <f t="shared" si="46"/>
        <v>25</v>
      </c>
      <c r="AC46" s="7">
        <f t="shared" si="46"/>
        <v>2</v>
      </c>
      <c r="AD46" s="7">
        <f t="shared" si="46"/>
        <v>53</v>
      </c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</row>
    <row r="47" spans="1:46">
      <c r="O47" s="51"/>
      <c r="AD47" s="50"/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</row>
    <row r="48" spans="1:46">
      <c r="J48" s="51"/>
      <c r="K48" s="51"/>
      <c r="L48" s="51"/>
      <c r="N48" s="51"/>
      <c r="Q48" s="51"/>
      <c r="S48" s="51"/>
      <c r="U48" s="51"/>
      <c r="Y48" s="51"/>
      <c r="AB48" s="51"/>
      <c r="AD48" s="51"/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</row>
    <row r="49" spans="1:31">
      <c r="D49" s="51"/>
      <c r="F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</row>
    <row r="50" spans="1:31">
      <c r="D50" s="3"/>
      <c r="E50" s="4"/>
      <c r="F50" s="3"/>
      <c r="G50" s="18" t="s">
        <v>163</v>
      </c>
      <c r="H50" s="19"/>
      <c r="I50" s="20"/>
      <c r="J50" s="18" t="s">
        <v>164</v>
      </c>
      <c r="K50" s="48"/>
      <c r="L50" s="19"/>
      <c r="M50" s="19"/>
      <c r="N50" s="20"/>
      <c r="O50" s="15" t="s">
        <v>165</v>
      </c>
      <c r="P50" s="49"/>
      <c r="Q50" s="16"/>
      <c r="R50" s="16"/>
      <c r="S50" s="17"/>
      <c r="T50" s="18" t="s">
        <v>166</v>
      </c>
      <c r="U50" s="48"/>
      <c r="V50" s="19"/>
      <c r="W50" s="19"/>
      <c r="X50" s="19"/>
      <c r="Y50" s="20"/>
      <c r="Z50" s="15" t="s">
        <v>167</v>
      </c>
      <c r="AA50" s="49"/>
      <c r="AB50" s="16"/>
      <c r="AC50" s="16"/>
      <c r="AD50" s="17"/>
    </row>
    <row r="51" spans="1:31">
      <c r="A51" t="s">
        <v>171</v>
      </c>
      <c r="B51" t="s">
        <v>7</v>
      </c>
      <c r="D51" s="3" t="s">
        <v>9</v>
      </c>
      <c r="E51" s="4" t="s">
        <v>10</v>
      </c>
      <c r="F51" s="3" t="s">
        <v>11</v>
      </c>
      <c r="G51" s="36" t="s">
        <v>12</v>
      </c>
      <c r="H51" s="37" t="s">
        <v>13</v>
      </c>
      <c r="I51" s="38" t="s">
        <v>14</v>
      </c>
      <c r="J51" s="24" t="s">
        <v>15</v>
      </c>
      <c r="K51" s="24" t="s">
        <v>16</v>
      </c>
      <c r="L51" s="25" t="s">
        <v>17</v>
      </c>
      <c r="M51" s="24" t="s">
        <v>18</v>
      </c>
      <c r="N51" s="43" t="s">
        <v>19</v>
      </c>
      <c r="O51" s="22" t="s">
        <v>15</v>
      </c>
      <c r="P51" s="23" t="s">
        <v>16</v>
      </c>
      <c r="Q51" s="23" t="s">
        <v>17</v>
      </c>
      <c r="R51" s="23" t="s">
        <v>18</v>
      </c>
      <c r="S51" s="46" t="s">
        <v>19</v>
      </c>
      <c r="T51" s="24" t="s">
        <v>15</v>
      </c>
      <c r="U51" s="24" t="s">
        <v>16</v>
      </c>
      <c r="V51" s="25" t="s">
        <v>17</v>
      </c>
      <c r="W51" s="24" t="s">
        <v>18</v>
      </c>
      <c r="X51" s="24" t="s">
        <v>20</v>
      </c>
      <c r="Y51" s="43" t="s">
        <v>19</v>
      </c>
      <c r="Z51" s="22" t="s">
        <v>15</v>
      </c>
      <c r="AA51" s="23" t="s">
        <v>16</v>
      </c>
      <c r="AB51" s="23" t="s">
        <v>17</v>
      </c>
      <c r="AC51" s="23" t="s">
        <v>18</v>
      </c>
      <c r="AD51" s="46" t="s">
        <v>19</v>
      </c>
    </row>
    <row r="52" spans="1:31">
      <c r="A52" t="s">
        <v>36</v>
      </c>
      <c r="B52" s="10">
        <v>1</v>
      </c>
      <c r="C52" s="54" t="s">
        <v>91</v>
      </c>
      <c r="D52" s="10">
        <v>1</v>
      </c>
      <c r="E52" s="8" t="s">
        <v>229</v>
      </c>
      <c r="F52" s="11">
        <v>44575</v>
      </c>
      <c r="G52" s="13">
        <v>0</v>
      </c>
      <c r="H52" s="13">
        <v>62</v>
      </c>
      <c r="I52" s="13">
        <v>1212</v>
      </c>
      <c r="J52" s="40">
        <v>0</v>
      </c>
      <c r="K52" s="40">
        <v>0</v>
      </c>
      <c r="L52" s="40">
        <v>0</v>
      </c>
      <c r="M52" s="40">
        <v>0</v>
      </c>
      <c r="N52" s="50">
        <f>SUM(J52:M52)</f>
        <v>0</v>
      </c>
      <c r="O52" s="40">
        <v>0</v>
      </c>
      <c r="P52" s="40">
        <v>0</v>
      </c>
      <c r="Q52" s="40">
        <v>0</v>
      </c>
      <c r="R52" s="40">
        <v>0</v>
      </c>
      <c r="S52" s="50">
        <f>SUM(O52:R52)</f>
        <v>0</v>
      </c>
      <c r="T52" s="40">
        <v>0</v>
      </c>
      <c r="U52" s="40">
        <v>0</v>
      </c>
      <c r="V52" s="40">
        <v>0</v>
      </c>
      <c r="W52" s="21">
        <v>0</v>
      </c>
      <c r="X52" s="40">
        <v>0</v>
      </c>
      <c r="Y52" s="50">
        <f>SUM(T52:X52)</f>
        <v>0</v>
      </c>
      <c r="Z52" s="40">
        <v>0</v>
      </c>
      <c r="AA52" s="40">
        <v>0</v>
      </c>
      <c r="AB52" s="40">
        <v>0</v>
      </c>
      <c r="AC52" s="40">
        <v>0</v>
      </c>
      <c r="AD52" s="50">
        <f>SUM(Z52:AC52)</f>
        <v>0</v>
      </c>
      <c r="AE52" s="157" t="s">
        <v>230</v>
      </c>
    </row>
    <row r="53" spans="1:31">
      <c r="A53" t="s">
        <v>36</v>
      </c>
      <c r="B53" s="10">
        <v>2</v>
      </c>
      <c r="C53" s="54" t="s">
        <v>91</v>
      </c>
      <c r="D53" s="10">
        <v>2</v>
      </c>
      <c r="E53" s="8" t="s">
        <v>231</v>
      </c>
      <c r="F53" s="11">
        <v>44577</v>
      </c>
      <c r="G53" s="13">
        <v>0</v>
      </c>
      <c r="H53" s="13">
        <v>0</v>
      </c>
      <c r="I53" s="13">
        <v>0</v>
      </c>
      <c r="J53" s="40">
        <v>0</v>
      </c>
      <c r="K53" s="40">
        <v>0</v>
      </c>
      <c r="L53" s="40">
        <v>0</v>
      </c>
      <c r="M53" s="40">
        <v>0</v>
      </c>
      <c r="N53" s="50">
        <f>SUM(J53:M53)</f>
        <v>0</v>
      </c>
      <c r="O53" s="40">
        <v>0</v>
      </c>
      <c r="P53" s="40">
        <v>0</v>
      </c>
      <c r="Q53" s="40">
        <v>0</v>
      </c>
      <c r="R53" s="40">
        <v>240</v>
      </c>
      <c r="S53" s="50">
        <f>SUM(O53:R53)</f>
        <v>240</v>
      </c>
      <c r="T53" s="40">
        <v>0</v>
      </c>
      <c r="U53" s="40">
        <v>0</v>
      </c>
      <c r="V53" s="40">
        <v>0</v>
      </c>
      <c r="W53" s="21">
        <v>0</v>
      </c>
      <c r="X53" s="40">
        <v>0</v>
      </c>
      <c r="Y53" s="50">
        <f>SUM(T53:X53)</f>
        <v>0</v>
      </c>
      <c r="Z53" s="40">
        <v>0</v>
      </c>
      <c r="AA53" s="40">
        <v>0</v>
      </c>
      <c r="AB53" s="40">
        <v>0</v>
      </c>
      <c r="AC53" s="40">
        <v>0</v>
      </c>
      <c r="AD53" s="50">
        <f>SUM(Z53:AC53)</f>
        <v>0</v>
      </c>
    </row>
    <row r="54" spans="1:31">
      <c r="A54" t="s">
        <v>36</v>
      </c>
      <c r="B54" s="10">
        <f>+B53+1</f>
        <v>3</v>
      </c>
      <c r="C54" s="54" t="s">
        <v>91</v>
      </c>
      <c r="D54" s="10">
        <f t="shared" ref="D54:D62" si="47">+D53+1</f>
        <v>3</v>
      </c>
      <c r="E54" s="8" t="s">
        <v>232</v>
      </c>
      <c r="F54" s="11">
        <v>44595</v>
      </c>
      <c r="G54" s="13">
        <v>2260</v>
      </c>
      <c r="H54" s="13">
        <v>175828</v>
      </c>
      <c r="I54" s="13">
        <v>2834</v>
      </c>
      <c r="J54" s="40">
        <v>0</v>
      </c>
      <c r="K54" s="40">
        <v>0</v>
      </c>
      <c r="L54" s="40">
        <v>0</v>
      </c>
      <c r="M54" s="40">
        <v>0</v>
      </c>
      <c r="N54" s="50">
        <f t="shared" ref="N54:N62" si="48">SUM(J54:M54)</f>
        <v>0</v>
      </c>
      <c r="O54" s="40">
        <v>0</v>
      </c>
      <c r="P54" s="40">
        <v>0</v>
      </c>
      <c r="Q54" s="40">
        <v>0</v>
      </c>
      <c r="R54" s="40">
        <v>0</v>
      </c>
      <c r="S54" s="50">
        <f t="shared" ref="S54:S62" si="49">SUM(O54:R54)</f>
        <v>0</v>
      </c>
      <c r="T54" s="40">
        <v>0</v>
      </c>
      <c r="U54" s="40">
        <v>0</v>
      </c>
      <c r="V54" s="40">
        <v>0</v>
      </c>
      <c r="W54" s="21">
        <v>111</v>
      </c>
      <c r="X54" s="40">
        <v>0</v>
      </c>
      <c r="Y54" s="50">
        <f t="shared" ref="Y54:Y70" si="50">SUM(T54:X54)</f>
        <v>111</v>
      </c>
      <c r="Z54" s="40">
        <v>0</v>
      </c>
      <c r="AA54" s="40">
        <v>0</v>
      </c>
      <c r="AB54" s="40">
        <v>0</v>
      </c>
      <c r="AC54" s="40">
        <v>0</v>
      </c>
      <c r="AD54" s="50">
        <f>SUM(Z54:AC54)</f>
        <v>0</v>
      </c>
    </row>
    <row r="55" spans="1:31">
      <c r="A55" t="s">
        <v>36</v>
      </c>
      <c r="B55" s="10">
        <f t="shared" ref="B55:B62" si="51">+B54+1</f>
        <v>4</v>
      </c>
      <c r="C55" s="54" t="s">
        <v>91</v>
      </c>
      <c r="D55" s="10">
        <f t="shared" si="47"/>
        <v>4</v>
      </c>
      <c r="E55" s="8" t="s">
        <v>233</v>
      </c>
      <c r="F55" s="11">
        <v>44595</v>
      </c>
      <c r="G55" s="13">
        <v>1964</v>
      </c>
      <c r="H55" s="13">
        <v>160796</v>
      </c>
      <c r="I55" s="13">
        <v>2540</v>
      </c>
      <c r="J55" s="40">
        <v>0</v>
      </c>
      <c r="K55" s="40">
        <v>0</v>
      </c>
      <c r="L55" s="40">
        <v>0</v>
      </c>
      <c r="M55" s="40">
        <v>0</v>
      </c>
      <c r="N55" s="50">
        <f t="shared" si="48"/>
        <v>0</v>
      </c>
      <c r="O55" s="40">
        <v>0</v>
      </c>
      <c r="P55" s="40">
        <v>0</v>
      </c>
      <c r="Q55" s="40">
        <v>0</v>
      </c>
      <c r="R55" s="40">
        <v>275</v>
      </c>
      <c r="S55" s="50">
        <f t="shared" si="49"/>
        <v>275</v>
      </c>
      <c r="T55" s="40">
        <v>0</v>
      </c>
      <c r="U55" s="40">
        <v>0</v>
      </c>
      <c r="V55" s="40">
        <v>0</v>
      </c>
      <c r="W55" s="21">
        <v>97</v>
      </c>
      <c r="X55" s="40">
        <v>0</v>
      </c>
      <c r="Y55" s="50">
        <f t="shared" si="50"/>
        <v>97</v>
      </c>
      <c r="Z55" s="40">
        <v>0</v>
      </c>
      <c r="AA55" s="40">
        <v>0</v>
      </c>
      <c r="AB55" s="40">
        <v>0</v>
      </c>
      <c r="AC55" s="40">
        <v>2</v>
      </c>
      <c r="AD55" s="50">
        <f t="shared" ref="AD55:AD62" si="52">SUM(Z55:AC55)</f>
        <v>2</v>
      </c>
    </row>
    <row r="56" spans="1:31">
      <c r="A56" t="s">
        <v>36</v>
      </c>
      <c r="B56" s="10">
        <f t="shared" si="51"/>
        <v>5</v>
      </c>
      <c r="C56" s="54" t="s">
        <v>91</v>
      </c>
      <c r="D56" s="10">
        <f t="shared" si="47"/>
        <v>5</v>
      </c>
      <c r="E56" s="8" t="s">
        <v>234</v>
      </c>
      <c r="F56" s="11">
        <v>44603</v>
      </c>
      <c r="G56" s="13">
        <v>3583</v>
      </c>
      <c r="H56" s="13">
        <v>281254</v>
      </c>
      <c r="I56" s="13">
        <v>4443</v>
      </c>
      <c r="J56" s="40">
        <v>0</v>
      </c>
      <c r="K56" s="40">
        <v>0</v>
      </c>
      <c r="L56" s="40">
        <v>0</v>
      </c>
      <c r="M56" s="40">
        <v>0</v>
      </c>
      <c r="N56" s="50">
        <f t="shared" si="48"/>
        <v>0</v>
      </c>
      <c r="O56" s="40">
        <v>0</v>
      </c>
      <c r="P56" s="40">
        <v>0</v>
      </c>
      <c r="Q56" s="40">
        <v>0</v>
      </c>
      <c r="R56" s="40">
        <v>0</v>
      </c>
      <c r="S56" s="50">
        <f t="shared" si="49"/>
        <v>0</v>
      </c>
      <c r="T56" s="40">
        <v>0</v>
      </c>
      <c r="U56" s="40">
        <v>0</v>
      </c>
      <c r="V56" s="40">
        <v>0</v>
      </c>
      <c r="W56" s="21">
        <v>176</v>
      </c>
      <c r="X56" s="40">
        <v>0</v>
      </c>
      <c r="Y56" s="50">
        <f t="shared" si="50"/>
        <v>176</v>
      </c>
      <c r="Z56" s="40">
        <v>0</v>
      </c>
      <c r="AA56" s="40">
        <v>0</v>
      </c>
      <c r="AB56" s="40">
        <v>0</v>
      </c>
      <c r="AC56" s="40">
        <v>0</v>
      </c>
      <c r="AD56" s="50">
        <f t="shared" si="52"/>
        <v>0</v>
      </c>
    </row>
    <row r="57" spans="1:31">
      <c r="A57" t="s">
        <v>36</v>
      </c>
      <c r="B57" s="10">
        <f t="shared" si="51"/>
        <v>6</v>
      </c>
      <c r="C57" s="54" t="s">
        <v>91</v>
      </c>
      <c r="D57" s="10">
        <f t="shared" si="47"/>
        <v>6</v>
      </c>
      <c r="E57" s="8" t="s">
        <v>235</v>
      </c>
      <c r="F57" s="11">
        <v>44603</v>
      </c>
      <c r="G57" s="13">
        <v>2860</v>
      </c>
      <c r="H57" s="13">
        <v>244445</v>
      </c>
      <c r="I57" s="13">
        <v>3678</v>
      </c>
      <c r="J57" s="40">
        <v>0</v>
      </c>
      <c r="K57" s="40">
        <v>0</v>
      </c>
      <c r="L57" s="40">
        <v>0</v>
      </c>
      <c r="M57" s="40">
        <v>0</v>
      </c>
      <c r="N57" s="50">
        <f t="shared" si="48"/>
        <v>0</v>
      </c>
      <c r="O57" s="40">
        <v>0</v>
      </c>
      <c r="P57" s="40">
        <v>0</v>
      </c>
      <c r="Q57" s="40">
        <v>0</v>
      </c>
      <c r="R57" s="40">
        <v>400</v>
      </c>
      <c r="S57" s="50">
        <f t="shared" si="49"/>
        <v>400</v>
      </c>
      <c r="T57" s="40">
        <v>0</v>
      </c>
      <c r="U57" s="40">
        <v>0</v>
      </c>
      <c r="V57" s="40">
        <v>0</v>
      </c>
      <c r="W57" s="21">
        <v>141</v>
      </c>
      <c r="X57" s="40">
        <v>0</v>
      </c>
      <c r="Y57" s="50">
        <f t="shared" si="50"/>
        <v>141</v>
      </c>
      <c r="Z57" s="40">
        <v>0</v>
      </c>
      <c r="AA57" s="40">
        <v>0</v>
      </c>
      <c r="AB57" s="40">
        <v>0</v>
      </c>
      <c r="AC57" s="40">
        <v>0</v>
      </c>
      <c r="AD57" s="50">
        <f t="shared" si="52"/>
        <v>0</v>
      </c>
    </row>
    <row r="58" spans="1:31">
      <c r="A58" s="165" t="s">
        <v>236</v>
      </c>
      <c r="B58" s="10">
        <f t="shared" si="51"/>
        <v>7</v>
      </c>
      <c r="C58" s="54" t="s">
        <v>91</v>
      </c>
      <c r="D58" s="10">
        <f t="shared" si="47"/>
        <v>7</v>
      </c>
      <c r="E58" s="8" t="s">
        <v>237</v>
      </c>
      <c r="F58" s="11">
        <v>44604</v>
      </c>
      <c r="G58" s="13">
        <v>3486</v>
      </c>
      <c r="H58" s="13">
        <v>244483</v>
      </c>
      <c r="I58" s="13">
        <v>4091</v>
      </c>
      <c r="J58" s="40">
        <v>0</v>
      </c>
      <c r="K58" s="40">
        <v>0</v>
      </c>
      <c r="L58" s="40">
        <v>0</v>
      </c>
      <c r="M58" s="40">
        <v>0</v>
      </c>
      <c r="N58" s="50">
        <f t="shared" si="48"/>
        <v>0</v>
      </c>
      <c r="O58" s="40">
        <v>0</v>
      </c>
      <c r="P58" s="40">
        <v>0</v>
      </c>
      <c r="Q58" s="40">
        <v>0</v>
      </c>
      <c r="R58" s="40">
        <v>0</v>
      </c>
      <c r="S58" s="50">
        <f t="shared" si="49"/>
        <v>0</v>
      </c>
      <c r="T58" s="40">
        <v>0</v>
      </c>
      <c r="U58" s="40">
        <v>0</v>
      </c>
      <c r="V58" s="40">
        <v>0</v>
      </c>
      <c r="W58" s="21">
        <v>0</v>
      </c>
      <c r="X58" s="40">
        <v>0</v>
      </c>
      <c r="Y58" s="50">
        <f t="shared" si="50"/>
        <v>0</v>
      </c>
      <c r="Z58" s="40">
        <v>0</v>
      </c>
      <c r="AA58" s="40">
        <v>0</v>
      </c>
      <c r="AB58" s="40">
        <v>0</v>
      </c>
      <c r="AC58" s="40">
        <v>0</v>
      </c>
      <c r="AD58" s="50">
        <f t="shared" si="52"/>
        <v>0</v>
      </c>
    </row>
    <row r="59" spans="1:31">
      <c r="A59" t="s">
        <v>36</v>
      </c>
      <c r="B59" s="10">
        <f t="shared" si="51"/>
        <v>8</v>
      </c>
      <c r="C59" s="54" t="s">
        <v>91</v>
      </c>
      <c r="D59" s="10">
        <f t="shared" si="47"/>
        <v>8</v>
      </c>
      <c r="E59" s="8" t="s">
        <v>238</v>
      </c>
      <c r="F59" s="11">
        <v>44611</v>
      </c>
      <c r="G59" s="13">
        <v>4876</v>
      </c>
      <c r="H59" s="13">
        <v>368967</v>
      </c>
      <c r="I59" s="13">
        <v>5822</v>
      </c>
      <c r="J59" s="40">
        <v>0</v>
      </c>
      <c r="K59" s="40">
        <v>0</v>
      </c>
      <c r="L59" s="40">
        <v>0</v>
      </c>
      <c r="M59" s="40">
        <v>0</v>
      </c>
      <c r="N59" s="50">
        <f t="shared" si="48"/>
        <v>0</v>
      </c>
      <c r="O59" s="40">
        <v>0</v>
      </c>
      <c r="P59" s="40">
        <v>0</v>
      </c>
      <c r="Q59" s="40">
        <v>0</v>
      </c>
      <c r="R59" s="40">
        <v>0</v>
      </c>
      <c r="S59" s="50">
        <f t="shared" si="49"/>
        <v>0</v>
      </c>
      <c r="T59" s="40">
        <v>0</v>
      </c>
      <c r="U59" s="40">
        <v>0</v>
      </c>
      <c r="V59" s="40">
        <v>0</v>
      </c>
      <c r="W59" s="21">
        <v>239</v>
      </c>
      <c r="X59" s="40">
        <v>0</v>
      </c>
      <c r="Y59" s="50">
        <f t="shared" si="50"/>
        <v>239</v>
      </c>
      <c r="Z59" s="40">
        <v>0</v>
      </c>
      <c r="AA59" s="40">
        <v>0</v>
      </c>
      <c r="AB59" s="40">
        <v>0</v>
      </c>
      <c r="AC59" s="40">
        <v>0</v>
      </c>
      <c r="AD59" s="50">
        <f t="shared" si="52"/>
        <v>0</v>
      </c>
    </row>
    <row r="60" spans="1:31">
      <c r="A60" t="s">
        <v>36</v>
      </c>
      <c r="B60" s="10">
        <f t="shared" si="51"/>
        <v>9</v>
      </c>
      <c r="C60" s="54" t="s">
        <v>91</v>
      </c>
      <c r="D60" s="10">
        <f t="shared" si="47"/>
        <v>9</v>
      </c>
      <c r="E60" s="8" t="s">
        <v>239</v>
      </c>
      <c r="F60" s="11">
        <v>44611</v>
      </c>
      <c r="G60" s="13">
        <v>2826</v>
      </c>
      <c r="H60" s="13">
        <v>243590</v>
      </c>
      <c r="I60" s="13">
        <v>3526</v>
      </c>
      <c r="J60" s="40">
        <v>0</v>
      </c>
      <c r="K60" s="40">
        <v>0</v>
      </c>
      <c r="L60" s="40">
        <v>0</v>
      </c>
      <c r="M60" s="40">
        <v>0</v>
      </c>
      <c r="N60" s="50">
        <f t="shared" si="48"/>
        <v>0</v>
      </c>
      <c r="O60" s="40">
        <v>0</v>
      </c>
      <c r="P60" s="40">
        <v>0</v>
      </c>
      <c r="Q60" s="40">
        <v>0</v>
      </c>
      <c r="R60" s="40">
        <v>400</v>
      </c>
      <c r="S60" s="50">
        <f t="shared" si="49"/>
        <v>400</v>
      </c>
      <c r="T60" s="40">
        <v>0</v>
      </c>
      <c r="U60" s="40">
        <v>0</v>
      </c>
      <c r="V60" s="40">
        <v>0</v>
      </c>
      <c r="W60" s="21">
        <v>139</v>
      </c>
      <c r="X60" s="40">
        <v>0</v>
      </c>
      <c r="Y60" s="50">
        <f t="shared" si="50"/>
        <v>139</v>
      </c>
      <c r="Z60" s="40">
        <v>0</v>
      </c>
      <c r="AA60" s="40">
        <v>0</v>
      </c>
      <c r="AB60" s="40">
        <v>0</v>
      </c>
      <c r="AC60" s="40">
        <v>1</v>
      </c>
      <c r="AD60" s="50">
        <f t="shared" si="52"/>
        <v>1</v>
      </c>
    </row>
    <row r="61" spans="1:31">
      <c r="A61" t="s">
        <v>36</v>
      </c>
      <c r="B61" s="10">
        <f t="shared" si="51"/>
        <v>10</v>
      </c>
      <c r="C61" s="54" t="s">
        <v>91</v>
      </c>
      <c r="D61" s="10">
        <f t="shared" si="47"/>
        <v>10</v>
      </c>
      <c r="E61" s="8" t="s">
        <v>240</v>
      </c>
      <c r="F61" s="11">
        <v>44619</v>
      </c>
      <c r="G61" s="13">
        <v>3658</v>
      </c>
      <c r="H61" s="13">
        <v>312789</v>
      </c>
      <c r="I61" s="13">
        <v>4327</v>
      </c>
      <c r="J61" s="40">
        <v>0</v>
      </c>
      <c r="K61" s="40">
        <v>0</v>
      </c>
      <c r="L61" s="40">
        <v>0</v>
      </c>
      <c r="M61" s="40">
        <v>0</v>
      </c>
      <c r="N61" s="50">
        <f t="shared" si="48"/>
        <v>0</v>
      </c>
      <c r="O61" s="40">
        <v>0</v>
      </c>
      <c r="P61" s="40">
        <v>0</v>
      </c>
      <c r="Q61" s="40">
        <v>0</v>
      </c>
      <c r="R61" s="40">
        <v>0</v>
      </c>
      <c r="S61" s="50">
        <f t="shared" si="49"/>
        <v>0</v>
      </c>
      <c r="T61" s="40">
        <v>0</v>
      </c>
      <c r="U61" s="40">
        <v>0</v>
      </c>
      <c r="V61" s="40">
        <v>0</v>
      </c>
      <c r="W61" s="21">
        <v>179</v>
      </c>
      <c r="X61" s="40">
        <v>0</v>
      </c>
      <c r="Y61" s="50">
        <f t="shared" si="50"/>
        <v>179</v>
      </c>
      <c r="Z61" s="40">
        <v>0</v>
      </c>
      <c r="AA61" s="40">
        <v>0</v>
      </c>
      <c r="AB61" s="40">
        <v>0</v>
      </c>
      <c r="AC61" s="40">
        <v>0</v>
      </c>
      <c r="AD61" s="50">
        <f t="shared" si="52"/>
        <v>0</v>
      </c>
    </row>
    <row r="62" spans="1:31">
      <c r="A62" t="s">
        <v>36</v>
      </c>
      <c r="B62" s="10">
        <f t="shared" si="51"/>
        <v>11</v>
      </c>
      <c r="C62" s="54" t="s">
        <v>91</v>
      </c>
      <c r="D62" s="10">
        <f t="shared" si="47"/>
        <v>11</v>
      </c>
      <c r="E62" s="8" t="s">
        <v>241</v>
      </c>
      <c r="F62" s="11">
        <v>44619</v>
      </c>
      <c r="G62" s="13">
        <v>3736</v>
      </c>
      <c r="H62" s="13">
        <v>330750</v>
      </c>
      <c r="I62" s="13">
        <v>4647</v>
      </c>
      <c r="J62" s="40">
        <v>0</v>
      </c>
      <c r="K62" s="40">
        <v>0</v>
      </c>
      <c r="L62" s="40">
        <v>0</v>
      </c>
      <c r="M62" s="40">
        <v>0</v>
      </c>
      <c r="N62" s="50">
        <f t="shared" si="48"/>
        <v>0</v>
      </c>
      <c r="O62" s="40">
        <v>0</v>
      </c>
      <c r="P62" s="40">
        <v>0</v>
      </c>
      <c r="Q62" s="40">
        <v>0</v>
      </c>
      <c r="R62" s="40">
        <v>250</v>
      </c>
      <c r="S62" s="50">
        <f t="shared" si="49"/>
        <v>250</v>
      </c>
      <c r="T62" s="40">
        <v>0</v>
      </c>
      <c r="U62" s="40">
        <v>0</v>
      </c>
      <c r="V62" s="40">
        <v>0</v>
      </c>
      <c r="W62" s="21">
        <v>183</v>
      </c>
      <c r="X62" s="40">
        <v>0</v>
      </c>
      <c r="Y62" s="50">
        <f t="shared" si="50"/>
        <v>183</v>
      </c>
      <c r="Z62" s="40">
        <v>0</v>
      </c>
      <c r="AA62" s="40">
        <v>0</v>
      </c>
      <c r="AB62" s="40">
        <v>0</v>
      </c>
      <c r="AC62" s="40">
        <v>1</v>
      </c>
      <c r="AD62" s="50">
        <f t="shared" si="52"/>
        <v>1</v>
      </c>
    </row>
    <row r="63" spans="1:31">
      <c r="A63" t="s">
        <v>36</v>
      </c>
      <c r="B63" s="10">
        <v>12</v>
      </c>
      <c r="C63" s="54" t="s">
        <v>91</v>
      </c>
      <c r="D63" s="10">
        <v>12</v>
      </c>
      <c r="E63" s="8" t="s">
        <v>242</v>
      </c>
      <c r="F63" s="11">
        <v>44629</v>
      </c>
      <c r="G63" s="13">
        <v>4414</v>
      </c>
      <c r="H63" s="13">
        <v>354018</v>
      </c>
      <c r="I63" s="13">
        <v>5065</v>
      </c>
      <c r="J63" s="40">
        <v>0</v>
      </c>
      <c r="K63" s="40">
        <v>0</v>
      </c>
      <c r="L63" s="40">
        <v>0</v>
      </c>
      <c r="M63" s="40">
        <v>0</v>
      </c>
      <c r="N63" s="50">
        <f t="shared" ref="N63:N70" si="53">SUM(J63:M63)</f>
        <v>0</v>
      </c>
      <c r="O63" s="40">
        <v>0</v>
      </c>
      <c r="P63" s="40">
        <v>0</v>
      </c>
      <c r="Q63" s="40">
        <v>0</v>
      </c>
      <c r="R63" s="40">
        <v>0</v>
      </c>
      <c r="S63" s="50">
        <f t="shared" ref="S63:S70" si="54">SUM(O63:R63)</f>
        <v>0</v>
      </c>
      <c r="T63" s="40">
        <v>0</v>
      </c>
      <c r="U63" s="40">
        <v>0</v>
      </c>
      <c r="V63" s="40">
        <v>0</v>
      </c>
      <c r="W63" s="21">
        <v>217</v>
      </c>
      <c r="X63" s="40">
        <v>0</v>
      </c>
      <c r="Y63" s="50">
        <f t="shared" si="50"/>
        <v>217</v>
      </c>
      <c r="Z63" s="40">
        <v>0</v>
      </c>
      <c r="AA63" s="40">
        <v>0</v>
      </c>
      <c r="AB63" s="40">
        <v>0</v>
      </c>
      <c r="AC63" s="40">
        <v>0</v>
      </c>
      <c r="AD63" s="50">
        <f t="shared" ref="AD63:AD70" si="55">SUM(Z63:AC63)</f>
        <v>0</v>
      </c>
    </row>
    <row r="64" spans="1:31">
      <c r="A64" t="s">
        <v>36</v>
      </c>
      <c r="B64" s="10">
        <v>13</v>
      </c>
      <c r="C64" s="54" t="s">
        <v>91</v>
      </c>
      <c r="D64" s="10">
        <v>13</v>
      </c>
      <c r="E64" s="8" t="s">
        <v>243</v>
      </c>
      <c r="F64" s="11">
        <v>44629</v>
      </c>
      <c r="G64" s="13">
        <v>2463</v>
      </c>
      <c r="H64" s="13">
        <v>214836</v>
      </c>
      <c r="I64" s="13">
        <v>2906</v>
      </c>
      <c r="J64" s="40">
        <v>0</v>
      </c>
      <c r="K64" s="40">
        <v>0</v>
      </c>
      <c r="L64" s="40">
        <v>0</v>
      </c>
      <c r="M64" s="40">
        <v>0</v>
      </c>
      <c r="N64" s="50">
        <f t="shared" si="53"/>
        <v>0</v>
      </c>
      <c r="O64" s="40">
        <v>0</v>
      </c>
      <c r="P64" s="40">
        <v>0</v>
      </c>
      <c r="Q64" s="40">
        <v>0</v>
      </c>
      <c r="R64" s="40">
        <v>500</v>
      </c>
      <c r="S64" s="50">
        <f t="shared" si="54"/>
        <v>500</v>
      </c>
      <c r="T64" s="40">
        <v>0</v>
      </c>
      <c r="U64" s="40">
        <v>0</v>
      </c>
      <c r="V64" s="40">
        <v>0</v>
      </c>
      <c r="W64" s="21">
        <v>120</v>
      </c>
      <c r="X64" s="40">
        <v>0</v>
      </c>
      <c r="Y64" s="50">
        <f t="shared" si="50"/>
        <v>120</v>
      </c>
      <c r="Z64" s="40">
        <v>0</v>
      </c>
      <c r="AA64" s="40">
        <v>0</v>
      </c>
      <c r="AB64" s="40">
        <v>0</v>
      </c>
      <c r="AC64" s="40">
        <v>0</v>
      </c>
      <c r="AD64" s="50">
        <f t="shared" si="55"/>
        <v>0</v>
      </c>
    </row>
    <row r="65" spans="1:30">
      <c r="A65" t="s">
        <v>36</v>
      </c>
      <c r="B65" s="10">
        <v>14</v>
      </c>
      <c r="C65" s="54" t="s">
        <v>91</v>
      </c>
      <c r="D65" s="10">
        <v>14</v>
      </c>
      <c r="E65" s="8" t="s">
        <v>244</v>
      </c>
      <c r="F65" s="11">
        <v>44639</v>
      </c>
      <c r="G65" s="13">
        <v>3483</v>
      </c>
      <c r="H65" s="13">
        <v>260166</v>
      </c>
      <c r="I65" s="13">
        <v>4146</v>
      </c>
      <c r="J65" s="40">
        <v>0</v>
      </c>
      <c r="K65" s="40">
        <v>0</v>
      </c>
      <c r="L65" s="40">
        <v>0</v>
      </c>
      <c r="M65" s="40">
        <v>0</v>
      </c>
      <c r="N65" s="50">
        <f t="shared" si="53"/>
        <v>0</v>
      </c>
      <c r="O65" s="40">
        <v>0</v>
      </c>
      <c r="P65" s="40">
        <v>0</v>
      </c>
      <c r="Q65" s="40">
        <v>0</v>
      </c>
      <c r="R65" s="40">
        <v>0</v>
      </c>
      <c r="S65" s="50">
        <f t="shared" si="54"/>
        <v>0</v>
      </c>
      <c r="T65" s="40">
        <v>0</v>
      </c>
      <c r="U65" s="40">
        <v>0</v>
      </c>
      <c r="V65" s="40">
        <v>0</v>
      </c>
      <c r="W65" s="21">
        <v>171</v>
      </c>
      <c r="X65" s="40">
        <v>0</v>
      </c>
      <c r="Y65" s="50">
        <f t="shared" si="50"/>
        <v>171</v>
      </c>
      <c r="Z65" s="40">
        <v>0</v>
      </c>
      <c r="AA65" s="40">
        <v>0</v>
      </c>
      <c r="AB65" s="40">
        <v>0</v>
      </c>
      <c r="AC65" s="40">
        <v>0</v>
      </c>
      <c r="AD65" s="50">
        <f t="shared" si="55"/>
        <v>0</v>
      </c>
    </row>
    <row r="66" spans="1:30">
      <c r="A66" t="s">
        <v>36</v>
      </c>
      <c r="B66" s="10">
        <v>15</v>
      </c>
      <c r="C66" s="54" t="s">
        <v>91</v>
      </c>
      <c r="D66" s="10">
        <v>15</v>
      </c>
      <c r="E66" s="8" t="s">
        <v>245</v>
      </c>
      <c r="F66" s="11">
        <v>44639</v>
      </c>
      <c r="G66" s="13">
        <v>3463</v>
      </c>
      <c r="H66" s="13">
        <v>320170</v>
      </c>
      <c r="I66" s="13">
        <v>3825</v>
      </c>
      <c r="J66" s="40">
        <v>0</v>
      </c>
      <c r="K66" s="40">
        <v>0</v>
      </c>
      <c r="L66" s="40">
        <v>0</v>
      </c>
      <c r="M66" s="40">
        <v>32</v>
      </c>
      <c r="N66" s="50">
        <f t="shared" si="53"/>
        <v>32</v>
      </c>
      <c r="O66" s="40">
        <v>0</v>
      </c>
      <c r="P66" s="40">
        <v>0</v>
      </c>
      <c r="Q66" s="40">
        <v>0</v>
      </c>
      <c r="R66" s="40">
        <v>400</v>
      </c>
      <c r="S66" s="50">
        <f t="shared" si="54"/>
        <v>400</v>
      </c>
      <c r="T66" s="40">
        <v>0</v>
      </c>
      <c r="U66" s="40">
        <v>0</v>
      </c>
      <c r="V66" s="40">
        <v>0</v>
      </c>
      <c r="W66" s="21">
        <v>168</v>
      </c>
      <c r="X66" s="40">
        <v>0</v>
      </c>
      <c r="Y66" s="50">
        <f t="shared" si="50"/>
        <v>168</v>
      </c>
      <c r="Z66" s="40">
        <v>0</v>
      </c>
      <c r="AA66" s="40">
        <v>0</v>
      </c>
      <c r="AB66" s="40">
        <v>0</v>
      </c>
      <c r="AC66" s="40">
        <v>1</v>
      </c>
      <c r="AD66" s="50">
        <f t="shared" si="55"/>
        <v>1</v>
      </c>
    </row>
    <row r="67" spans="1:30">
      <c r="A67" t="s">
        <v>36</v>
      </c>
      <c r="B67" s="10">
        <v>16</v>
      </c>
      <c r="C67" s="54" t="s">
        <v>91</v>
      </c>
      <c r="D67" s="10">
        <v>16</v>
      </c>
      <c r="E67" s="8" t="s">
        <v>246</v>
      </c>
      <c r="F67" s="11">
        <v>44639</v>
      </c>
      <c r="G67" s="13">
        <v>126</v>
      </c>
      <c r="H67" s="13">
        <v>8141</v>
      </c>
      <c r="I67" s="13">
        <v>158</v>
      </c>
      <c r="J67" s="40">
        <v>0</v>
      </c>
      <c r="K67" s="40">
        <v>0</v>
      </c>
      <c r="L67" s="40">
        <v>0</v>
      </c>
      <c r="M67" s="40">
        <v>0</v>
      </c>
      <c r="N67" s="50">
        <f t="shared" si="53"/>
        <v>0</v>
      </c>
      <c r="O67" s="40">
        <v>0</v>
      </c>
      <c r="P67" s="40">
        <v>0</v>
      </c>
      <c r="Q67" s="40">
        <v>0</v>
      </c>
      <c r="R67" s="40">
        <v>0</v>
      </c>
      <c r="S67" s="50">
        <f t="shared" si="54"/>
        <v>0</v>
      </c>
      <c r="T67" s="40">
        <v>0</v>
      </c>
      <c r="U67" s="40">
        <v>0</v>
      </c>
      <c r="V67" s="40">
        <v>0</v>
      </c>
      <c r="W67" s="21">
        <v>6</v>
      </c>
      <c r="X67" s="40">
        <v>0</v>
      </c>
      <c r="Y67" s="50">
        <f t="shared" si="50"/>
        <v>6</v>
      </c>
      <c r="Z67" s="40">
        <v>0</v>
      </c>
      <c r="AA67" s="40">
        <v>0</v>
      </c>
      <c r="AB67" s="40">
        <v>0</v>
      </c>
      <c r="AC67" s="40">
        <v>0</v>
      </c>
      <c r="AD67" s="50">
        <f t="shared" si="55"/>
        <v>0</v>
      </c>
    </row>
    <row r="68" spans="1:30">
      <c r="A68" t="s">
        <v>36</v>
      </c>
      <c r="B68" s="10">
        <v>17</v>
      </c>
      <c r="C68" s="54" t="s">
        <v>91</v>
      </c>
      <c r="D68" s="10">
        <v>17</v>
      </c>
      <c r="E68" s="8" t="s">
        <v>247</v>
      </c>
      <c r="F68" s="11">
        <v>44646</v>
      </c>
      <c r="G68" s="13">
        <v>2421</v>
      </c>
      <c r="H68" s="13">
        <v>200123</v>
      </c>
      <c r="I68" s="13">
        <v>2871</v>
      </c>
      <c r="J68" s="40">
        <v>0</v>
      </c>
      <c r="K68" s="40">
        <v>0</v>
      </c>
      <c r="L68" s="40">
        <v>0</v>
      </c>
      <c r="M68" s="40">
        <v>0</v>
      </c>
      <c r="N68" s="50">
        <f t="shared" si="53"/>
        <v>0</v>
      </c>
      <c r="O68" s="40">
        <v>0</v>
      </c>
      <c r="P68" s="40">
        <v>0</v>
      </c>
      <c r="Q68" s="40">
        <v>0</v>
      </c>
      <c r="R68" s="40">
        <v>0</v>
      </c>
      <c r="S68" s="50">
        <f t="shared" si="54"/>
        <v>0</v>
      </c>
      <c r="T68" s="40">
        <v>0</v>
      </c>
      <c r="U68" s="40">
        <v>0</v>
      </c>
      <c r="V68" s="40">
        <v>0</v>
      </c>
      <c r="W68" s="21">
        <v>119</v>
      </c>
      <c r="X68" s="40">
        <v>0</v>
      </c>
      <c r="Y68" s="50">
        <f t="shared" si="50"/>
        <v>119</v>
      </c>
      <c r="Z68" s="40">
        <v>0</v>
      </c>
      <c r="AA68" s="40">
        <v>0</v>
      </c>
      <c r="AB68" s="40">
        <v>0</v>
      </c>
      <c r="AC68" s="40">
        <v>0</v>
      </c>
      <c r="AD68" s="50">
        <f t="shared" si="55"/>
        <v>0</v>
      </c>
    </row>
    <row r="69" spans="1:30">
      <c r="A69" t="s">
        <v>36</v>
      </c>
      <c r="B69" s="10">
        <v>18</v>
      </c>
      <c r="C69" s="54" t="s">
        <v>91</v>
      </c>
      <c r="D69" s="10">
        <v>18</v>
      </c>
      <c r="E69" s="8" t="s">
        <v>248</v>
      </c>
      <c r="F69" s="11">
        <v>44646</v>
      </c>
      <c r="G69" s="13">
        <v>2239</v>
      </c>
      <c r="H69" s="13">
        <v>202385</v>
      </c>
      <c r="I69" s="13">
        <v>2617</v>
      </c>
      <c r="J69" s="40">
        <v>0</v>
      </c>
      <c r="K69" s="40">
        <v>0</v>
      </c>
      <c r="L69" s="40">
        <v>0</v>
      </c>
      <c r="M69" s="40">
        <v>0</v>
      </c>
      <c r="N69" s="50">
        <f t="shared" si="53"/>
        <v>0</v>
      </c>
      <c r="O69" s="40">
        <v>0</v>
      </c>
      <c r="P69" s="40">
        <v>0</v>
      </c>
      <c r="Q69" s="40">
        <v>0</v>
      </c>
      <c r="R69" s="40">
        <v>0</v>
      </c>
      <c r="S69" s="50">
        <f t="shared" si="54"/>
        <v>0</v>
      </c>
      <c r="T69" s="40">
        <v>0</v>
      </c>
      <c r="U69" s="40">
        <v>0</v>
      </c>
      <c r="V69" s="40">
        <v>0</v>
      </c>
      <c r="W69" s="21">
        <v>100</v>
      </c>
      <c r="X69" s="40">
        <v>0</v>
      </c>
      <c r="Y69" s="50">
        <f t="shared" si="50"/>
        <v>100</v>
      </c>
      <c r="Z69" s="40">
        <v>0</v>
      </c>
      <c r="AA69" s="40">
        <v>0</v>
      </c>
      <c r="AB69" s="40">
        <v>0</v>
      </c>
      <c r="AC69" s="40">
        <v>0</v>
      </c>
      <c r="AD69" s="50">
        <f t="shared" si="55"/>
        <v>0</v>
      </c>
    </row>
    <row r="70" spans="1:30">
      <c r="A70" t="s">
        <v>36</v>
      </c>
      <c r="B70" s="10">
        <v>19</v>
      </c>
      <c r="C70" s="54" t="s">
        <v>91</v>
      </c>
      <c r="D70" s="10">
        <v>19</v>
      </c>
      <c r="E70" s="8" t="s">
        <v>249</v>
      </c>
      <c r="F70" s="11">
        <v>44646</v>
      </c>
      <c r="G70" s="13">
        <v>251</v>
      </c>
      <c r="H70" s="13">
        <v>15772</v>
      </c>
      <c r="I70" s="13">
        <v>314</v>
      </c>
      <c r="J70" s="40">
        <v>0</v>
      </c>
      <c r="K70" s="40">
        <v>0</v>
      </c>
      <c r="L70" s="40">
        <v>0</v>
      </c>
      <c r="M70" s="40">
        <v>0</v>
      </c>
      <c r="N70" s="50">
        <f t="shared" si="53"/>
        <v>0</v>
      </c>
      <c r="O70" s="40">
        <v>0</v>
      </c>
      <c r="P70" s="40">
        <v>0</v>
      </c>
      <c r="Q70" s="40">
        <v>0</v>
      </c>
      <c r="R70" s="40">
        <v>0</v>
      </c>
      <c r="S70" s="50">
        <f t="shared" si="54"/>
        <v>0</v>
      </c>
      <c r="T70" s="40">
        <v>0</v>
      </c>
      <c r="U70" s="40">
        <v>0</v>
      </c>
      <c r="V70" s="40">
        <v>0</v>
      </c>
      <c r="W70" s="21">
        <v>12</v>
      </c>
      <c r="X70" s="40">
        <v>0</v>
      </c>
      <c r="Y70" s="50">
        <f t="shared" si="50"/>
        <v>12</v>
      </c>
      <c r="Z70" s="40">
        <v>0</v>
      </c>
      <c r="AA70" s="40">
        <v>0</v>
      </c>
      <c r="AB70" s="40">
        <v>0</v>
      </c>
      <c r="AC70" s="40">
        <v>0</v>
      </c>
      <c r="AD70" s="50">
        <f t="shared" si="55"/>
        <v>0</v>
      </c>
    </row>
    <row r="71" spans="1:30">
      <c r="A71" t="s">
        <v>36</v>
      </c>
      <c r="B71" s="10">
        <v>20</v>
      </c>
      <c r="C71" s="54" t="s">
        <v>91</v>
      </c>
      <c r="D71" s="10">
        <v>20</v>
      </c>
      <c r="E71" s="8" t="s">
        <v>250</v>
      </c>
      <c r="F71" s="11">
        <v>44653</v>
      </c>
      <c r="G71" s="13">
        <v>1638</v>
      </c>
      <c r="H71" s="13">
        <v>127680</v>
      </c>
      <c r="I71" s="13">
        <v>1896</v>
      </c>
      <c r="J71" s="40">
        <v>0</v>
      </c>
      <c r="K71" s="40">
        <v>0</v>
      </c>
      <c r="L71" s="40">
        <v>0</v>
      </c>
      <c r="M71" s="40">
        <v>0</v>
      </c>
      <c r="N71" s="50">
        <f t="shared" ref="N71:N81" si="56">SUM(J71:M71)</f>
        <v>0</v>
      </c>
      <c r="O71" s="40">
        <v>0</v>
      </c>
      <c r="P71" s="40">
        <v>0</v>
      </c>
      <c r="Q71" s="40">
        <v>0</v>
      </c>
      <c r="R71" s="40">
        <v>0</v>
      </c>
      <c r="S71" s="50">
        <f t="shared" ref="S71:S81" si="57">SUM(O71:R71)</f>
        <v>0</v>
      </c>
      <c r="T71" s="40">
        <v>0</v>
      </c>
      <c r="U71" s="40">
        <v>0</v>
      </c>
      <c r="V71" s="40">
        <v>0</v>
      </c>
      <c r="W71" s="21">
        <v>81</v>
      </c>
      <c r="X71" s="40">
        <v>0</v>
      </c>
      <c r="Y71" s="50">
        <f t="shared" ref="Y71:Y81" si="58">SUM(T71:X71)</f>
        <v>81</v>
      </c>
      <c r="Z71" s="40">
        <v>0</v>
      </c>
      <c r="AA71" s="40">
        <v>0</v>
      </c>
      <c r="AB71" s="40">
        <v>0</v>
      </c>
      <c r="AC71" s="40">
        <v>0</v>
      </c>
      <c r="AD71" s="50">
        <f t="shared" ref="AD71:AD81" si="59">SUM(Z71:AC71)</f>
        <v>0</v>
      </c>
    </row>
    <row r="72" spans="1:30">
      <c r="A72" t="s">
        <v>36</v>
      </c>
      <c r="B72" s="10">
        <v>21</v>
      </c>
      <c r="C72" s="54" t="s">
        <v>91</v>
      </c>
      <c r="D72" s="10">
        <v>21</v>
      </c>
      <c r="E72" s="8" t="s">
        <v>251</v>
      </c>
      <c r="F72" s="11">
        <v>44653</v>
      </c>
      <c r="G72" s="13">
        <v>1235</v>
      </c>
      <c r="H72" s="13">
        <v>120900</v>
      </c>
      <c r="I72" s="13">
        <v>1407</v>
      </c>
      <c r="J72" s="40">
        <v>0</v>
      </c>
      <c r="K72" s="40">
        <v>0</v>
      </c>
      <c r="L72" s="40">
        <v>0</v>
      </c>
      <c r="M72" s="40">
        <v>0</v>
      </c>
      <c r="N72" s="50">
        <f t="shared" si="56"/>
        <v>0</v>
      </c>
      <c r="O72" s="40">
        <v>0</v>
      </c>
      <c r="P72" s="40">
        <v>0</v>
      </c>
      <c r="Q72" s="40">
        <v>0</v>
      </c>
      <c r="R72" s="40">
        <v>414</v>
      </c>
      <c r="S72" s="50">
        <f t="shared" si="57"/>
        <v>414</v>
      </c>
      <c r="T72" s="40">
        <v>0</v>
      </c>
      <c r="U72" s="40">
        <v>0</v>
      </c>
      <c r="V72" s="40">
        <v>0</v>
      </c>
      <c r="W72" s="21">
        <v>60</v>
      </c>
      <c r="X72" s="40">
        <v>0</v>
      </c>
      <c r="Y72" s="50">
        <f t="shared" si="58"/>
        <v>60</v>
      </c>
      <c r="Z72" s="40">
        <v>0</v>
      </c>
      <c r="AA72" s="40">
        <v>0</v>
      </c>
      <c r="AB72" s="40">
        <v>0</v>
      </c>
      <c r="AC72" s="40">
        <v>3</v>
      </c>
      <c r="AD72" s="50">
        <f t="shared" si="59"/>
        <v>3</v>
      </c>
    </row>
    <row r="73" spans="1:30">
      <c r="A73" t="s">
        <v>36</v>
      </c>
      <c r="B73" s="10">
        <v>22</v>
      </c>
      <c r="C73" s="54" t="s">
        <v>91</v>
      </c>
      <c r="D73" s="10">
        <v>22</v>
      </c>
      <c r="E73" s="8" t="s">
        <v>252</v>
      </c>
      <c r="F73" s="11">
        <v>44653</v>
      </c>
      <c r="G73" s="13">
        <v>377</v>
      </c>
      <c r="H73" s="13">
        <v>24062</v>
      </c>
      <c r="I73" s="13">
        <v>485</v>
      </c>
      <c r="J73" s="40">
        <v>0</v>
      </c>
      <c r="K73" s="40">
        <v>0</v>
      </c>
      <c r="L73" s="40">
        <v>0</v>
      </c>
      <c r="M73" s="40">
        <v>0</v>
      </c>
      <c r="N73" s="50">
        <f t="shared" si="56"/>
        <v>0</v>
      </c>
      <c r="O73" s="40">
        <v>0</v>
      </c>
      <c r="P73" s="40">
        <v>0</v>
      </c>
      <c r="Q73" s="40">
        <v>0</v>
      </c>
      <c r="R73" s="40">
        <v>0</v>
      </c>
      <c r="S73" s="50">
        <f t="shared" si="57"/>
        <v>0</v>
      </c>
      <c r="T73" s="40">
        <v>0</v>
      </c>
      <c r="U73" s="40">
        <v>0</v>
      </c>
      <c r="V73" s="40">
        <v>0</v>
      </c>
      <c r="W73" s="21">
        <v>18</v>
      </c>
      <c r="X73" s="40">
        <v>0</v>
      </c>
      <c r="Y73" s="50">
        <f t="shared" si="58"/>
        <v>18</v>
      </c>
      <c r="Z73" s="40">
        <v>0</v>
      </c>
      <c r="AA73" s="40">
        <v>0</v>
      </c>
      <c r="AB73" s="40">
        <v>0</v>
      </c>
      <c r="AC73" s="40">
        <v>0</v>
      </c>
      <c r="AD73" s="50">
        <f t="shared" si="59"/>
        <v>0</v>
      </c>
    </row>
    <row r="74" spans="1:30">
      <c r="A74" t="s">
        <v>36</v>
      </c>
      <c r="B74" s="10">
        <v>23</v>
      </c>
      <c r="C74" s="54" t="s">
        <v>91</v>
      </c>
      <c r="D74" s="10">
        <v>23</v>
      </c>
      <c r="E74" s="8" t="s">
        <v>253</v>
      </c>
      <c r="F74" s="11">
        <v>44660</v>
      </c>
      <c r="G74" s="13">
        <v>2529</v>
      </c>
      <c r="H74" s="13">
        <v>185636</v>
      </c>
      <c r="I74" s="13">
        <v>2952</v>
      </c>
      <c r="J74" s="40">
        <v>0</v>
      </c>
      <c r="K74" s="40">
        <v>0</v>
      </c>
      <c r="L74" s="40">
        <v>0</v>
      </c>
      <c r="M74" s="40">
        <v>0</v>
      </c>
      <c r="N74" s="50">
        <f t="shared" si="56"/>
        <v>0</v>
      </c>
      <c r="O74" s="40">
        <v>0</v>
      </c>
      <c r="P74" s="40">
        <v>0</v>
      </c>
      <c r="Q74" s="40">
        <v>0</v>
      </c>
      <c r="R74" s="40">
        <v>0</v>
      </c>
      <c r="S74" s="50">
        <f t="shared" si="57"/>
        <v>0</v>
      </c>
      <c r="T74" s="40">
        <v>0</v>
      </c>
      <c r="U74" s="40">
        <v>0</v>
      </c>
      <c r="V74" s="40">
        <v>0</v>
      </c>
      <c r="W74" s="21">
        <v>120</v>
      </c>
      <c r="X74" s="40">
        <v>0</v>
      </c>
      <c r="Y74" s="50">
        <f t="shared" si="58"/>
        <v>120</v>
      </c>
      <c r="Z74" s="40">
        <v>0</v>
      </c>
      <c r="AA74" s="40">
        <v>0</v>
      </c>
      <c r="AB74" s="40">
        <v>0</v>
      </c>
      <c r="AC74" s="40">
        <v>0</v>
      </c>
      <c r="AD74" s="50">
        <f t="shared" si="59"/>
        <v>0</v>
      </c>
    </row>
    <row r="75" spans="1:30">
      <c r="A75" t="s">
        <v>36</v>
      </c>
      <c r="B75" s="10">
        <v>24</v>
      </c>
      <c r="C75" s="54" t="s">
        <v>91</v>
      </c>
      <c r="D75" s="10">
        <v>24</v>
      </c>
      <c r="E75" s="8" t="s">
        <v>254</v>
      </c>
      <c r="F75" s="11">
        <v>44660</v>
      </c>
      <c r="G75" s="13">
        <v>1154</v>
      </c>
      <c r="H75" s="13">
        <v>94359</v>
      </c>
      <c r="I75" s="13">
        <v>1228</v>
      </c>
      <c r="J75" s="40">
        <v>0</v>
      </c>
      <c r="K75" s="40">
        <v>0</v>
      </c>
      <c r="L75" s="40">
        <v>0</v>
      </c>
      <c r="M75" s="40">
        <v>0</v>
      </c>
      <c r="N75" s="50">
        <f t="shared" si="56"/>
        <v>0</v>
      </c>
      <c r="O75" s="40">
        <v>0</v>
      </c>
      <c r="P75" s="40">
        <v>0</v>
      </c>
      <c r="Q75" s="40">
        <v>0</v>
      </c>
      <c r="R75" s="40">
        <v>281</v>
      </c>
      <c r="S75" s="50">
        <f t="shared" si="57"/>
        <v>281</v>
      </c>
      <c r="T75" s="40">
        <v>0</v>
      </c>
      <c r="U75" s="40">
        <v>0</v>
      </c>
      <c r="V75" s="40">
        <v>0</v>
      </c>
      <c r="W75" s="21">
        <v>56</v>
      </c>
      <c r="X75" s="40">
        <v>0</v>
      </c>
      <c r="Y75" s="50">
        <f t="shared" si="58"/>
        <v>56</v>
      </c>
      <c r="Z75" s="40">
        <v>0</v>
      </c>
      <c r="AA75" s="40">
        <v>0</v>
      </c>
      <c r="AB75" s="40">
        <v>0</v>
      </c>
      <c r="AC75" s="40">
        <v>1</v>
      </c>
      <c r="AD75" s="50">
        <f t="shared" si="59"/>
        <v>1</v>
      </c>
    </row>
    <row r="76" spans="1:30">
      <c r="A76" t="s">
        <v>36</v>
      </c>
      <c r="B76" s="10">
        <v>25</v>
      </c>
      <c r="C76" s="54" t="s">
        <v>91</v>
      </c>
      <c r="D76" s="10">
        <v>25</v>
      </c>
      <c r="E76" s="8" t="s">
        <v>255</v>
      </c>
      <c r="F76" s="11">
        <v>44667</v>
      </c>
      <c r="G76" s="13">
        <v>2135</v>
      </c>
      <c r="H76" s="13">
        <v>167236</v>
      </c>
      <c r="I76" s="13">
        <v>2287</v>
      </c>
      <c r="J76" s="40">
        <v>0</v>
      </c>
      <c r="K76" s="40">
        <v>0</v>
      </c>
      <c r="L76" s="40">
        <v>0</v>
      </c>
      <c r="M76" s="40">
        <v>0</v>
      </c>
      <c r="N76" s="50">
        <f t="shared" si="56"/>
        <v>0</v>
      </c>
      <c r="O76" s="40">
        <v>0</v>
      </c>
      <c r="P76" s="40">
        <v>0</v>
      </c>
      <c r="Q76" s="40">
        <v>0</v>
      </c>
      <c r="R76" s="40">
        <v>0</v>
      </c>
      <c r="S76" s="50">
        <f t="shared" si="57"/>
        <v>0</v>
      </c>
      <c r="T76" s="40">
        <v>0</v>
      </c>
      <c r="U76" s="40">
        <v>0</v>
      </c>
      <c r="V76" s="40">
        <v>0</v>
      </c>
      <c r="W76" s="21">
        <v>105</v>
      </c>
      <c r="X76" s="40">
        <v>0</v>
      </c>
      <c r="Y76" s="50">
        <f t="shared" si="58"/>
        <v>105</v>
      </c>
      <c r="Z76" s="40">
        <v>0</v>
      </c>
      <c r="AA76" s="40">
        <v>0</v>
      </c>
      <c r="AB76" s="40">
        <v>0</v>
      </c>
      <c r="AC76" s="40">
        <v>0</v>
      </c>
      <c r="AD76" s="50">
        <f t="shared" si="59"/>
        <v>0</v>
      </c>
    </row>
    <row r="77" spans="1:30">
      <c r="A77" t="s">
        <v>36</v>
      </c>
      <c r="B77" s="10">
        <v>26</v>
      </c>
      <c r="C77" s="54" t="s">
        <v>91</v>
      </c>
      <c r="D77" s="10">
        <v>26</v>
      </c>
      <c r="E77" s="8" t="s">
        <v>256</v>
      </c>
      <c r="F77" s="11">
        <v>44667</v>
      </c>
      <c r="G77" s="13">
        <v>1067</v>
      </c>
      <c r="H77" s="13">
        <v>84139</v>
      </c>
      <c r="I77" s="13">
        <v>1157</v>
      </c>
      <c r="J77" s="40">
        <v>0</v>
      </c>
      <c r="K77" s="40">
        <v>0</v>
      </c>
      <c r="L77" s="40">
        <v>0</v>
      </c>
      <c r="M77" s="40">
        <v>0</v>
      </c>
      <c r="N77" s="50">
        <f t="shared" si="56"/>
        <v>0</v>
      </c>
      <c r="O77" s="40">
        <v>0</v>
      </c>
      <c r="P77" s="40">
        <v>0</v>
      </c>
      <c r="Q77" s="40">
        <v>0</v>
      </c>
      <c r="R77" s="40">
        <v>121</v>
      </c>
      <c r="S77" s="50">
        <f t="shared" si="57"/>
        <v>121</v>
      </c>
      <c r="T77" s="40">
        <v>0</v>
      </c>
      <c r="U77" s="40">
        <v>0</v>
      </c>
      <c r="V77" s="40">
        <v>0</v>
      </c>
      <c r="W77" s="21">
        <v>52</v>
      </c>
      <c r="X77" s="40">
        <v>0</v>
      </c>
      <c r="Y77" s="50">
        <f t="shared" si="58"/>
        <v>52</v>
      </c>
      <c r="Z77" s="40">
        <v>0</v>
      </c>
      <c r="AA77" s="40">
        <v>0</v>
      </c>
      <c r="AB77" s="40">
        <v>0</v>
      </c>
      <c r="AC77" s="40">
        <v>0</v>
      </c>
      <c r="AD77" s="50">
        <f t="shared" si="59"/>
        <v>0</v>
      </c>
    </row>
    <row r="78" spans="1:30">
      <c r="A78" t="s">
        <v>36</v>
      </c>
      <c r="B78" s="10">
        <v>27</v>
      </c>
      <c r="C78" s="54" t="s">
        <v>91</v>
      </c>
      <c r="D78" s="10">
        <v>27</v>
      </c>
      <c r="E78" s="8" t="s">
        <v>257</v>
      </c>
      <c r="F78" s="11">
        <v>44674</v>
      </c>
      <c r="G78" s="13">
        <v>2578</v>
      </c>
      <c r="H78" s="13">
        <v>202834</v>
      </c>
      <c r="I78" s="13">
        <v>2862</v>
      </c>
      <c r="J78" s="40">
        <v>0</v>
      </c>
      <c r="K78" s="40">
        <v>0</v>
      </c>
      <c r="L78" s="40">
        <v>0</v>
      </c>
      <c r="M78" s="40">
        <v>0</v>
      </c>
      <c r="N78" s="50">
        <f t="shared" si="56"/>
        <v>0</v>
      </c>
      <c r="O78" s="40">
        <v>0</v>
      </c>
      <c r="P78" s="40">
        <v>0</v>
      </c>
      <c r="Q78" s="40">
        <v>0</v>
      </c>
      <c r="R78" s="40">
        <v>0</v>
      </c>
      <c r="S78" s="50">
        <f t="shared" si="57"/>
        <v>0</v>
      </c>
      <c r="T78" s="40">
        <v>0</v>
      </c>
      <c r="U78" s="40">
        <v>0</v>
      </c>
      <c r="V78" s="40">
        <v>0</v>
      </c>
      <c r="W78" s="21">
        <v>126</v>
      </c>
      <c r="X78" s="40">
        <v>0</v>
      </c>
      <c r="Y78" s="50">
        <f t="shared" si="58"/>
        <v>126</v>
      </c>
      <c r="Z78" s="40">
        <v>0</v>
      </c>
      <c r="AA78" s="40">
        <v>0</v>
      </c>
      <c r="AB78" s="40">
        <v>0</v>
      </c>
      <c r="AC78" s="40">
        <v>0</v>
      </c>
      <c r="AD78" s="50">
        <f t="shared" si="59"/>
        <v>0</v>
      </c>
    </row>
    <row r="79" spans="1:30">
      <c r="A79" t="s">
        <v>36</v>
      </c>
      <c r="B79" s="10">
        <v>28</v>
      </c>
      <c r="C79" s="54" t="s">
        <v>91</v>
      </c>
      <c r="D79" s="10">
        <v>28</v>
      </c>
      <c r="E79" s="8" t="s">
        <v>258</v>
      </c>
      <c r="F79" s="11">
        <v>44674</v>
      </c>
      <c r="G79" s="13">
        <v>1405</v>
      </c>
      <c r="H79" s="13">
        <v>107689</v>
      </c>
      <c r="I79" s="13">
        <v>1514</v>
      </c>
      <c r="J79" s="40">
        <v>0</v>
      </c>
      <c r="K79" s="40">
        <v>0</v>
      </c>
      <c r="L79" s="40">
        <v>0</v>
      </c>
      <c r="M79" s="40">
        <v>0</v>
      </c>
      <c r="N79" s="50">
        <f t="shared" si="56"/>
        <v>0</v>
      </c>
      <c r="O79" s="40">
        <v>2</v>
      </c>
      <c r="P79" s="40">
        <v>0</v>
      </c>
      <c r="Q79" s="40">
        <v>13</v>
      </c>
      <c r="R79" s="40">
        <v>0</v>
      </c>
      <c r="S79" s="50">
        <f t="shared" si="57"/>
        <v>15</v>
      </c>
      <c r="T79" s="40">
        <v>0</v>
      </c>
      <c r="U79" s="40">
        <v>0</v>
      </c>
      <c r="V79" s="40">
        <v>0</v>
      </c>
      <c r="W79" s="21">
        <v>68</v>
      </c>
      <c r="X79" s="40">
        <v>0</v>
      </c>
      <c r="Y79" s="50">
        <f t="shared" si="58"/>
        <v>68</v>
      </c>
      <c r="Z79" s="40">
        <v>0</v>
      </c>
      <c r="AA79" s="40">
        <v>0</v>
      </c>
      <c r="AB79" s="40">
        <v>0</v>
      </c>
      <c r="AC79" s="40">
        <v>0</v>
      </c>
      <c r="AD79" s="50">
        <f t="shared" si="59"/>
        <v>0</v>
      </c>
    </row>
    <row r="80" spans="1:30">
      <c r="A80" t="s">
        <v>36</v>
      </c>
      <c r="B80" s="10">
        <v>29</v>
      </c>
      <c r="C80" s="54" t="s">
        <v>91</v>
      </c>
      <c r="D80" s="10">
        <v>29</v>
      </c>
      <c r="E80" s="8" t="s">
        <v>259</v>
      </c>
      <c r="F80" s="11">
        <v>44680</v>
      </c>
      <c r="G80" s="13">
        <v>2256</v>
      </c>
      <c r="H80" s="13">
        <v>155350</v>
      </c>
      <c r="I80" s="13">
        <v>2633</v>
      </c>
      <c r="J80" s="40">
        <v>0</v>
      </c>
      <c r="K80" s="40">
        <v>0</v>
      </c>
      <c r="L80" s="40">
        <v>0</v>
      </c>
      <c r="M80" s="40">
        <v>0</v>
      </c>
      <c r="N80" s="50">
        <f t="shared" si="56"/>
        <v>0</v>
      </c>
      <c r="O80" s="40">
        <v>0</v>
      </c>
      <c r="P80" s="40">
        <v>0</v>
      </c>
      <c r="Q80" s="40">
        <v>0</v>
      </c>
      <c r="R80" s="40">
        <v>0</v>
      </c>
      <c r="S80" s="50">
        <f t="shared" si="57"/>
        <v>0</v>
      </c>
      <c r="T80" s="40">
        <v>0</v>
      </c>
      <c r="U80" s="40">
        <v>0</v>
      </c>
      <c r="V80" s="40">
        <v>0</v>
      </c>
      <c r="W80" s="21">
        <v>110</v>
      </c>
      <c r="X80" s="40">
        <v>0</v>
      </c>
      <c r="Y80" s="50">
        <f t="shared" si="58"/>
        <v>110</v>
      </c>
      <c r="Z80" s="40">
        <v>0</v>
      </c>
      <c r="AA80" s="40">
        <v>0</v>
      </c>
      <c r="AB80" s="40">
        <v>0</v>
      </c>
      <c r="AC80" s="40">
        <v>0</v>
      </c>
      <c r="AD80" s="50">
        <f t="shared" si="59"/>
        <v>0</v>
      </c>
    </row>
    <row r="81" spans="1:32">
      <c r="A81" t="s">
        <v>36</v>
      </c>
      <c r="B81" s="10">
        <v>30</v>
      </c>
      <c r="C81" s="54" t="s">
        <v>91</v>
      </c>
      <c r="D81" s="10">
        <v>30</v>
      </c>
      <c r="E81" s="8" t="s">
        <v>260</v>
      </c>
      <c r="F81" s="11">
        <v>44680</v>
      </c>
      <c r="G81" s="13">
        <v>1220</v>
      </c>
      <c r="H81" s="13">
        <v>90015</v>
      </c>
      <c r="I81" s="13">
        <v>1283</v>
      </c>
      <c r="J81" s="40">
        <v>0</v>
      </c>
      <c r="K81" s="40">
        <v>0</v>
      </c>
      <c r="L81" s="40">
        <v>0</v>
      </c>
      <c r="M81" s="40">
        <v>0</v>
      </c>
      <c r="N81" s="50">
        <f t="shared" si="56"/>
        <v>0</v>
      </c>
      <c r="O81" s="40">
        <v>0</v>
      </c>
      <c r="P81" s="40">
        <v>0</v>
      </c>
      <c r="Q81" s="40">
        <v>0</v>
      </c>
      <c r="R81" s="40">
        <v>0</v>
      </c>
      <c r="S81" s="50">
        <f t="shared" si="57"/>
        <v>0</v>
      </c>
      <c r="T81" s="40">
        <v>0</v>
      </c>
      <c r="U81" s="40">
        <v>0</v>
      </c>
      <c r="V81" s="40">
        <v>0</v>
      </c>
      <c r="W81" s="21">
        <v>59</v>
      </c>
      <c r="X81" s="40">
        <v>0</v>
      </c>
      <c r="Y81" s="50">
        <f t="shared" si="58"/>
        <v>59</v>
      </c>
      <c r="Z81" s="40">
        <v>0</v>
      </c>
      <c r="AA81" s="40">
        <v>0</v>
      </c>
      <c r="AB81" s="40">
        <v>0</v>
      </c>
      <c r="AC81" s="40">
        <v>0</v>
      </c>
      <c r="AD81" s="50">
        <f t="shared" si="59"/>
        <v>0</v>
      </c>
    </row>
    <row r="82" spans="1:32">
      <c r="A82" t="s">
        <v>36</v>
      </c>
      <c r="B82" s="10">
        <f>+B81+1</f>
        <v>31</v>
      </c>
      <c r="C82" s="54" t="s">
        <v>91</v>
      </c>
      <c r="D82" s="10">
        <f t="shared" ref="D82:D91" si="60">+D81+1</f>
        <v>31</v>
      </c>
      <c r="E82" s="8" t="s">
        <v>261</v>
      </c>
      <c r="F82" s="11">
        <v>44687</v>
      </c>
      <c r="G82" s="13">
        <v>1882</v>
      </c>
      <c r="H82" s="13">
        <v>122911</v>
      </c>
      <c r="I82" s="13">
        <v>2230</v>
      </c>
      <c r="J82" s="40">
        <v>0</v>
      </c>
      <c r="K82" s="40">
        <v>0</v>
      </c>
      <c r="L82" s="40">
        <v>0</v>
      </c>
      <c r="M82" s="40">
        <v>0</v>
      </c>
      <c r="N82" s="50">
        <f t="shared" ref="N82:N89" si="61">SUM(J82:M82)</f>
        <v>0</v>
      </c>
      <c r="O82" s="40">
        <v>0</v>
      </c>
      <c r="P82" s="40">
        <v>0</v>
      </c>
      <c r="Q82" s="40">
        <v>0</v>
      </c>
      <c r="R82" s="40">
        <v>0</v>
      </c>
      <c r="S82" s="50">
        <f t="shared" ref="S82:S89" si="62">SUM(O82:R82)</f>
        <v>0</v>
      </c>
      <c r="T82" s="40">
        <v>0</v>
      </c>
      <c r="U82" s="40">
        <v>0</v>
      </c>
      <c r="V82" s="40">
        <v>0</v>
      </c>
      <c r="W82" s="21">
        <v>92</v>
      </c>
      <c r="X82" s="40">
        <v>0</v>
      </c>
      <c r="Y82" s="50">
        <f t="shared" ref="Y82:Y89" si="63">SUM(T82:X82)</f>
        <v>92</v>
      </c>
      <c r="Z82" s="40">
        <v>0</v>
      </c>
      <c r="AA82" s="40">
        <v>0</v>
      </c>
      <c r="AB82" s="40">
        <v>0</v>
      </c>
      <c r="AC82" s="40">
        <v>0</v>
      </c>
      <c r="AD82" s="50">
        <f t="shared" ref="AD82:AD85" si="64">SUM(Z82:AC82)</f>
        <v>0</v>
      </c>
    </row>
    <row r="83" spans="1:32">
      <c r="A83" t="s">
        <v>36</v>
      </c>
      <c r="B83" s="10">
        <f t="shared" ref="B83:B91" si="65">+B82+1</f>
        <v>32</v>
      </c>
      <c r="C83" s="54" t="s">
        <v>91</v>
      </c>
      <c r="D83" s="10">
        <f t="shared" si="60"/>
        <v>32</v>
      </c>
      <c r="E83" s="8" t="s">
        <v>262</v>
      </c>
      <c r="F83" s="11">
        <v>44687</v>
      </c>
      <c r="G83" s="13">
        <v>1302</v>
      </c>
      <c r="H83" s="13">
        <v>96385</v>
      </c>
      <c r="I83" s="13">
        <v>1394</v>
      </c>
      <c r="J83" s="40">
        <v>0</v>
      </c>
      <c r="K83" s="40">
        <v>0</v>
      </c>
      <c r="L83" s="40">
        <v>0</v>
      </c>
      <c r="M83" s="40">
        <v>0</v>
      </c>
      <c r="N83" s="50">
        <f t="shared" si="61"/>
        <v>0</v>
      </c>
      <c r="O83" s="40">
        <v>0</v>
      </c>
      <c r="P83" s="40">
        <v>0</v>
      </c>
      <c r="Q83" s="40">
        <v>0</v>
      </c>
      <c r="R83" s="40">
        <v>150</v>
      </c>
      <c r="S83" s="50">
        <f t="shared" si="62"/>
        <v>150</v>
      </c>
      <c r="T83" s="40">
        <v>0</v>
      </c>
      <c r="U83" s="40">
        <v>0</v>
      </c>
      <c r="V83" s="40">
        <v>0</v>
      </c>
      <c r="W83" s="21">
        <v>63</v>
      </c>
      <c r="X83" s="40">
        <v>0</v>
      </c>
      <c r="Y83" s="50">
        <f t="shared" si="63"/>
        <v>63</v>
      </c>
      <c r="Z83" s="40">
        <v>0</v>
      </c>
      <c r="AA83" s="40">
        <v>0</v>
      </c>
      <c r="AB83" s="40">
        <v>0</v>
      </c>
      <c r="AC83" s="40">
        <v>2</v>
      </c>
      <c r="AD83" s="50">
        <f t="shared" si="64"/>
        <v>2</v>
      </c>
    </row>
    <row r="84" spans="1:32">
      <c r="A84" t="s">
        <v>36</v>
      </c>
      <c r="B84" s="10">
        <f t="shared" si="65"/>
        <v>33</v>
      </c>
      <c r="C84" s="54" t="s">
        <v>91</v>
      </c>
      <c r="D84" s="10">
        <f t="shared" si="60"/>
        <v>33</v>
      </c>
      <c r="E84" s="8" t="s">
        <v>263</v>
      </c>
      <c r="F84" s="11">
        <v>44694</v>
      </c>
      <c r="G84" s="13">
        <v>1918</v>
      </c>
      <c r="H84" s="13">
        <v>125611</v>
      </c>
      <c r="I84" s="13">
        <v>2214</v>
      </c>
      <c r="J84" s="40">
        <v>0</v>
      </c>
      <c r="K84" s="40">
        <v>0</v>
      </c>
      <c r="L84" s="40">
        <v>0</v>
      </c>
      <c r="M84" s="40">
        <v>0</v>
      </c>
      <c r="N84" s="50">
        <f t="shared" si="61"/>
        <v>0</v>
      </c>
      <c r="O84" s="40">
        <v>0</v>
      </c>
      <c r="P84" s="40">
        <v>0</v>
      </c>
      <c r="Q84" s="40">
        <v>0</v>
      </c>
      <c r="R84" s="40">
        <v>0</v>
      </c>
      <c r="S84" s="50">
        <f t="shared" si="62"/>
        <v>0</v>
      </c>
      <c r="T84" s="40">
        <v>1</v>
      </c>
      <c r="U84" s="40">
        <v>0</v>
      </c>
      <c r="V84" s="40">
        <v>8</v>
      </c>
      <c r="W84" s="21">
        <v>83</v>
      </c>
      <c r="X84" s="40">
        <v>0</v>
      </c>
      <c r="Y84" s="50">
        <f t="shared" si="63"/>
        <v>92</v>
      </c>
      <c r="Z84" s="40">
        <v>0</v>
      </c>
      <c r="AA84" s="40">
        <v>0</v>
      </c>
      <c r="AB84" s="40">
        <v>0</v>
      </c>
      <c r="AC84" s="40">
        <v>0</v>
      </c>
      <c r="AD84" s="50">
        <f t="shared" si="64"/>
        <v>0</v>
      </c>
    </row>
    <row r="85" spans="1:32">
      <c r="A85" t="s">
        <v>36</v>
      </c>
      <c r="B85" s="10">
        <f t="shared" si="65"/>
        <v>34</v>
      </c>
      <c r="C85" s="54" t="s">
        <v>91</v>
      </c>
      <c r="D85" s="10">
        <f t="shared" si="60"/>
        <v>34</v>
      </c>
      <c r="E85" s="8" t="s">
        <v>264</v>
      </c>
      <c r="F85" s="11">
        <v>44694</v>
      </c>
      <c r="G85" s="13">
        <v>1329</v>
      </c>
      <c r="H85" s="13">
        <v>91493</v>
      </c>
      <c r="I85" s="13">
        <v>1425</v>
      </c>
      <c r="J85" s="40">
        <v>0</v>
      </c>
      <c r="K85" s="40">
        <v>0</v>
      </c>
      <c r="L85" s="40">
        <v>0</v>
      </c>
      <c r="M85" s="40">
        <v>0</v>
      </c>
      <c r="N85" s="50">
        <f t="shared" si="61"/>
        <v>0</v>
      </c>
      <c r="O85" s="40">
        <v>0</v>
      </c>
      <c r="P85" s="40">
        <v>0</v>
      </c>
      <c r="Q85" s="40">
        <v>0</v>
      </c>
      <c r="R85" s="40">
        <v>119</v>
      </c>
      <c r="S85" s="50">
        <f t="shared" si="62"/>
        <v>119</v>
      </c>
      <c r="T85" s="40">
        <v>0</v>
      </c>
      <c r="U85" s="40">
        <v>0</v>
      </c>
      <c r="V85" s="40">
        <v>0</v>
      </c>
      <c r="W85" s="21">
        <v>64</v>
      </c>
      <c r="X85" s="40">
        <v>0</v>
      </c>
      <c r="Y85" s="50">
        <f t="shared" si="63"/>
        <v>64</v>
      </c>
      <c r="Z85" s="40">
        <v>0</v>
      </c>
      <c r="AA85" s="40">
        <v>0</v>
      </c>
      <c r="AB85" s="40">
        <v>0</v>
      </c>
      <c r="AC85" s="40">
        <v>1</v>
      </c>
      <c r="AD85" s="50">
        <f t="shared" si="64"/>
        <v>1</v>
      </c>
    </row>
    <row r="86" spans="1:32">
      <c r="A86" t="s">
        <v>36</v>
      </c>
      <c r="B86" s="10">
        <f t="shared" si="65"/>
        <v>35</v>
      </c>
      <c r="C86" s="54" t="s">
        <v>91</v>
      </c>
      <c r="D86" s="10">
        <f t="shared" si="60"/>
        <v>35</v>
      </c>
      <c r="E86" s="8" t="s">
        <v>265</v>
      </c>
      <c r="F86" s="11">
        <v>44701</v>
      </c>
      <c r="G86" s="13">
        <v>1202</v>
      </c>
      <c r="H86" s="13">
        <v>88677</v>
      </c>
      <c r="I86" s="13">
        <v>1426</v>
      </c>
      <c r="J86" s="40">
        <v>0</v>
      </c>
      <c r="K86" s="40">
        <v>0</v>
      </c>
      <c r="L86" s="40">
        <v>0</v>
      </c>
      <c r="M86" s="40">
        <v>0</v>
      </c>
      <c r="N86" s="50">
        <f t="shared" si="61"/>
        <v>0</v>
      </c>
      <c r="O86" s="40">
        <v>0</v>
      </c>
      <c r="P86" s="40">
        <v>0</v>
      </c>
      <c r="Q86" s="40">
        <v>0</v>
      </c>
      <c r="R86" s="40">
        <v>0</v>
      </c>
      <c r="S86" s="50">
        <f t="shared" si="62"/>
        <v>0</v>
      </c>
      <c r="T86" s="40">
        <v>0</v>
      </c>
      <c r="U86" s="40">
        <v>0</v>
      </c>
      <c r="V86" s="40">
        <v>0</v>
      </c>
      <c r="W86" s="21">
        <v>59</v>
      </c>
      <c r="X86" s="40">
        <v>0</v>
      </c>
      <c r="Y86" s="50">
        <f t="shared" si="63"/>
        <v>59</v>
      </c>
      <c r="Z86" s="40">
        <v>0</v>
      </c>
      <c r="AA86" s="40">
        <v>0</v>
      </c>
      <c r="AB86" s="40">
        <v>0</v>
      </c>
      <c r="AC86" s="40">
        <v>0</v>
      </c>
      <c r="AD86" s="50">
        <f t="shared" ref="AD86:AD89" si="66">SUM(Z86:AC86)</f>
        <v>0</v>
      </c>
    </row>
    <row r="87" spans="1:32">
      <c r="A87" t="s">
        <v>36</v>
      </c>
      <c r="B87" s="10">
        <f t="shared" si="65"/>
        <v>36</v>
      </c>
      <c r="C87" s="54" t="s">
        <v>91</v>
      </c>
      <c r="D87" s="10">
        <f t="shared" si="60"/>
        <v>36</v>
      </c>
      <c r="E87" s="8" t="s">
        <v>266</v>
      </c>
      <c r="F87" s="11">
        <v>44701</v>
      </c>
      <c r="G87" s="13">
        <v>1164</v>
      </c>
      <c r="H87" s="13">
        <v>74650</v>
      </c>
      <c r="I87" s="13">
        <v>1249</v>
      </c>
      <c r="J87" s="40">
        <v>0</v>
      </c>
      <c r="K87" s="40">
        <v>0</v>
      </c>
      <c r="L87" s="40">
        <v>0</v>
      </c>
      <c r="M87" s="40">
        <v>0</v>
      </c>
      <c r="N87" s="50">
        <f t="shared" si="61"/>
        <v>0</v>
      </c>
      <c r="O87" s="40">
        <v>0</v>
      </c>
      <c r="P87" s="40">
        <v>0</v>
      </c>
      <c r="Q87" s="40">
        <v>0</v>
      </c>
      <c r="R87" s="40">
        <v>100</v>
      </c>
      <c r="S87" s="50">
        <f t="shared" si="62"/>
        <v>100</v>
      </c>
      <c r="T87" s="40">
        <v>0</v>
      </c>
      <c r="U87" s="40">
        <v>0</v>
      </c>
      <c r="V87" s="40">
        <v>0</v>
      </c>
      <c r="W87" s="21">
        <v>56</v>
      </c>
      <c r="X87" s="40">
        <v>0</v>
      </c>
      <c r="Y87" s="50">
        <f t="shared" si="63"/>
        <v>56</v>
      </c>
      <c r="Z87" s="40">
        <v>0</v>
      </c>
      <c r="AA87" s="40">
        <v>0</v>
      </c>
      <c r="AB87" s="40">
        <v>0</v>
      </c>
      <c r="AC87" s="40">
        <v>0</v>
      </c>
      <c r="AD87" s="50">
        <f t="shared" si="66"/>
        <v>0</v>
      </c>
    </row>
    <row r="88" spans="1:32">
      <c r="A88" t="s">
        <v>36</v>
      </c>
      <c r="B88" s="10">
        <f t="shared" si="65"/>
        <v>37</v>
      </c>
      <c r="C88" s="54" t="s">
        <v>91</v>
      </c>
      <c r="D88" s="10">
        <f t="shared" si="60"/>
        <v>37</v>
      </c>
      <c r="E88" s="8" t="s">
        <v>267</v>
      </c>
      <c r="F88" s="11">
        <v>44709</v>
      </c>
      <c r="G88" s="13">
        <v>970</v>
      </c>
      <c r="H88" s="13">
        <v>68133</v>
      </c>
      <c r="I88" s="13">
        <v>1131</v>
      </c>
      <c r="J88" s="40">
        <v>0</v>
      </c>
      <c r="K88" s="40">
        <v>0</v>
      </c>
      <c r="L88" s="40">
        <v>0</v>
      </c>
      <c r="M88" s="40">
        <v>0</v>
      </c>
      <c r="N88" s="50">
        <f t="shared" si="61"/>
        <v>0</v>
      </c>
      <c r="O88" s="40">
        <v>0</v>
      </c>
      <c r="P88" s="40">
        <v>0</v>
      </c>
      <c r="Q88" s="40">
        <v>0</v>
      </c>
      <c r="R88" s="40">
        <v>0</v>
      </c>
      <c r="S88" s="50">
        <f t="shared" si="62"/>
        <v>0</v>
      </c>
      <c r="T88" s="40">
        <v>0</v>
      </c>
      <c r="U88" s="40">
        <v>0</v>
      </c>
      <c r="V88" s="40">
        <v>0</v>
      </c>
      <c r="W88" s="21">
        <v>47</v>
      </c>
      <c r="X88" s="40">
        <v>0</v>
      </c>
      <c r="Y88" s="50">
        <f t="shared" si="63"/>
        <v>47</v>
      </c>
      <c r="Z88" s="40">
        <v>0</v>
      </c>
      <c r="AA88" s="40">
        <v>0</v>
      </c>
      <c r="AB88" s="40">
        <v>0</v>
      </c>
      <c r="AC88" s="40">
        <v>0</v>
      </c>
      <c r="AD88" s="50">
        <f t="shared" si="66"/>
        <v>0</v>
      </c>
    </row>
    <row r="89" spans="1:32">
      <c r="A89" t="s">
        <v>36</v>
      </c>
      <c r="B89" s="10">
        <f t="shared" si="65"/>
        <v>38</v>
      </c>
      <c r="C89" s="54" t="s">
        <v>91</v>
      </c>
      <c r="D89" s="10">
        <f t="shared" si="60"/>
        <v>38</v>
      </c>
      <c r="E89" s="8" t="s">
        <v>268</v>
      </c>
      <c r="F89" s="11">
        <v>44709</v>
      </c>
      <c r="G89" s="13">
        <v>666</v>
      </c>
      <c r="H89" s="13">
        <v>48096</v>
      </c>
      <c r="I89" s="13">
        <v>725</v>
      </c>
      <c r="J89" s="40">
        <v>0</v>
      </c>
      <c r="K89" s="40">
        <v>0</v>
      </c>
      <c r="L89" s="40">
        <v>0</v>
      </c>
      <c r="M89" s="40">
        <v>0</v>
      </c>
      <c r="N89" s="50">
        <f t="shared" si="61"/>
        <v>0</v>
      </c>
      <c r="O89" s="40">
        <v>0</v>
      </c>
      <c r="P89" s="40">
        <v>0</v>
      </c>
      <c r="Q89" s="40">
        <v>0</v>
      </c>
      <c r="R89" s="40">
        <v>120</v>
      </c>
      <c r="S89" s="50">
        <f t="shared" si="62"/>
        <v>120</v>
      </c>
      <c r="T89" s="40">
        <v>0</v>
      </c>
      <c r="U89" s="40">
        <v>0</v>
      </c>
      <c r="V89" s="40">
        <v>0</v>
      </c>
      <c r="W89" s="21">
        <v>32</v>
      </c>
      <c r="X89" s="40">
        <v>0</v>
      </c>
      <c r="Y89" s="50">
        <f t="shared" si="63"/>
        <v>32</v>
      </c>
      <c r="Z89" s="40">
        <v>0</v>
      </c>
      <c r="AA89" s="40">
        <v>0</v>
      </c>
      <c r="AB89" s="40">
        <v>0</v>
      </c>
      <c r="AC89" s="40">
        <v>0</v>
      </c>
      <c r="AD89" s="50">
        <f t="shared" si="66"/>
        <v>0</v>
      </c>
    </row>
    <row r="90" spans="1:32">
      <c r="A90" t="s">
        <v>36</v>
      </c>
      <c r="B90" s="10">
        <f t="shared" si="65"/>
        <v>39</v>
      </c>
      <c r="C90" s="54" t="s">
        <v>91</v>
      </c>
      <c r="D90" s="10">
        <f t="shared" si="60"/>
        <v>39</v>
      </c>
      <c r="E90" s="8" t="s">
        <v>269</v>
      </c>
      <c r="F90" s="11">
        <v>44715</v>
      </c>
      <c r="G90" s="13">
        <v>769</v>
      </c>
      <c r="H90" s="13">
        <v>53801</v>
      </c>
      <c r="I90" s="13">
        <v>871</v>
      </c>
      <c r="J90" s="40">
        <v>0</v>
      </c>
      <c r="K90" s="40">
        <v>0</v>
      </c>
      <c r="L90" s="40">
        <v>0</v>
      </c>
      <c r="M90" s="40">
        <v>0</v>
      </c>
      <c r="N90" s="50">
        <v>0</v>
      </c>
      <c r="O90" s="40">
        <v>0</v>
      </c>
      <c r="P90" s="40">
        <v>0</v>
      </c>
      <c r="Q90" s="40">
        <v>0</v>
      </c>
      <c r="R90" s="40">
        <v>0</v>
      </c>
      <c r="S90" s="50">
        <f t="shared" ref="S90:S91" si="67">SUM(O90:R90)</f>
        <v>0</v>
      </c>
      <c r="T90" s="40">
        <v>0</v>
      </c>
      <c r="U90" s="40">
        <v>0</v>
      </c>
      <c r="V90" s="40">
        <v>0</v>
      </c>
      <c r="W90" s="21">
        <v>37</v>
      </c>
      <c r="X90" s="40">
        <v>0</v>
      </c>
      <c r="Y90" s="50">
        <f t="shared" ref="Y90:Y91" si="68">SUM(T90:X90)</f>
        <v>37</v>
      </c>
      <c r="Z90" s="40">
        <v>0</v>
      </c>
      <c r="AA90" s="40">
        <v>0</v>
      </c>
      <c r="AB90" s="40">
        <v>0</v>
      </c>
      <c r="AC90" s="40">
        <v>0</v>
      </c>
      <c r="AD90" s="50">
        <f t="shared" ref="AD90:AD91" si="69">SUM(Z90:AC90)</f>
        <v>0</v>
      </c>
    </row>
    <row r="91" spans="1:32">
      <c r="A91" t="s">
        <v>36</v>
      </c>
      <c r="B91" s="10">
        <f t="shared" si="65"/>
        <v>40</v>
      </c>
      <c r="C91" s="54" t="s">
        <v>91</v>
      </c>
      <c r="D91" s="10">
        <f t="shared" si="60"/>
        <v>40</v>
      </c>
      <c r="E91" s="8" t="s">
        <v>270</v>
      </c>
      <c r="F91" s="11">
        <v>44715</v>
      </c>
      <c r="G91" s="13">
        <v>770</v>
      </c>
      <c r="H91" s="13">
        <v>52510</v>
      </c>
      <c r="I91" s="13">
        <v>839</v>
      </c>
      <c r="J91" s="40">
        <v>0</v>
      </c>
      <c r="K91" s="40">
        <v>0</v>
      </c>
      <c r="L91" s="40">
        <v>0</v>
      </c>
      <c r="M91" s="40">
        <v>0</v>
      </c>
      <c r="N91" s="50">
        <v>0</v>
      </c>
      <c r="O91" s="40">
        <v>0</v>
      </c>
      <c r="P91" s="40">
        <v>0</v>
      </c>
      <c r="Q91" s="40">
        <v>0</v>
      </c>
      <c r="R91" s="40">
        <v>79</v>
      </c>
      <c r="S91" s="50">
        <f t="shared" si="67"/>
        <v>79</v>
      </c>
      <c r="T91" s="40">
        <v>0</v>
      </c>
      <c r="U91" s="40">
        <v>0</v>
      </c>
      <c r="V91" s="40">
        <v>0</v>
      </c>
      <c r="W91" s="21">
        <v>37</v>
      </c>
      <c r="X91" s="40">
        <v>0</v>
      </c>
      <c r="Y91" s="50">
        <f t="shared" si="68"/>
        <v>37</v>
      </c>
      <c r="Z91" s="40">
        <v>1</v>
      </c>
      <c r="AA91" s="40">
        <v>0</v>
      </c>
      <c r="AB91" s="40">
        <v>5</v>
      </c>
      <c r="AC91" s="40">
        <v>171</v>
      </c>
      <c r="AD91" s="50">
        <f t="shared" si="69"/>
        <v>177</v>
      </c>
    </row>
    <row r="92" spans="1:32">
      <c r="A92" t="s">
        <v>42</v>
      </c>
      <c r="B92" s="10">
        <v>41</v>
      </c>
      <c r="C92" s="54" t="s">
        <v>91</v>
      </c>
      <c r="D92" s="10">
        <v>41</v>
      </c>
      <c r="E92" s="8" t="s">
        <v>271</v>
      </c>
      <c r="F92" s="11">
        <v>44812</v>
      </c>
      <c r="G92" s="13">
        <v>0</v>
      </c>
      <c r="H92" s="13">
        <v>5714</v>
      </c>
      <c r="I92" s="13">
        <v>8566</v>
      </c>
      <c r="J92" s="40">
        <v>0</v>
      </c>
      <c r="K92" s="40">
        <v>0</v>
      </c>
      <c r="L92" s="40">
        <v>0</v>
      </c>
      <c r="M92" s="40">
        <v>0</v>
      </c>
      <c r="N92" s="50">
        <v>0</v>
      </c>
      <c r="O92" s="40">
        <v>0</v>
      </c>
      <c r="P92" s="40">
        <v>0</v>
      </c>
      <c r="Q92" s="40">
        <v>0</v>
      </c>
      <c r="R92" s="40">
        <v>0</v>
      </c>
      <c r="S92" s="50">
        <v>0</v>
      </c>
      <c r="T92" s="40">
        <v>0</v>
      </c>
      <c r="U92" s="40">
        <v>0</v>
      </c>
      <c r="V92" s="40">
        <v>0</v>
      </c>
      <c r="W92" s="21">
        <v>0</v>
      </c>
      <c r="X92" s="40">
        <v>0</v>
      </c>
      <c r="Y92" s="50">
        <v>0</v>
      </c>
      <c r="Z92" s="40">
        <v>0</v>
      </c>
      <c r="AA92" s="40">
        <v>0</v>
      </c>
      <c r="AB92" s="40">
        <v>0</v>
      </c>
      <c r="AC92" s="40">
        <v>0</v>
      </c>
      <c r="AD92" s="50">
        <v>0</v>
      </c>
      <c r="AE92" s="157" t="s">
        <v>272</v>
      </c>
    </row>
    <row r="93" spans="1:32">
      <c r="B93" s="10"/>
      <c r="C93" s="54"/>
      <c r="D93" s="10"/>
      <c r="E93" s="8"/>
      <c r="F93" s="11"/>
      <c r="G93" s="13"/>
      <c r="H93" s="13"/>
      <c r="I93" s="13"/>
      <c r="J93" s="40"/>
      <c r="K93" s="40"/>
      <c r="L93" s="40"/>
      <c r="M93" s="40"/>
      <c r="N93" s="50"/>
      <c r="O93" s="40"/>
      <c r="P93" s="40"/>
      <c r="Q93" s="40"/>
      <c r="R93" s="40"/>
      <c r="S93" s="50"/>
      <c r="T93" s="40"/>
      <c r="U93" s="40"/>
      <c r="V93" s="40"/>
      <c r="W93" s="21"/>
      <c r="X93" s="40"/>
      <c r="Y93" s="50"/>
      <c r="Z93" s="40"/>
      <c r="AA93" s="40"/>
      <c r="AB93" s="40"/>
      <c r="AC93" s="40"/>
      <c r="AD93" s="50"/>
    </row>
    <row r="94" spans="1:32">
      <c r="F94" s="3" t="s">
        <v>228</v>
      </c>
      <c r="G94" s="7">
        <f t="shared" ref="G94:AD94" si="70">SUM(G52:G93)</f>
        <v>77675</v>
      </c>
      <c r="H94" s="7">
        <f t="shared" si="70"/>
        <v>6126456</v>
      </c>
      <c r="I94" s="7">
        <f t="shared" si="70"/>
        <v>100796</v>
      </c>
      <c r="J94" s="7">
        <f t="shared" si="70"/>
        <v>0</v>
      </c>
      <c r="K94" s="7">
        <f t="shared" si="70"/>
        <v>0</v>
      </c>
      <c r="L94" s="7">
        <f t="shared" si="70"/>
        <v>0</v>
      </c>
      <c r="M94" s="7">
        <f t="shared" si="70"/>
        <v>32</v>
      </c>
      <c r="N94" s="7">
        <f t="shared" si="70"/>
        <v>32</v>
      </c>
      <c r="O94" s="7">
        <f t="shared" si="70"/>
        <v>2</v>
      </c>
      <c r="P94" s="7">
        <f t="shared" si="70"/>
        <v>0</v>
      </c>
      <c r="Q94" s="7">
        <f t="shared" si="70"/>
        <v>13</v>
      </c>
      <c r="R94" s="7">
        <f t="shared" si="70"/>
        <v>3849</v>
      </c>
      <c r="S94" s="7">
        <f t="shared" si="70"/>
        <v>3864</v>
      </c>
      <c r="T94" s="7">
        <f t="shared" si="70"/>
        <v>1</v>
      </c>
      <c r="U94" s="7">
        <f t="shared" si="70"/>
        <v>0</v>
      </c>
      <c r="V94" s="7">
        <f t="shared" si="70"/>
        <v>8</v>
      </c>
      <c r="W94" s="7">
        <f t="shared" si="70"/>
        <v>3603</v>
      </c>
      <c r="X94" s="7">
        <f t="shared" si="70"/>
        <v>0</v>
      </c>
      <c r="Y94" s="7">
        <f t="shared" si="70"/>
        <v>3612</v>
      </c>
      <c r="Z94" s="7">
        <f t="shared" si="70"/>
        <v>1</v>
      </c>
      <c r="AA94" s="7">
        <f t="shared" si="70"/>
        <v>0</v>
      </c>
      <c r="AB94" s="7">
        <f t="shared" si="70"/>
        <v>5</v>
      </c>
      <c r="AC94" s="7">
        <f t="shared" si="70"/>
        <v>183</v>
      </c>
      <c r="AD94" s="7">
        <f t="shared" si="70"/>
        <v>189</v>
      </c>
      <c r="AE94" s="51"/>
    </row>
    <row r="95" spans="1:32">
      <c r="G95" s="51"/>
      <c r="H95" s="51"/>
      <c r="S95" s="51"/>
      <c r="W95" s="51"/>
      <c r="Y95" s="51"/>
      <c r="Z95" s="51"/>
      <c r="AD95" s="157">
        <v>95</v>
      </c>
      <c r="AE95" s="157" t="s">
        <v>273</v>
      </c>
      <c r="AF95" s="157"/>
    </row>
    <row r="96" spans="1:32">
      <c r="Y96" s="51"/>
    </row>
    <row r="97" spans="1:30">
      <c r="D97" s="3"/>
      <c r="E97" s="47" t="s">
        <v>142</v>
      </c>
      <c r="F97" s="3"/>
      <c r="G97" s="18" t="s">
        <v>163</v>
      </c>
      <c r="H97" s="19"/>
      <c r="I97" s="20"/>
      <c r="J97" s="18" t="s">
        <v>164</v>
      </c>
      <c r="K97" s="48"/>
      <c r="L97" s="19"/>
      <c r="M97" s="19"/>
      <c r="N97" s="20"/>
      <c r="O97" s="15" t="s">
        <v>165</v>
      </c>
      <c r="P97" s="49"/>
      <c r="Q97" s="16"/>
      <c r="R97" s="16"/>
      <c r="S97" s="17"/>
      <c r="T97" s="18" t="s">
        <v>166</v>
      </c>
      <c r="U97" s="48"/>
      <c r="V97" s="19"/>
      <c r="W97" s="19"/>
      <c r="X97" s="19"/>
      <c r="Y97" s="20"/>
      <c r="Z97" s="15" t="s">
        <v>167</v>
      </c>
      <c r="AA97" s="49"/>
      <c r="AB97" s="16"/>
      <c r="AC97" s="16"/>
      <c r="AD97" s="17"/>
    </row>
    <row r="98" spans="1:30">
      <c r="A98" t="s">
        <v>171</v>
      </c>
      <c r="B98" t="s">
        <v>7</v>
      </c>
      <c r="D98" s="3" t="s">
        <v>9</v>
      </c>
      <c r="E98" s="4" t="s">
        <v>10</v>
      </c>
      <c r="F98" s="3" t="s">
        <v>11</v>
      </c>
      <c r="G98" s="36" t="s">
        <v>12</v>
      </c>
      <c r="H98" s="37" t="s">
        <v>13</v>
      </c>
      <c r="I98" s="38" t="s">
        <v>14</v>
      </c>
      <c r="J98" s="24" t="s">
        <v>15</v>
      </c>
      <c r="K98" s="24" t="s">
        <v>16</v>
      </c>
      <c r="L98" s="25" t="s">
        <v>17</v>
      </c>
      <c r="M98" s="24" t="s">
        <v>18</v>
      </c>
      <c r="N98" s="43" t="s">
        <v>19</v>
      </c>
      <c r="O98" s="22" t="s">
        <v>15</v>
      </c>
      <c r="P98" s="23" t="s">
        <v>16</v>
      </c>
      <c r="Q98" s="23" t="s">
        <v>17</v>
      </c>
      <c r="R98" s="23" t="s">
        <v>18</v>
      </c>
      <c r="S98" s="46" t="s">
        <v>19</v>
      </c>
      <c r="T98" s="24" t="s">
        <v>15</v>
      </c>
      <c r="U98" s="24" t="s">
        <v>16</v>
      </c>
      <c r="V98" s="25" t="s">
        <v>17</v>
      </c>
      <c r="W98" s="24" t="s">
        <v>18</v>
      </c>
      <c r="X98" s="24" t="s">
        <v>20</v>
      </c>
      <c r="Y98" s="43" t="s">
        <v>19</v>
      </c>
      <c r="Z98" s="22" t="s">
        <v>15</v>
      </c>
      <c r="AA98" s="23" t="s">
        <v>16</v>
      </c>
      <c r="AB98" s="23" t="s">
        <v>17</v>
      </c>
      <c r="AC98" s="23" t="s">
        <v>18</v>
      </c>
      <c r="AD98" s="46" t="s">
        <v>19</v>
      </c>
    </row>
    <row r="99" spans="1:30">
      <c r="A99" t="s">
        <v>236</v>
      </c>
      <c r="B99" s="10">
        <v>1</v>
      </c>
      <c r="C99" s="54" t="s">
        <v>91</v>
      </c>
      <c r="D99" s="10">
        <v>1</v>
      </c>
      <c r="E99" s="8" t="s">
        <v>274</v>
      </c>
      <c r="F99" s="11">
        <v>44684</v>
      </c>
      <c r="G99" s="161">
        <v>5750</v>
      </c>
      <c r="H99" s="161">
        <v>6374</v>
      </c>
      <c r="I99" s="161">
        <v>9209</v>
      </c>
      <c r="J99" s="32"/>
      <c r="K99" s="33"/>
      <c r="L99" s="33"/>
      <c r="M99" s="33"/>
      <c r="N99" s="34"/>
      <c r="O99" s="33"/>
      <c r="P99" s="33"/>
      <c r="Q99" s="33"/>
      <c r="R99" s="33"/>
      <c r="S99" s="34"/>
      <c r="T99" s="33"/>
      <c r="U99" s="33"/>
      <c r="V99" s="33"/>
      <c r="W99" s="33"/>
      <c r="X99" s="33"/>
      <c r="Y99" s="34"/>
      <c r="Z99" s="33"/>
      <c r="AA99" s="33"/>
      <c r="AB99" s="33"/>
      <c r="AC99" s="33"/>
      <c r="AD99" s="35"/>
    </row>
    <row r="100" spans="1:30">
      <c r="B100" s="10"/>
      <c r="C100" s="54"/>
      <c r="D100" s="10"/>
      <c r="E100" s="8"/>
      <c r="F100" s="11"/>
      <c r="G100" s="161"/>
      <c r="H100" s="161"/>
      <c r="I100" s="161"/>
      <c r="J100" s="32"/>
      <c r="K100" s="33"/>
      <c r="L100" s="33"/>
      <c r="M100" s="33"/>
      <c r="N100" s="34"/>
      <c r="O100" s="33"/>
      <c r="P100" s="33"/>
      <c r="Q100" s="33"/>
      <c r="R100" s="33"/>
      <c r="S100" s="34"/>
      <c r="T100" s="33"/>
      <c r="U100" s="33"/>
      <c r="V100" s="33"/>
      <c r="W100" s="33"/>
      <c r="X100" s="33"/>
      <c r="Y100" s="34"/>
      <c r="Z100" s="33"/>
      <c r="AA100" s="33"/>
      <c r="AB100" s="33"/>
      <c r="AC100" s="33"/>
      <c r="AD100" s="35"/>
    </row>
    <row r="101" spans="1:30">
      <c r="F101" s="3" t="s">
        <v>228</v>
      </c>
      <c r="G101" s="7">
        <f>SUM(G99:G99)</f>
        <v>5750</v>
      </c>
      <c r="H101" s="7">
        <f>SUM(H99:H99)</f>
        <v>6374</v>
      </c>
      <c r="I101" s="7">
        <f>SUM(I99:I99)</f>
        <v>9209</v>
      </c>
      <c r="J101" s="45"/>
      <c r="K101" s="45"/>
      <c r="L101" s="45"/>
      <c r="M101" s="45"/>
      <c r="N101" s="45"/>
      <c r="O101" s="5"/>
      <c r="P101" s="6"/>
      <c r="Q101" s="6"/>
      <c r="R101" s="6"/>
      <c r="S101" s="45"/>
      <c r="T101" s="5"/>
      <c r="U101" s="6"/>
      <c r="V101" s="6"/>
      <c r="W101" s="6"/>
      <c r="X101" s="6"/>
      <c r="Y101" s="45"/>
      <c r="Z101" s="5"/>
      <c r="AA101" s="6"/>
      <c r="AB101" s="6"/>
      <c r="AC101" s="6"/>
      <c r="AD101" s="45"/>
    </row>
    <row r="104" spans="1:30">
      <c r="J104" s="102"/>
      <c r="K104" s="51"/>
      <c r="L104" s="51"/>
      <c r="M104" s="51"/>
    </row>
    <row r="105" spans="1:30">
      <c r="E105" s="102"/>
      <c r="F105" s="51"/>
      <c r="G105" s="51"/>
      <c r="H105" s="51"/>
      <c r="I105" s="5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106"/>
  <sheetViews>
    <sheetView topLeftCell="A36" workbookViewId="0">
      <selection activeCell="A49" sqref="A49"/>
    </sheetView>
  </sheetViews>
  <sheetFormatPr baseColWidth="10" defaultColWidth="11.42578125" defaultRowHeight="12.75"/>
  <cols>
    <col min="1" max="1" width="4.85546875" bestFit="1" customWidth="1"/>
    <col min="2" max="2" width="5.140625" customWidth="1"/>
    <col min="3" max="4" width="3.85546875" customWidth="1"/>
    <col min="5" max="5" width="20.28515625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6.42578125" customWidth="1"/>
    <col min="24" max="24" width="5.42578125" customWidth="1"/>
    <col min="25" max="25" width="6.42578125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5.5703125" bestFit="1" customWidth="1"/>
    <col min="31" max="31" width="17" customWidth="1"/>
    <col min="32" max="32" width="19.4257812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4" width="7.140625" customWidth="1"/>
    <col min="45" max="45" width="11.5703125" bestFit="1" customWidth="1"/>
  </cols>
  <sheetData>
    <row r="1" spans="1:45">
      <c r="F1" s="102"/>
      <c r="G1" s="51"/>
      <c r="H1" s="51"/>
      <c r="I1" s="51"/>
      <c r="J1" s="102"/>
      <c r="K1" s="51"/>
      <c r="L1" s="51"/>
      <c r="M1" s="51"/>
    </row>
    <row r="2" spans="1:45">
      <c r="F2" s="102"/>
      <c r="G2" s="51"/>
      <c r="H2" s="51"/>
      <c r="I2" s="51"/>
      <c r="J2" s="102"/>
      <c r="K2" s="51"/>
      <c r="L2" s="51"/>
      <c r="M2" s="51"/>
      <c r="N2" s="51"/>
    </row>
    <row r="3" spans="1:45">
      <c r="D3" s="1" t="s">
        <v>275</v>
      </c>
      <c r="E3" s="2"/>
      <c r="G3" s="51"/>
      <c r="J3" s="102"/>
      <c r="K3" s="51"/>
      <c r="L3" s="51"/>
      <c r="M3" s="51"/>
      <c r="N3" s="51"/>
    </row>
    <row r="4" spans="1:45">
      <c r="D4" s="1"/>
      <c r="E4" s="2"/>
      <c r="F4" s="2"/>
    </row>
    <row r="5" spans="1:45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13" t="s">
        <v>276</v>
      </c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2"/>
    </row>
    <row r="6" spans="1:45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50" t="s">
        <v>169</v>
      </c>
      <c r="AF6" s="122" t="s">
        <v>146</v>
      </c>
      <c r="AG6" s="142" t="s">
        <v>147</v>
      </c>
      <c r="AH6" s="142" t="s">
        <v>148</v>
      </c>
      <c r="AI6" s="142" t="s">
        <v>149</v>
      </c>
      <c r="AJ6" s="142" t="s">
        <v>150</v>
      </c>
      <c r="AK6" s="142" t="s">
        <v>151</v>
      </c>
      <c r="AL6" s="142" t="s">
        <v>152</v>
      </c>
      <c r="AM6" s="142" t="s">
        <v>153</v>
      </c>
      <c r="AN6" s="142" t="s">
        <v>154</v>
      </c>
      <c r="AO6" s="142" t="s">
        <v>155</v>
      </c>
      <c r="AP6" s="142" t="s">
        <v>156</v>
      </c>
      <c r="AQ6" s="142" t="s">
        <v>157</v>
      </c>
      <c r="AR6" s="142" t="s">
        <v>158</v>
      </c>
      <c r="AS6" s="142" t="s">
        <v>76</v>
      </c>
    </row>
    <row r="7" spans="1:45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47" t="s">
        <v>277</v>
      </c>
      <c r="AL7">
        <v>2</v>
      </c>
      <c r="AN7">
        <v>1</v>
      </c>
      <c r="AS7">
        <v>3</v>
      </c>
    </row>
    <row r="8" spans="1:45">
      <c r="A8" s="165" t="s">
        <v>36</v>
      </c>
      <c r="B8" s="10">
        <v>1743</v>
      </c>
      <c r="C8" s="9" t="s">
        <v>173</v>
      </c>
      <c r="D8" s="10">
        <v>1</v>
      </c>
      <c r="E8" s="8" t="s">
        <v>278</v>
      </c>
      <c r="F8" s="11">
        <v>44217</v>
      </c>
      <c r="G8" s="13">
        <v>2212</v>
      </c>
      <c r="H8" s="13">
        <v>36323</v>
      </c>
      <c r="I8" s="13">
        <v>3263</v>
      </c>
      <c r="J8" s="40">
        <v>6</v>
      </c>
      <c r="K8" s="40">
        <v>0</v>
      </c>
      <c r="L8" s="40">
        <v>3</v>
      </c>
      <c r="M8" s="40">
        <v>0</v>
      </c>
      <c r="N8" s="50">
        <f t="shared" ref="N8:N23" si="0">SUM(J8:M8)</f>
        <v>9</v>
      </c>
      <c r="O8" s="40">
        <v>0</v>
      </c>
      <c r="P8" s="40">
        <v>0</v>
      </c>
      <c r="Q8" s="40">
        <v>0</v>
      </c>
      <c r="R8" s="40">
        <v>0</v>
      </c>
      <c r="S8" s="50">
        <f t="shared" ref="S8:S23" si="1">SUM(O8:R8)</f>
        <v>0</v>
      </c>
      <c r="T8" s="21">
        <v>54</v>
      </c>
      <c r="U8" s="21">
        <v>0</v>
      </c>
      <c r="V8" s="21">
        <v>71</v>
      </c>
      <c r="W8" s="21">
        <v>10</v>
      </c>
      <c r="X8" s="21">
        <v>0</v>
      </c>
      <c r="Y8" s="50">
        <f t="shared" ref="Y8:Y23" si="2">SUM(T8:X8)</f>
        <v>135</v>
      </c>
      <c r="Z8" s="40">
        <v>0</v>
      </c>
      <c r="AA8" s="40">
        <v>0</v>
      </c>
      <c r="AB8" s="40">
        <v>0</v>
      </c>
      <c r="AC8" s="40">
        <v>0</v>
      </c>
      <c r="AD8" s="50">
        <f t="shared" ref="AD8:AD23" si="3">SUM(Z8:AC8)</f>
        <v>0</v>
      </c>
      <c r="AF8" s="147" t="s">
        <v>279</v>
      </c>
      <c r="AG8">
        <v>44</v>
      </c>
      <c r="AH8">
        <v>91</v>
      </c>
      <c r="AI8">
        <v>85</v>
      </c>
      <c r="AJ8">
        <v>87</v>
      </c>
      <c r="AK8">
        <v>82</v>
      </c>
      <c r="AL8">
        <v>49</v>
      </c>
      <c r="AN8">
        <v>94</v>
      </c>
      <c r="AS8">
        <v>532</v>
      </c>
    </row>
    <row r="9" spans="1:45">
      <c r="A9" t="s">
        <v>36</v>
      </c>
      <c r="B9" s="10">
        <v>1744</v>
      </c>
      <c r="C9" s="9" t="s">
        <v>173</v>
      </c>
      <c r="D9" s="10">
        <v>2</v>
      </c>
      <c r="E9" s="8" t="s">
        <v>280</v>
      </c>
      <c r="F9" s="11">
        <v>44218</v>
      </c>
      <c r="G9" s="13">
        <v>0</v>
      </c>
      <c r="H9" s="13">
        <v>0</v>
      </c>
      <c r="I9" s="13">
        <v>0</v>
      </c>
      <c r="J9" s="40">
        <v>3</v>
      </c>
      <c r="K9" s="40">
        <v>0</v>
      </c>
      <c r="L9" s="40">
        <v>4</v>
      </c>
      <c r="M9" s="40">
        <v>0</v>
      </c>
      <c r="N9" s="50">
        <f t="shared" si="0"/>
        <v>7</v>
      </c>
      <c r="O9" s="40">
        <v>0</v>
      </c>
      <c r="P9" s="40">
        <v>0</v>
      </c>
      <c r="Q9" s="40">
        <v>50</v>
      </c>
      <c r="R9" s="40">
        <v>0</v>
      </c>
      <c r="S9" s="50">
        <f t="shared" si="1"/>
        <v>50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50">
        <f t="shared" si="2"/>
        <v>0</v>
      </c>
      <c r="Z9" s="40">
        <v>0</v>
      </c>
      <c r="AA9" s="40">
        <v>0</v>
      </c>
      <c r="AB9" s="40">
        <v>0</v>
      </c>
      <c r="AC9" s="40">
        <v>0</v>
      </c>
      <c r="AD9" s="50">
        <f t="shared" si="3"/>
        <v>0</v>
      </c>
      <c r="AF9" s="147" t="s">
        <v>281</v>
      </c>
      <c r="AG9">
        <v>2</v>
      </c>
      <c r="AH9">
        <v>1</v>
      </c>
      <c r="AI9">
        <v>1</v>
      </c>
      <c r="AJ9">
        <v>1</v>
      </c>
      <c r="AK9">
        <v>1</v>
      </c>
      <c r="AL9">
        <v>1</v>
      </c>
      <c r="AN9">
        <v>2</v>
      </c>
      <c r="AO9">
        <v>3</v>
      </c>
      <c r="AP9">
        <v>2</v>
      </c>
      <c r="AQ9">
        <v>1</v>
      </c>
      <c r="AS9">
        <v>15</v>
      </c>
    </row>
    <row r="10" spans="1:45">
      <c r="A10" s="165" t="s">
        <v>36</v>
      </c>
      <c r="B10" s="10">
        <v>1746</v>
      </c>
      <c r="C10" s="9" t="s">
        <v>173</v>
      </c>
      <c r="D10" s="10">
        <v>3</v>
      </c>
      <c r="E10" s="8" t="s">
        <v>282</v>
      </c>
      <c r="F10" s="11">
        <v>44225</v>
      </c>
      <c r="G10" s="13">
        <v>0</v>
      </c>
      <c r="H10" s="13">
        <v>0</v>
      </c>
      <c r="I10" s="13">
        <v>0</v>
      </c>
      <c r="J10" s="40">
        <v>0</v>
      </c>
      <c r="K10" s="40">
        <v>0</v>
      </c>
      <c r="L10" s="40">
        <v>0</v>
      </c>
      <c r="M10" s="40">
        <v>0</v>
      </c>
      <c r="N10" s="50">
        <f t="shared" si="0"/>
        <v>0</v>
      </c>
      <c r="O10" s="40">
        <v>0</v>
      </c>
      <c r="P10" s="40">
        <v>0</v>
      </c>
      <c r="Q10" s="40">
        <v>50</v>
      </c>
      <c r="R10" s="40">
        <v>0</v>
      </c>
      <c r="S10" s="50">
        <f t="shared" si="1"/>
        <v>50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50">
        <f t="shared" si="2"/>
        <v>0</v>
      </c>
      <c r="Z10" s="40">
        <v>2</v>
      </c>
      <c r="AA10" s="40">
        <v>0</v>
      </c>
      <c r="AB10" s="40">
        <v>4</v>
      </c>
      <c r="AC10" s="40">
        <v>50</v>
      </c>
      <c r="AD10" s="50">
        <f t="shared" si="3"/>
        <v>56</v>
      </c>
      <c r="AF10" s="147" t="s">
        <v>283</v>
      </c>
      <c r="AL10">
        <v>13</v>
      </c>
      <c r="AS10">
        <v>13</v>
      </c>
    </row>
    <row r="11" spans="1:45">
      <c r="A11" s="165" t="s">
        <v>36</v>
      </c>
      <c r="B11" s="10">
        <v>1745</v>
      </c>
      <c r="C11" s="9" t="s">
        <v>173</v>
      </c>
      <c r="D11" s="10">
        <v>4</v>
      </c>
      <c r="E11" s="8" t="s">
        <v>284</v>
      </c>
      <c r="F11" s="11">
        <v>44232</v>
      </c>
      <c r="G11" s="13">
        <v>2833</v>
      </c>
      <c r="H11" s="13">
        <v>26685</v>
      </c>
      <c r="I11" s="13">
        <v>3440</v>
      </c>
      <c r="J11" s="40">
        <v>0</v>
      </c>
      <c r="K11" s="40">
        <v>0</v>
      </c>
      <c r="L11" s="40">
        <v>0</v>
      </c>
      <c r="M11" s="40">
        <v>0</v>
      </c>
      <c r="N11" s="50">
        <f t="shared" si="0"/>
        <v>0</v>
      </c>
      <c r="O11" s="40">
        <v>0</v>
      </c>
      <c r="P11" s="40">
        <v>0</v>
      </c>
      <c r="Q11" s="40">
        <v>0</v>
      </c>
      <c r="R11" s="40">
        <v>0</v>
      </c>
      <c r="S11" s="50">
        <f t="shared" si="1"/>
        <v>0</v>
      </c>
      <c r="T11" s="21">
        <v>16</v>
      </c>
      <c r="U11" s="21">
        <v>0</v>
      </c>
      <c r="V11" s="21">
        <v>115</v>
      </c>
      <c r="W11" s="21">
        <v>9</v>
      </c>
      <c r="X11" s="21">
        <v>0</v>
      </c>
      <c r="Y11" s="50">
        <f t="shared" si="2"/>
        <v>140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F11" s="147" t="s">
        <v>161</v>
      </c>
      <c r="AK11">
        <v>9</v>
      </c>
      <c r="AM11">
        <v>10</v>
      </c>
      <c r="AP11">
        <v>12</v>
      </c>
      <c r="AQ11">
        <v>28</v>
      </c>
      <c r="AR11">
        <v>15</v>
      </c>
      <c r="AS11">
        <v>74</v>
      </c>
    </row>
    <row r="12" spans="1:45">
      <c r="A12" s="165" t="s">
        <v>36</v>
      </c>
      <c r="B12" s="10">
        <v>1747</v>
      </c>
      <c r="C12" s="9" t="s">
        <v>173</v>
      </c>
      <c r="D12" s="10">
        <v>5</v>
      </c>
      <c r="E12" s="8" t="s">
        <v>285</v>
      </c>
      <c r="F12" s="11">
        <v>44253</v>
      </c>
      <c r="G12" s="13">
        <v>3502</v>
      </c>
      <c r="H12" s="13">
        <v>25487</v>
      </c>
      <c r="I12" s="13">
        <v>4097</v>
      </c>
      <c r="J12" s="40">
        <v>5</v>
      </c>
      <c r="K12" s="40">
        <v>0</v>
      </c>
      <c r="L12" s="40">
        <v>5</v>
      </c>
      <c r="M12" s="40">
        <v>0</v>
      </c>
      <c r="N12" s="50">
        <f t="shared" si="0"/>
        <v>10</v>
      </c>
      <c r="O12" s="40">
        <v>0</v>
      </c>
      <c r="P12" s="40">
        <v>0</v>
      </c>
      <c r="Q12" s="40">
        <v>0</v>
      </c>
      <c r="R12" s="40">
        <v>0</v>
      </c>
      <c r="S12" s="50">
        <f t="shared" si="1"/>
        <v>0</v>
      </c>
      <c r="T12" s="21">
        <v>31</v>
      </c>
      <c r="U12" s="21">
        <v>0</v>
      </c>
      <c r="V12" s="21">
        <v>111</v>
      </c>
      <c r="W12" s="21">
        <v>25</v>
      </c>
      <c r="X12" s="21">
        <v>0</v>
      </c>
      <c r="Y12" s="50">
        <f t="shared" si="2"/>
        <v>167</v>
      </c>
      <c r="Z12" s="40">
        <v>0</v>
      </c>
      <c r="AA12" s="40">
        <v>0</v>
      </c>
      <c r="AB12" s="40">
        <v>0</v>
      </c>
      <c r="AC12" s="40">
        <v>0</v>
      </c>
      <c r="AD12" s="50">
        <f t="shared" si="3"/>
        <v>0</v>
      </c>
      <c r="AF12" s="147" t="s">
        <v>286</v>
      </c>
      <c r="AL12">
        <v>15</v>
      </c>
      <c r="AN12">
        <v>15</v>
      </c>
      <c r="AS12">
        <v>30</v>
      </c>
    </row>
    <row r="13" spans="1:45">
      <c r="A13" s="165" t="s">
        <v>36</v>
      </c>
      <c r="B13" s="10">
        <v>1749</v>
      </c>
      <c r="C13" s="54" t="s">
        <v>173</v>
      </c>
      <c r="D13" s="10">
        <v>7</v>
      </c>
      <c r="E13" s="8" t="s">
        <v>287</v>
      </c>
      <c r="F13" s="11">
        <v>44264</v>
      </c>
      <c r="G13" s="13">
        <v>2888</v>
      </c>
      <c r="H13" s="13">
        <v>15308</v>
      </c>
      <c r="I13" s="13">
        <v>3683</v>
      </c>
      <c r="J13" s="40">
        <v>3</v>
      </c>
      <c r="K13" s="40">
        <v>0</v>
      </c>
      <c r="L13" s="40">
        <v>1</v>
      </c>
      <c r="M13" s="40">
        <v>0</v>
      </c>
      <c r="N13" s="50">
        <f t="shared" si="0"/>
        <v>4</v>
      </c>
      <c r="O13" s="40">
        <v>50</v>
      </c>
      <c r="P13" s="40">
        <v>0</v>
      </c>
      <c r="Q13" s="40">
        <v>100</v>
      </c>
      <c r="R13" s="40">
        <v>0</v>
      </c>
      <c r="S13" s="50">
        <f t="shared" si="1"/>
        <v>150</v>
      </c>
      <c r="T13" s="21">
        <v>29</v>
      </c>
      <c r="U13" s="21">
        <v>0</v>
      </c>
      <c r="V13" s="21">
        <v>121</v>
      </c>
      <c r="W13" s="21">
        <v>1</v>
      </c>
      <c r="X13" s="21">
        <v>0</v>
      </c>
      <c r="Y13" s="50">
        <f t="shared" si="2"/>
        <v>151</v>
      </c>
      <c r="Z13" s="40">
        <v>2</v>
      </c>
      <c r="AA13" s="40">
        <v>0</v>
      </c>
      <c r="AB13" s="40">
        <v>2</v>
      </c>
      <c r="AC13" s="40">
        <v>0</v>
      </c>
      <c r="AD13" s="50">
        <f t="shared" si="3"/>
        <v>4</v>
      </c>
      <c r="AF13" s="147" t="s">
        <v>288</v>
      </c>
      <c r="AG13">
        <v>19</v>
      </c>
      <c r="AH13">
        <v>23</v>
      </c>
      <c r="AJ13">
        <v>1</v>
      </c>
      <c r="AK13">
        <v>15</v>
      </c>
      <c r="AL13">
        <v>8</v>
      </c>
      <c r="AS13">
        <v>66</v>
      </c>
    </row>
    <row r="14" spans="1:45">
      <c r="A14" s="165" t="s">
        <v>42</v>
      </c>
      <c r="B14" s="10">
        <v>1748</v>
      </c>
      <c r="C14" s="54" t="s">
        <v>173</v>
      </c>
      <c r="D14" s="10">
        <v>6</v>
      </c>
      <c r="E14" s="8" t="s">
        <v>214</v>
      </c>
      <c r="F14" s="11">
        <v>44267</v>
      </c>
      <c r="G14" s="13">
        <v>0</v>
      </c>
      <c r="H14" s="13">
        <v>277</v>
      </c>
      <c r="I14" s="13">
        <v>617</v>
      </c>
      <c r="J14" s="40">
        <v>0</v>
      </c>
      <c r="K14" s="40">
        <v>0</v>
      </c>
      <c r="L14" s="40">
        <v>0</v>
      </c>
      <c r="M14" s="40">
        <v>0</v>
      </c>
      <c r="N14" s="50">
        <f t="shared" si="0"/>
        <v>0</v>
      </c>
      <c r="O14" s="40">
        <v>0</v>
      </c>
      <c r="P14" s="40">
        <v>0</v>
      </c>
      <c r="Q14" s="40">
        <v>0</v>
      </c>
      <c r="R14" s="40">
        <v>0</v>
      </c>
      <c r="S14" s="50">
        <f t="shared" si="1"/>
        <v>0</v>
      </c>
      <c r="T14" s="21">
        <v>0</v>
      </c>
      <c r="U14" s="21">
        <v>0</v>
      </c>
      <c r="V14" s="21">
        <v>0</v>
      </c>
      <c r="W14" s="21">
        <v>0</v>
      </c>
      <c r="X14" s="21">
        <v>0</v>
      </c>
      <c r="Y14" s="50">
        <f t="shared" si="2"/>
        <v>0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3"/>
        <v>0</v>
      </c>
      <c r="AE14" s="157" t="s">
        <v>289</v>
      </c>
      <c r="AF14" s="147" t="s">
        <v>162</v>
      </c>
      <c r="AG14">
        <v>8</v>
      </c>
      <c r="AH14">
        <v>29</v>
      </c>
      <c r="AI14">
        <v>11</v>
      </c>
      <c r="AJ14">
        <v>22</v>
      </c>
      <c r="AK14">
        <v>9</v>
      </c>
      <c r="AL14">
        <v>22</v>
      </c>
      <c r="AS14">
        <v>101</v>
      </c>
    </row>
    <row r="15" spans="1:45">
      <c r="A15" s="165" t="s">
        <v>36</v>
      </c>
      <c r="B15" s="10">
        <v>1751</v>
      </c>
      <c r="C15" s="54" t="s">
        <v>173</v>
      </c>
      <c r="D15" s="10">
        <v>8</v>
      </c>
      <c r="E15" s="8" t="s">
        <v>290</v>
      </c>
      <c r="F15" s="11">
        <v>44268</v>
      </c>
      <c r="G15" s="13">
        <v>0</v>
      </c>
      <c r="H15" s="13">
        <v>8</v>
      </c>
      <c r="I15" s="13">
        <v>211</v>
      </c>
      <c r="J15" s="40">
        <v>3</v>
      </c>
      <c r="K15" s="40">
        <v>0</v>
      </c>
      <c r="L15" s="40">
        <v>5</v>
      </c>
      <c r="M15" s="40">
        <v>0</v>
      </c>
      <c r="N15" s="50">
        <f t="shared" si="0"/>
        <v>8</v>
      </c>
      <c r="O15" s="40">
        <v>0</v>
      </c>
      <c r="P15" s="40">
        <v>0</v>
      </c>
      <c r="Q15" s="40">
        <v>250</v>
      </c>
      <c r="R15" s="40">
        <v>10</v>
      </c>
      <c r="S15" s="50">
        <f t="shared" si="1"/>
        <v>260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50">
        <f t="shared" si="2"/>
        <v>0</v>
      </c>
      <c r="Z15" s="40">
        <v>0</v>
      </c>
      <c r="AA15" s="40">
        <v>0</v>
      </c>
      <c r="AB15" s="40">
        <v>0</v>
      </c>
      <c r="AC15" s="40">
        <v>0</v>
      </c>
      <c r="AD15" s="50">
        <f t="shared" si="3"/>
        <v>0</v>
      </c>
      <c r="AF15" s="147" t="s">
        <v>291</v>
      </c>
      <c r="AH15">
        <v>6</v>
      </c>
      <c r="AS15">
        <v>6</v>
      </c>
    </row>
    <row r="16" spans="1:45">
      <c r="A16" s="165" t="s">
        <v>36</v>
      </c>
      <c r="B16" s="10">
        <v>1750</v>
      </c>
      <c r="C16" s="54" t="s">
        <v>173</v>
      </c>
      <c r="D16" s="10">
        <v>9</v>
      </c>
      <c r="E16" s="8" t="s">
        <v>292</v>
      </c>
      <c r="F16" s="11">
        <v>44274</v>
      </c>
      <c r="G16" s="13">
        <v>3254</v>
      </c>
      <c r="H16" s="13">
        <v>11347</v>
      </c>
      <c r="I16" s="13">
        <v>3905</v>
      </c>
      <c r="J16" s="40">
        <v>62</v>
      </c>
      <c r="K16" s="40">
        <v>0</v>
      </c>
      <c r="L16" s="40">
        <v>2</v>
      </c>
      <c r="M16" s="40">
        <v>0</v>
      </c>
      <c r="N16" s="50">
        <f t="shared" si="0"/>
        <v>64</v>
      </c>
      <c r="O16" s="40">
        <v>0</v>
      </c>
      <c r="P16" s="40">
        <v>0</v>
      </c>
      <c r="Q16" s="40">
        <v>0</v>
      </c>
      <c r="R16" s="40">
        <v>0</v>
      </c>
      <c r="S16" s="50">
        <f t="shared" si="1"/>
        <v>0</v>
      </c>
      <c r="T16" s="21">
        <v>19</v>
      </c>
      <c r="U16" s="21">
        <v>0</v>
      </c>
      <c r="V16" s="21">
        <v>137</v>
      </c>
      <c r="W16" s="21">
        <v>2</v>
      </c>
      <c r="X16" s="21">
        <v>0</v>
      </c>
      <c r="Y16" s="50">
        <f t="shared" si="2"/>
        <v>158</v>
      </c>
      <c r="Z16" s="40">
        <v>1</v>
      </c>
      <c r="AA16" s="40">
        <v>0</v>
      </c>
      <c r="AB16" s="40">
        <v>3</v>
      </c>
      <c r="AC16" s="40">
        <v>0</v>
      </c>
      <c r="AD16" s="50">
        <f t="shared" si="3"/>
        <v>4</v>
      </c>
      <c r="AF16" s="147" t="s">
        <v>293</v>
      </c>
      <c r="AJ16">
        <v>8</v>
      </c>
      <c r="AS16">
        <v>8</v>
      </c>
    </row>
    <row r="17" spans="1:45">
      <c r="A17" s="165" t="s">
        <v>36</v>
      </c>
      <c r="B17" s="10">
        <v>1752</v>
      </c>
      <c r="C17" s="54" t="s">
        <v>173</v>
      </c>
      <c r="D17" s="10">
        <v>10</v>
      </c>
      <c r="E17" s="8" t="s">
        <v>294</v>
      </c>
      <c r="F17" s="11">
        <v>44297</v>
      </c>
      <c r="G17" s="13">
        <v>3008</v>
      </c>
      <c r="H17" s="13">
        <v>53991</v>
      </c>
      <c r="I17" s="13">
        <v>3860</v>
      </c>
      <c r="J17" s="40">
        <v>0</v>
      </c>
      <c r="K17" s="40">
        <v>0</v>
      </c>
      <c r="L17" s="40">
        <v>0</v>
      </c>
      <c r="M17" s="40">
        <v>0</v>
      </c>
      <c r="N17" s="50">
        <f t="shared" si="0"/>
        <v>0</v>
      </c>
      <c r="O17" s="40">
        <v>0</v>
      </c>
      <c r="P17" s="40">
        <v>0</v>
      </c>
      <c r="Q17" s="40">
        <v>0</v>
      </c>
      <c r="R17" s="40">
        <v>0</v>
      </c>
      <c r="S17" s="50">
        <f t="shared" si="1"/>
        <v>0</v>
      </c>
      <c r="T17" s="21">
        <v>23</v>
      </c>
      <c r="U17" s="21">
        <v>0</v>
      </c>
      <c r="V17" s="21">
        <v>133</v>
      </c>
      <c r="W17" s="21">
        <v>0</v>
      </c>
      <c r="X17" s="21">
        <v>0</v>
      </c>
      <c r="Y17" s="50">
        <f t="shared" si="2"/>
        <v>156</v>
      </c>
      <c r="Z17" s="40">
        <v>0</v>
      </c>
      <c r="AA17" s="40">
        <v>0</v>
      </c>
      <c r="AB17" s="40">
        <v>0</v>
      </c>
      <c r="AC17" s="40">
        <v>0</v>
      </c>
      <c r="AD17" s="50">
        <f t="shared" si="3"/>
        <v>0</v>
      </c>
      <c r="AF17" s="147" t="s">
        <v>295</v>
      </c>
      <c r="AH17">
        <v>3</v>
      </c>
      <c r="AK17">
        <v>2</v>
      </c>
      <c r="AP17">
        <v>1</v>
      </c>
      <c r="AS17">
        <v>6</v>
      </c>
    </row>
    <row r="18" spans="1:45">
      <c r="A18" s="165" t="s">
        <v>36</v>
      </c>
      <c r="B18" s="10">
        <v>1753</v>
      </c>
      <c r="C18" s="54" t="s">
        <v>173</v>
      </c>
      <c r="D18" s="10">
        <v>11</v>
      </c>
      <c r="E18" s="8" t="s">
        <v>296</v>
      </c>
      <c r="F18" s="11">
        <v>44302</v>
      </c>
      <c r="G18" s="13">
        <v>3320</v>
      </c>
      <c r="H18" s="13">
        <v>42317</v>
      </c>
      <c r="I18" s="13">
        <v>4301</v>
      </c>
      <c r="J18" s="40">
        <v>2</v>
      </c>
      <c r="K18" s="40">
        <v>0</v>
      </c>
      <c r="L18" s="40">
        <v>4</v>
      </c>
      <c r="M18" s="40">
        <v>2</v>
      </c>
      <c r="N18" s="50">
        <f t="shared" si="0"/>
        <v>8</v>
      </c>
      <c r="O18" s="40">
        <v>50</v>
      </c>
      <c r="P18" s="40">
        <v>0</v>
      </c>
      <c r="Q18" s="40">
        <v>75</v>
      </c>
      <c r="R18" s="40">
        <v>20</v>
      </c>
      <c r="S18" s="50">
        <f t="shared" si="1"/>
        <v>145</v>
      </c>
      <c r="T18" s="21">
        <v>34</v>
      </c>
      <c r="U18" s="21">
        <v>0</v>
      </c>
      <c r="V18" s="21">
        <v>130</v>
      </c>
      <c r="W18" s="21">
        <v>10</v>
      </c>
      <c r="X18" s="21">
        <v>0</v>
      </c>
      <c r="Y18" s="50">
        <f t="shared" si="2"/>
        <v>174</v>
      </c>
      <c r="Z18" s="40">
        <v>0</v>
      </c>
      <c r="AA18" s="40">
        <v>0</v>
      </c>
      <c r="AB18" s="40">
        <v>0</v>
      </c>
      <c r="AC18" s="40">
        <v>0</v>
      </c>
      <c r="AD18" s="50">
        <f t="shared" si="3"/>
        <v>0</v>
      </c>
      <c r="AF18" s="147" t="s">
        <v>168</v>
      </c>
      <c r="AK18">
        <v>10</v>
      </c>
      <c r="AN18">
        <v>11</v>
      </c>
      <c r="AO18">
        <v>6</v>
      </c>
      <c r="AS18">
        <v>27</v>
      </c>
    </row>
    <row r="19" spans="1:45">
      <c r="A19" s="165" t="s">
        <v>36</v>
      </c>
      <c r="B19" s="10">
        <v>1754</v>
      </c>
      <c r="C19" s="54" t="s">
        <v>173</v>
      </c>
      <c r="D19" s="10">
        <v>12</v>
      </c>
      <c r="E19" s="8" t="s">
        <v>297</v>
      </c>
      <c r="F19" s="11">
        <v>44308</v>
      </c>
      <c r="G19" s="13">
        <v>0</v>
      </c>
      <c r="H19" s="13">
        <v>0</v>
      </c>
      <c r="I19" s="13">
        <v>0</v>
      </c>
      <c r="J19" s="40">
        <v>0</v>
      </c>
      <c r="K19" s="40">
        <v>0</v>
      </c>
      <c r="L19" s="40">
        <v>0</v>
      </c>
      <c r="M19" s="40">
        <v>0</v>
      </c>
      <c r="N19" s="50">
        <f t="shared" si="0"/>
        <v>0</v>
      </c>
      <c r="O19" s="40">
        <v>0</v>
      </c>
      <c r="P19" s="40">
        <v>0</v>
      </c>
      <c r="Q19" s="40">
        <v>140</v>
      </c>
      <c r="R19" s="40">
        <v>20</v>
      </c>
      <c r="S19" s="50">
        <f t="shared" si="1"/>
        <v>160</v>
      </c>
      <c r="T19" s="21">
        <v>0</v>
      </c>
      <c r="U19" s="21">
        <v>0</v>
      </c>
      <c r="V19" s="21">
        <v>0</v>
      </c>
      <c r="W19" s="21">
        <v>0</v>
      </c>
      <c r="X19" s="21">
        <v>0</v>
      </c>
      <c r="Y19" s="50">
        <f t="shared" si="2"/>
        <v>0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3"/>
        <v>0</v>
      </c>
      <c r="AF19" s="147" t="s">
        <v>172</v>
      </c>
      <c r="AL19">
        <v>9</v>
      </c>
      <c r="AM19">
        <v>2</v>
      </c>
      <c r="AS19">
        <v>11</v>
      </c>
    </row>
    <row r="20" spans="1:45">
      <c r="A20" s="165" t="s">
        <v>36</v>
      </c>
      <c r="B20" s="10">
        <v>1756</v>
      </c>
      <c r="C20" s="54" t="s">
        <v>173</v>
      </c>
      <c r="D20" s="10">
        <v>13</v>
      </c>
      <c r="E20" s="8" t="s">
        <v>298</v>
      </c>
      <c r="F20" s="11">
        <v>44323</v>
      </c>
      <c r="G20" s="13">
        <v>12</v>
      </c>
      <c r="H20" s="13">
        <v>18662</v>
      </c>
      <c r="I20" s="13">
        <v>278</v>
      </c>
      <c r="J20" s="40">
        <v>0</v>
      </c>
      <c r="K20" s="40">
        <v>0</v>
      </c>
      <c r="L20" s="40">
        <v>0</v>
      </c>
      <c r="M20" s="40">
        <v>0</v>
      </c>
      <c r="N20" s="50">
        <f t="shared" si="0"/>
        <v>0</v>
      </c>
      <c r="O20" s="40">
        <v>0</v>
      </c>
      <c r="P20" s="40">
        <v>0</v>
      </c>
      <c r="Q20" s="40">
        <v>100</v>
      </c>
      <c r="R20" s="40">
        <v>30</v>
      </c>
      <c r="S20" s="50">
        <f t="shared" si="1"/>
        <v>130</v>
      </c>
      <c r="T20" s="21">
        <v>0</v>
      </c>
      <c r="U20" s="21">
        <v>0</v>
      </c>
      <c r="V20" s="21">
        <v>0</v>
      </c>
      <c r="W20" s="21">
        <v>11</v>
      </c>
      <c r="X20" s="21">
        <v>0</v>
      </c>
      <c r="Y20" s="50">
        <f t="shared" si="2"/>
        <v>11</v>
      </c>
      <c r="Z20" s="40">
        <v>0</v>
      </c>
      <c r="AA20" s="40">
        <v>0</v>
      </c>
      <c r="AB20" s="40">
        <v>0</v>
      </c>
      <c r="AC20" s="40">
        <v>0</v>
      </c>
      <c r="AD20" s="50">
        <f t="shared" si="3"/>
        <v>0</v>
      </c>
      <c r="AF20" s="147" t="s">
        <v>175</v>
      </c>
      <c r="AM20">
        <v>5</v>
      </c>
      <c r="AS20">
        <v>5</v>
      </c>
    </row>
    <row r="21" spans="1:45">
      <c r="A21" s="165" t="s">
        <v>36</v>
      </c>
      <c r="B21" s="10">
        <v>1755</v>
      </c>
      <c r="C21" s="54" t="s">
        <v>173</v>
      </c>
      <c r="D21" s="10">
        <v>14</v>
      </c>
      <c r="E21" s="8" t="s">
        <v>299</v>
      </c>
      <c r="F21" s="11">
        <v>44327</v>
      </c>
      <c r="G21" s="13">
        <v>5413</v>
      </c>
      <c r="H21" s="13">
        <v>111547</v>
      </c>
      <c r="I21" s="13">
        <v>7040</v>
      </c>
      <c r="J21" s="40">
        <v>0</v>
      </c>
      <c r="K21" s="40">
        <v>0</v>
      </c>
      <c r="L21" s="40">
        <v>1</v>
      </c>
      <c r="M21" s="40">
        <v>0</v>
      </c>
      <c r="N21" s="50">
        <f t="shared" si="0"/>
        <v>1</v>
      </c>
      <c r="O21" s="40">
        <v>0</v>
      </c>
      <c r="P21" s="40">
        <v>0</v>
      </c>
      <c r="Q21" s="40">
        <v>149</v>
      </c>
      <c r="R21" s="40">
        <v>8</v>
      </c>
      <c r="S21" s="50">
        <f t="shared" si="1"/>
        <v>157</v>
      </c>
      <c r="T21" s="21">
        <v>45</v>
      </c>
      <c r="U21" s="21">
        <v>0</v>
      </c>
      <c r="V21" s="21">
        <v>228</v>
      </c>
      <c r="W21" s="21">
        <v>11</v>
      </c>
      <c r="X21" s="21">
        <v>0</v>
      </c>
      <c r="Y21" s="50">
        <f t="shared" si="2"/>
        <v>284</v>
      </c>
      <c r="Z21" s="40">
        <v>0</v>
      </c>
      <c r="AA21" s="40">
        <v>0</v>
      </c>
      <c r="AB21" s="40">
        <v>0</v>
      </c>
      <c r="AC21" s="40">
        <v>0</v>
      </c>
      <c r="AD21" s="50">
        <f t="shared" si="3"/>
        <v>0</v>
      </c>
      <c r="AF21" s="147" t="s">
        <v>300</v>
      </c>
      <c r="AL21">
        <v>1</v>
      </c>
      <c r="AM21">
        <v>1</v>
      </c>
      <c r="AN21">
        <v>3</v>
      </c>
      <c r="AS21">
        <v>5</v>
      </c>
    </row>
    <row r="22" spans="1:45">
      <c r="A22" s="165" t="s">
        <v>36</v>
      </c>
      <c r="B22" s="10">
        <v>1757</v>
      </c>
      <c r="C22" s="54" t="s">
        <v>173</v>
      </c>
      <c r="D22" s="10">
        <v>15</v>
      </c>
      <c r="E22" s="8" t="s">
        <v>301</v>
      </c>
      <c r="F22" s="11">
        <v>44358</v>
      </c>
      <c r="G22" s="13">
        <v>4015</v>
      </c>
      <c r="H22" s="13">
        <v>155452</v>
      </c>
      <c r="I22" s="13">
        <v>6750</v>
      </c>
      <c r="J22" s="40">
        <v>2</v>
      </c>
      <c r="K22" s="40">
        <v>0</v>
      </c>
      <c r="L22" s="40">
        <v>3</v>
      </c>
      <c r="M22" s="40">
        <v>0</v>
      </c>
      <c r="N22" s="50">
        <f t="shared" si="0"/>
        <v>5</v>
      </c>
      <c r="O22" s="40">
        <v>0</v>
      </c>
      <c r="P22" s="40">
        <v>0</v>
      </c>
      <c r="Q22" s="40">
        <v>299</v>
      </c>
      <c r="R22" s="40">
        <v>10</v>
      </c>
      <c r="S22" s="50">
        <f t="shared" si="1"/>
        <v>309</v>
      </c>
      <c r="T22" s="21">
        <v>38</v>
      </c>
      <c r="U22" s="21">
        <v>0</v>
      </c>
      <c r="V22" s="21">
        <v>194</v>
      </c>
      <c r="W22" s="21">
        <v>32</v>
      </c>
      <c r="X22" s="21">
        <v>0</v>
      </c>
      <c r="Y22" s="50">
        <f t="shared" si="2"/>
        <v>264</v>
      </c>
      <c r="Z22" s="40">
        <v>0</v>
      </c>
      <c r="AA22" s="40">
        <v>0</v>
      </c>
      <c r="AB22" s="40">
        <v>0</v>
      </c>
      <c r="AC22" s="40">
        <v>0</v>
      </c>
      <c r="AD22" s="50">
        <f t="shared" si="3"/>
        <v>0</v>
      </c>
      <c r="AF22" s="147" t="s">
        <v>177</v>
      </c>
      <c r="AH22">
        <v>3</v>
      </c>
      <c r="AL22">
        <v>1</v>
      </c>
      <c r="AN22">
        <v>1</v>
      </c>
      <c r="AS22">
        <v>5</v>
      </c>
    </row>
    <row r="23" spans="1:45">
      <c r="A23" s="165" t="s">
        <v>36</v>
      </c>
      <c r="B23" s="10">
        <v>1758</v>
      </c>
      <c r="C23" s="54" t="s">
        <v>173</v>
      </c>
      <c r="D23" s="10">
        <v>16</v>
      </c>
      <c r="E23" s="8" t="s">
        <v>302</v>
      </c>
      <c r="F23" s="11">
        <v>44372</v>
      </c>
      <c r="G23" s="13">
        <v>3934</v>
      </c>
      <c r="H23" s="13">
        <v>106526</v>
      </c>
      <c r="I23" s="13">
        <v>5668</v>
      </c>
      <c r="J23" s="40">
        <v>0</v>
      </c>
      <c r="K23" s="40">
        <v>0</v>
      </c>
      <c r="L23" s="40">
        <v>0</v>
      </c>
      <c r="M23" s="40">
        <v>0</v>
      </c>
      <c r="N23" s="50">
        <f t="shared" si="0"/>
        <v>0</v>
      </c>
      <c r="O23" s="40">
        <v>0</v>
      </c>
      <c r="P23" s="40">
        <v>0</v>
      </c>
      <c r="Q23" s="40">
        <v>82</v>
      </c>
      <c r="R23" s="40">
        <v>10</v>
      </c>
      <c r="S23" s="50">
        <f t="shared" si="1"/>
        <v>92</v>
      </c>
      <c r="T23" s="21">
        <v>44</v>
      </c>
      <c r="U23" s="21">
        <v>0</v>
      </c>
      <c r="V23" s="21">
        <v>167</v>
      </c>
      <c r="W23" s="21">
        <v>21</v>
      </c>
      <c r="X23" s="21">
        <v>0</v>
      </c>
      <c r="Y23" s="50">
        <f t="shared" si="2"/>
        <v>232</v>
      </c>
      <c r="Z23" s="40">
        <v>0</v>
      </c>
      <c r="AA23" s="40">
        <v>0</v>
      </c>
      <c r="AB23" s="40">
        <v>0</v>
      </c>
      <c r="AC23" s="40">
        <v>0</v>
      </c>
      <c r="AD23" s="50">
        <f t="shared" si="3"/>
        <v>0</v>
      </c>
      <c r="AF23" s="147" t="s">
        <v>179</v>
      </c>
      <c r="AG23">
        <v>2</v>
      </c>
      <c r="AH23">
        <v>1</v>
      </c>
      <c r="AI23">
        <v>2</v>
      </c>
      <c r="AJ23">
        <v>2</v>
      </c>
      <c r="AK23">
        <v>5</v>
      </c>
      <c r="AL23">
        <v>26</v>
      </c>
      <c r="AM23">
        <v>2</v>
      </c>
      <c r="AN23">
        <v>2</v>
      </c>
      <c r="AO23">
        <v>1</v>
      </c>
      <c r="AP23">
        <v>6</v>
      </c>
      <c r="AQ23">
        <v>18</v>
      </c>
      <c r="AR23">
        <v>10</v>
      </c>
      <c r="AS23">
        <v>77</v>
      </c>
    </row>
    <row r="24" spans="1:45">
      <c r="A24" s="165" t="s">
        <v>42</v>
      </c>
      <c r="B24" s="10">
        <v>1760</v>
      </c>
      <c r="C24" s="54" t="s">
        <v>173</v>
      </c>
      <c r="D24" s="10">
        <v>17</v>
      </c>
      <c r="E24" s="8" t="s">
        <v>303</v>
      </c>
      <c r="F24" s="11">
        <v>44376</v>
      </c>
      <c r="G24" s="13">
        <v>0</v>
      </c>
      <c r="H24" s="13">
        <v>3683</v>
      </c>
      <c r="I24" s="13">
        <v>5528</v>
      </c>
      <c r="J24" s="40">
        <v>0</v>
      </c>
      <c r="K24" s="40">
        <v>0</v>
      </c>
      <c r="L24" s="40">
        <v>0</v>
      </c>
      <c r="M24" s="40">
        <v>0</v>
      </c>
      <c r="N24" s="50">
        <f t="shared" ref="N24:N32" si="4">SUM(J24:M24)</f>
        <v>0</v>
      </c>
      <c r="O24" s="40">
        <v>0</v>
      </c>
      <c r="P24" s="40">
        <v>0</v>
      </c>
      <c r="Q24" s="40">
        <v>0</v>
      </c>
      <c r="R24" s="40">
        <v>0</v>
      </c>
      <c r="S24" s="50">
        <f t="shared" ref="S24:S32" si="5">SUM(O24:R24)</f>
        <v>0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50">
        <f t="shared" ref="Y24:Y32" si="6">SUM(T24:X24)</f>
        <v>0</v>
      </c>
      <c r="Z24" s="40">
        <v>0</v>
      </c>
      <c r="AA24" s="40">
        <v>0</v>
      </c>
      <c r="AB24" s="40">
        <v>0</v>
      </c>
      <c r="AC24" s="40">
        <v>0</v>
      </c>
      <c r="AD24" s="50">
        <f t="shared" ref="AD24:AD32" si="7">SUM(Z24:AC24)</f>
        <v>0</v>
      </c>
      <c r="AE24" s="157" t="s">
        <v>304</v>
      </c>
      <c r="AF24" s="147" t="s">
        <v>181</v>
      </c>
      <c r="AH24">
        <v>104</v>
      </c>
      <c r="AI24">
        <v>156</v>
      </c>
      <c r="AJ24">
        <v>100</v>
      </c>
      <c r="AK24">
        <v>68</v>
      </c>
      <c r="AL24">
        <v>148</v>
      </c>
      <c r="AM24">
        <v>55</v>
      </c>
      <c r="AN24">
        <v>120</v>
      </c>
      <c r="AO24">
        <v>110</v>
      </c>
      <c r="AP24">
        <v>14</v>
      </c>
      <c r="AQ24">
        <v>20</v>
      </c>
      <c r="AR24">
        <v>50</v>
      </c>
      <c r="AS24">
        <v>945</v>
      </c>
    </row>
    <row r="25" spans="1:45">
      <c r="A25" s="165" t="s">
        <v>36</v>
      </c>
      <c r="B25" s="10">
        <v>1759</v>
      </c>
      <c r="C25" s="54" t="s">
        <v>173</v>
      </c>
      <c r="D25" s="10">
        <v>18</v>
      </c>
      <c r="E25" s="8" t="s">
        <v>305</v>
      </c>
      <c r="F25" s="11">
        <v>44379</v>
      </c>
      <c r="G25" s="13">
        <v>1787</v>
      </c>
      <c r="H25" s="13">
        <v>78222</v>
      </c>
      <c r="I25" s="13">
        <v>2811</v>
      </c>
      <c r="J25" s="40">
        <v>0</v>
      </c>
      <c r="K25" s="40">
        <v>0</v>
      </c>
      <c r="L25" s="40">
        <v>4</v>
      </c>
      <c r="M25" s="40">
        <v>0</v>
      </c>
      <c r="N25" s="50">
        <f t="shared" si="4"/>
        <v>4</v>
      </c>
      <c r="O25" s="40">
        <v>0</v>
      </c>
      <c r="P25" s="40">
        <v>0</v>
      </c>
      <c r="Q25" s="40">
        <v>240</v>
      </c>
      <c r="R25" s="40">
        <v>0</v>
      </c>
      <c r="S25" s="50">
        <f t="shared" si="5"/>
        <v>240</v>
      </c>
      <c r="T25" s="21">
        <v>5</v>
      </c>
      <c r="U25" s="21">
        <v>0</v>
      </c>
      <c r="V25" s="21">
        <v>103</v>
      </c>
      <c r="W25" s="21">
        <v>4</v>
      </c>
      <c r="X25" s="21">
        <v>0</v>
      </c>
      <c r="Y25" s="50">
        <f t="shared" si="6"/>
        <v>112</v>
      </c>
      <c r="Z25" s="40">
        <v>0</v>
      </c>
      <c r="AA25" s="40">
        <v>0</v>
      </c>
      <c r="AB25" s="40">
        <v>0</v>
      </c>
      <c r="AC25" s="40">
        <v>0</v>
      </c>
      <c r="AD25" s="50">
        <f t="shared" si="7"/>
        <v>0</v>
      </c>
      <c r="AF25" s="147" t="s">
        <v>183</v>
      </c>
      <c r="AG25">
        <v>25</v>
      </c>
      <c r="AH25">
        <v>21</v>
      </c>
      <c r="AI25">
        <v>12</v>
      </c>
      <c r="AJ25">
        <v>76</v>
      </c>
      <c r="AK25">
        <v>66</v>
      </c>
      <c r="AL25">
        <v>154</v>
      </c>
      <c r="AM25">
        <v>37</v>
      </c>
      <c r="AN25">
        <v>224</v>
      </c>
      <c r="AO25">
        <v>79</v>
      </c>
      <c r="AP25">
        <v>71</v>
      </c>
      <c r="AQ25">
        <v>4</v>
      </c>
      <c r="AR25">
        <v>49</v>
      </c>
      <c r="AS25">
        <v>818</v>
      </c>
    </row>
    <row r="26" spans="1:45">
      <c r="A26" s="165" t="s">
        <v>42</v>
      </c>
      <c r="B26" s="10">
        <v>1761</v>
      </c>
      <c r="C26" s="54" t="s">
        <v>173</v>
      </c>
      <c r="D26" s="10">
        <v>19</v>
      </c>
      <c r="E26" s="8" t="s">
        <v>303</v>
      </c>
      <c r="F26" s="11">
        <v>44388</v>
      </c>
      <c r="G26" s="13">
        <v>0</v>
      </c>
      <c r="H26" s="13">
        <v>59</v>
      </c>
      <c r="I26" s="13">
        <v>489</v>
      </c>
      <c r="J26" s="40">
        <v>0</v>
      </c>
      <c r="K26" s="40">
        <v>0</v>
      </c>
      <c r="L26" s="40">
        <v>0</v>
      </c>
      <c r="M26" s="40">
        <v>0</v>
      </c>
      <c r="N26" s="50">
        <f t="shared" si="4"/>
        <v>0</v>
      </c>
      <c r="O26" s="40">
        <v>0</v>
      </c>
      <c r="P26" s="40">
        <v>0</v>
      </c>
      <c r="Q26" s="40">
        <v>0</v>
      </c>
      <c r="R26" s="40">
        <v>0</v>
      </c>
      <c r="S26" s="50">
        <f t="shared" si="5"/>
        <v>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50">
        <f t="shared" si="6"/>
        <v>0</v>
      </c>
      <c r="Z26" s="40">
        <v>0</v>
      </c>
      <c r="AA26" s="40">
        <v>0</v>
      </c>
      <c r="AB26" s="40">
        <v>0</v>
      </c>
      <c r="AC26" s="40">
        <v>0</v>
      </c>
      <c r="AD26" s="50">
        <f t="shared" si="7"/>
        <v>0</v>
      </c>
      <c r="AE26" s="157" t="s">
        <v>289</v>
      </c>
      <c r="AF26" s="147" t="s">
        <v>185</v>
      </c>
      <c r="AG26">
        <v>10</v>
      </c>
      <c r="AH26">
        <v>3</v>
      </c>
      <c r="AI26">
        <v>3</v>
      </c>
      <c r="AJ26">
        <v>11</v>
      </c>
      <c r="AL26">
        <v>13</v>
      </c>
      <c r="AN26">
        <v>13</v>
      </c>
      <c r="AP26">
        <v>10</v>
      </c>
      <c r="AQ26">
        <v>3</v>
      </c>
      <c r="AS26">
        <v>66</v>
      </c>
    </row>
    <row r="27" spans="1:45">
      <c r="A27" s="165" t="s">
        <v>42</v>
      </c>
      <c r="B27" s="10">
        <v>1762</v>
      </c>
      <c r="C27" s="54" t="s">
        <v>173</v>
      </c>
      <c r="D27" s="10">
        <v>20</v>
      </c>
      <c r="E27" s="8" t="s">
        <v>306</v>
      </c>
      <c r="F27" s="11">
        <v>44391</v>
      </c>
      <c r="G27" s="13">
        <v>0</v>
      </c>
      <c r="H27" s="13">
        <v>1</v>
      </c>
      <c r="I27" s="13">
        <v>13043</v>
      </c>
      <c r="J27" s="40">
        <v>0</v>
      </c>
      <c r="K27" s="40">
        <v>0</v>
      </c>
      <c r="L27" s="40">
        <v>0</v>
      </c>
      <c r="M27" s="40">
        <v>0</v>
      </c>
      <c r="N27" s="50">
        <f t="shared" si="4"/>
        <v>0</v>
      </c>
      <c r="O27" s="40">
        <v>0</v>
      </c>
      <c r="P27" s="40">
        <v>0</v>
      </c>
      <c r="Q27" s="40">
        <v>0</v>
      </c>
      <c r="R27" s="40">
        <v>0</v>
      </c>
      <c r="S27" s="50">
        <f t="shared" si="5"/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50">
        <f t="shared" si="6"/>
        <v>0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7"/>
        <v>0</v>
      </c>
      <c r="AE27" s="157" t="s">
        <v>307</v>
      </c>
      <c r="AF27" s="147" t="s">
        <v>187</v>
      </c>
      <c r="AQ27">
        <v>3</v>
      </c>
      <c r="AS27">
        <v>3</v>
      </c>
    </row>
    <row r="28" spans="1:45">
      <c r="A28" s="165" t="s">
        <v>36</v>
      </c>
      <c r="B28" s="10">
        <v>1764</v>
      </c>
      <c r="C28" s="54" t="s">
        <v>173</v>
      </c>
      <c r="D28" s="10">
        <v>21</v>
      </c>
      <c r="E28" s="8" t="s">
        <v>308</v>
      </c>
      <c r="F28" s="11">
        <v>44415</v>
      </c>
      <c r="G28" s="13">
        <v>489</v>
      </c>
      <c r="H28" s="13">
        <v>24153</v>
      </c>
      <c r="I28" s="13">
        <v>889</v>
      </c>
      <c r="J28" s="40">
        <v>5</v>
      </c>
      <c r="K28" s="40">
        <v>0</v>
      </c>
      <c r="L28" s="40">
        <v>1</v>
      </c>
      <c r="M28" s="40">
        <v>1</v>
      </c>
      <c r="N28" s="50">
        <f t="shared" si="4"/>
        <v>7</v>
      </c>
      <c r="O28" s="40">
        <v>20</v>
      </c>
      <c r="P28" s="40">
        <v>0</v>
      </c>
      <c r="Q28" s="40">
        <v>50</v>
      </c>
      <c r="R28" s="40">
        <v>0</v>
      </c>
      <c r="S28" s="50">
        <f t="shared" si="5"/>
        <v>70</v>
      </c>
      <c r="T28" s="21">
        <v>1</v>
      </c>
      <c r="U28" s="21">
        <v>0</v>
      </c>
      <c r="V28" s="21">
        <v>25</v>
      </c>
      <c r="W28" s="21">
        <v>10</v>
      </c>
      <c r="X28" s="21">
        <v>0</v>
      </c>
      <c r="Y28" s="50">
        <f t="shared" si="6"/>
        <v>36</v>
      </c>
      <c r="Z28" s="40">
        <v>0</v>
      </c>
      <c r="AA28" s="40">
        <v>0</v>
      </c>
      <c r="AB28" s="40">
        <v>0</v>
      </c>
      <c r="AC28" s="40">
        <v>0</v>
      </c>
      <c r="AD28" s="50">
        <f t="shared" si="7"/>
        <v>0</v>
      </c>
      <c r="AF28" s="147" t="s">
        <v>189</v>
      </c>
      <c r="AH28">
        <v>6</v>
      </c>
      <c r="AI28">
        <v>1</v>
      </c>
      <c r="AK28">
        <v>2</v>
      </c>
      <c r="AL28">
        <v>3</v>
      </c>
      <c r="AN28">
        <v>4</v>
      </c>
      <c r="AO28">
        <v>2</v>
      </c>
      <c r="AS28">
        <v>18</v>
      </c>
    </row>
    <row r="29" spans="1:45">
      <c r="A29" s="165" t="s">
        <v>36</v>
      </c>
      <c r="B29" s="10">
        <v>1766</v>
      </c>
      <c r="C29" s="54" t="s">
        <v>173</v>
      </c>
      <c r="D29" s="10">
        <v>22</v>
      </c>
      <c r="E29" s="8" t="s">
        <v>309</v>
      </c>
      <c r="F29" s="11">
        <v>44426</v>
      </c>
      <c r="G29" s="13">
        <v>4387</v>
      </c>
      <c r="H29" s="13">
        <v>165060</v>
      </c>
      <c r="I29" s="13">
        <v>5886</v>
      </c>
      <c r="J29" s="40">
        <v>0</v>
      </c>
      <c r="K29" s="40">
        <v>0</v>
      </c>
      <c r="L29" s="40">
        <v>0</v>
      </c>
      <c r="M29" s="40">
        <v>0</v>
      </c>
      <c r="N29" s="50">
        <f t="shared" si="4"/>
        <v>0</v>
      </c>
      <c r="O29" s="40">
        <v>49</v>
      </c>
      <c r="P29" s="40">
        <v>0</v>
      </c>
      <c r="Q29" s="40">
        <v>100</v>
      </c>
      <c r="R29" s="40">
        <v>0</v>
      </c>
      <c r="S29" s="50">
        <f t="shared" si="5"/>
        <v>149</v>
      </c>
      <c r="T29" s="21">
        <v>15</v>
      </c>
      <c r="U29" s="21">
        <v>0</v>
      </c>
      <c r="V29" s="21">
        <v>216</v>
      </c>
      <c r="W29" s="21">
        <v>2</v>
      </c>
      <c r="X29" s="21">
        <v>0</v>
      </c>
      <c r="Y29" s="50">
        <f t="shared" si="6"/>
        <v>233</v>
      </c>
      <c r="Z29" s="40">
        <v>0</v>
      </c>
      <c r="AA29" s="40">
        <v>0</v>
      </c>
      <c r="AB29" s="40">
        <v>0</v>
      </c>
      <c r="AC29" s="40">
        <v>0</v>
      </c>
      <c r="AD29" s="50">
        <f t="shared" si="7"/>
        <v>0</v>
      </c>
      <c r="AF29" s="147" t="s">
        <v>310</v>
      </c>
      <c r="AG29">
        <v>25</v>
      </c>
      <c r="AH29">
        <v>16</v>
      </c>
      <c r="AI29">
        <v>38</v>
      </c>
      <c r="AJ29">
        <v>22</v>
      </c>
      <c r="AK29">
        <v>26</v>
      </c>
      <c r="AL29">
        <v>31</v>
      </c>
      <c r="AS29">
        <v>158</v>
      </c>
    </row>
    <row r="30" spans="1:45" ht="15">
      <c r="A30" s="165" t="s">
        <v>36</v>
      </c>
      <c r="B30" s="10">
        <v>1763</v>
      </c>
      <c r="C30" s="54" t="s">
        <v>173</v>
      </c>
      <c r="D30" s="10">
        <v>23</v>
      </c>
      <c r="E30" s="8" t="s">
        <v>311</v>
      </c>
      <c r="F30" s="11">
        <v>44436</v>
      </c>
      <c r="G30" s="13">
        <v>4418</v>
      </c>
      <c r="H30" s="13">
        <v>115732</v>
      </c>
      <c r="I30" s="13">
        <v>5508</v>
      </c>
      <c r="J30" s="40">
        <v>0</v>
      </c>
      <c r="K30" s="40">
        <v>0</v>
      </c>
      <c r="L30" s="40">
        <v>0</v>
      </c>
      <c r="M30" s="40">
        <v>0</v>
      </c>
      <c r="N30" s="50">
        <f t="shared" si="4"/>
        <v>0</v>
      </c>
      <c r="O30" s="40">
        <v>0</v>
      </c>
      <c r="P30" s="40">
        <v>0</v>
      </c>
      <c r="Q30" s="40">
        <v>90</v>
      </c>
      <c r="R30" s="40">
        <v>10</v>
      </c>
      <c r="S30" s="50">
        <f t="shared" si="5"/>
        <v>100</v>
      </c>
      <c r="T30" s="21">
        <v>10</v>
      </c>
      <c r="U30" s="21">
        <v>0</v>
      </c>
      <c r="V30" s="21">
        <v>209</v>
      </c>
      <c r="W30" s="21">
        <v>2</v>
      </c>
      <c r="X30" s="21">
        <v>0</v>
      </c>
      <c r="Y30" s="50">
        <f t="shared" si="6"/>
        <v>221</v>
      </c>
      <c r="Z30" s="40">
        <v>1</v>
      </c>
      <c r="AA30" s="40">
        <v>0</v>
      </c>
      <c r="AB30" s="40">
        <v>0</v>
      </c>
      <c r="AC30" s="40">
        <v>0</v>
      </c>
      <c r="AD30" s="50">
        <f t="shared" si="7"/>
        <v>1</v>
      </c>
      <c r="AF30" s="155" t="s">
        <v>76</v>
      </c>
      <c r="AG30" s="156">
        <v>135</v>
      </c>
      <c r="AH30" s="156">
        <v>307</v>
      </c>
      <c r="AI30" s="156">
        <v>309</v>
      </c>
      <c r="AJ30" s="156">
        <v>330</v>
      </c>
      <c r="AK30" s="156">
        <v>295</v>
      </c>
      <c r="AL30" s="156">
        <v>496</v>
      </c>
      <c r="AM30" s="156">
        <v>112</v>
      </c>
      <c r="AN30" s="156">
        <v>490</v>
      </c>
      <c r="AO30" s="156">
        <v>201</v>
      </c>
      <c r="AP30" s="156">
        <v>116</v>
      </c>
      <c r="AQ30" s="156">
        <v>77</v>
      </c>
      <c r="AR30" s="156">
        <v>124</v>
      </c>
      <c r="AS30" s="156">
        <v>2992</v>
      </c>
    </row>
    <row r="31" spans="1:45">
      <c r="A31" s="165" t="s">
        <v>42</v>
      </c>
      <c r="B31" s="10">
        <v>1765</v>
      </c>
      <c r="C31" s="54" t="s">
        <v>173</v>
      </c>
      <c r="D31" s="10">
        <v>24</v>
      </c>
      <c r="E31" s="8" t="s">
        <v>312</v>
      </c>
      <c r="F31" s="11">
        <v>44445</v>
      </c>
      <c r="G31" s="13">
        <v>0</v>
      </c>
      <c r="H31" s="13">
        <v>1</v>
      </c>
      <c r="I31" s="13">
        <v>10880</v>
      </c>
      <c r="J31" s="40">
        <v>0</v>
      </c>
      <c r="K31" s="40">
        <v>0</v>
      </c>
      <c r="L31" s="40">
        <v>0</v>
      </c>
      <c r="M31" s="40">
        <v>0</v>
      </c>
      <c r="N31" s="50">
        <f t="shared" si="4"/>
        <v>0</v>
      </c>
      <c r="O31" s="40">
        <v>0</v>
      </c>
      <c r="P31" s="40">
        <v>0</v>
      </c>
      <c r="Q31" s="40">
        <v>0</v>
      </c>
      <c r="R31" s="40">
        <v>0</v>
      </c>
      <c r="S31" s="50">
        <f t="shared" si="5"/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50">
        <f t="shared" si="6"/>
        <v>0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7"/>
        <v>0</v>
      </c>
      <c r="AE31" s="157" t="s">
        <v>307</v>
      </c>
    </row>
    <row r="32" spans="1:45">
      <c r="A32" s="165" t="s">
        <v>36</v>
      </c>
      <c r="B32" s="10">
        <v>1768</v>
      </c>
      <c r="C32" s="54" t="s">
        <v>173</v>
      </c>
      <c r="D32" s="10">
        <v>25</v>
      </c>
      <c r="E32" s="8" t="s">
        <v>313</v>
      </c>
      <c r="F32" s="11">
        <v>44452</v>
      </c>
      <c r="G32" s="13">
        <v>818</v>
      </c>
      <c r="H32" s="13">
        <v>60495</v>
      </c>
      <c r="I32" s="13">
        <v>1320</v>
      </c>
      <c r="J32" s="40">
        <v>1</v>
      </c>
      <c r="K32" s="40">
        <v>0</v>
      </c>
      <c r="L32" s="40">
        <v>0</v>
      </c>
      <c r="M32" s="40">
        <v>0</v>
      </c>
      <c r="N32" s="50">
        <f t="shared" si="4"/>
        <v>1</v>
      </c>
      <c r="O32" s="40">
        <v>0</v>
      </c>
      <c r="P32" s="40">
        <v>0</v>
      </c>
      <c r="Q32" s="40">
        <v>80</v>
      </c>
      <c r="R32" s="40">
        <v>10</v>
      </c>
      <c r="S32" s="50">
        <f t="shared" si="5"/>
        <v>90</v>
      </c>
      <c r="T32" s="21">
        <v>0</v>
      </c>
      <c r="U32" s="21">
        <v>0</v>
      </c>
      <c r="V32" s="21">
        <v>47</v>
      </c>
      <c r="W32" s="21">
        <v>4</v>
      </c>
      <c r="X32" s="21">
        <v>0</v>
      </c>
      <c r="Y32" s="50">
        <f t="shared" si="6"/>
        <v>51</v>
      </c>
      <c r="Z32" s="40">
        <v>30</v>
      </c>
      <c r="AA32" s="40">
        <v>0</v>
      </c>
      <c r="AB32" s="40">
        <v>0</v>
      </c>
      <c r="AC32" s="40">
        <v>0</v>
      </c>
      <c r="AD32" s="50">
        <f t="shared" si="7"/>
        <v>30</v>
      </c>
    </row>
    <row r="33" spans="1:31">
      <c r="A33" s="165" t="s">
        <v>42</v>
      </c>
      <c r="B33" s="10">
        <v>1767</v>
      </c>
      <c r="C33" s="54" t="s">
        <v>173</v>
      </c>
      <c r="D33" s="10">
        <v>26</v>
      </c>
      <c r="E33" s="8" t="s">
        <v>314</v>
      </c>
      <c r="F33" s="11">
        <v>44457</v>
      </c>
      <c r="G33" s="13">
        <v>0</v>
      </c>
      <c r="H33" s="13">
        <v>0</v>
      </c>
      <c r="I33" s="13">
        <v>14303</v>
      </c>
      <c r="J33" s="40">
        <v>0</v>
      </c>
      <c r="K33" s="40">
        <v>0</v>
      </c>
      <c r="L33" s="40">
        <v>0</v>
      </c>
      <c r="M33" s="40">
        <v>0</v>
      </c>
      <c r="N33" s="50">
        <f t="shared" ref="N33:N39" si="8">SUM(J33:M33)</f>
        <v>0</v>
      </c>
      <c r="O33" s="40">
        <v>0</v>
      </c>
      <c r="P33" s="40">
        <v>0</v>
      </c>
      <c r="Q33" s="40">
        <v>0</v>
      </c>
      <c r="R33" s="40">
        <v>0</v>
      </c>
      <c r="S33" s="50">
        <f t="shared" ref="S33:S39" si="9">SUM(O33:R33)</f>
        <v>0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50">
        <f t="shared" ref="Y33:Y39" si="10">SUM(T33:X33)</f>
        <v>0</v>
      </c>
      <c r="Z33" s="40">
        <v>0</v>
      </c>
      <c r="AA33" s="40">
        <v>0</v>
      </c>
      <c r="AB33" s="40">
        <v>0</v>
      </c>
      <c r="AC33" s="40">
        <v>0</v>
      </c>
      <c r="AD33" s="50">
        <f t="shared" ref="AD33:AD39" si="11">SUM(Z33:AC33)</f>
        <v>0</v>
      </c>
      <c r="AE33" s="157" t="s">
        <v>307</v>
      </c>
    </row>
    <row r="34" spans="1:31">
      <c r="A34" s="165" t="s">
        <v>36</v>
      </c>
      <c r="B34" s="10">
        <v>1769</v>
      </c>
      <c r="C34" s="54" t="s">
        <v>173</v>
      </c>
      <c r="D34" s="10">
        <v>27</v>
      </c>
      <c r="E34" s="8" t="s">
        <v>315</v>
      </c>
      <c r="F34" s="11">
        <v>44466</v>
      </c>
      <c r="G34" s="13">
        <v>2839</v>
      </c>
      <c r="H34" s="13">
        <v>63037</v>
      </c>
      <c r="I34" s="13">
        <v>3879</v>
      </c>
      <c r="J34" s="40">
        <v>5</v>
      </c>
      <c r="K34" s="40">
        <v>0</v>
      </c>
      <c r="L34" s="40">
        <v>3</v>
      </c>
      <c r="M34" s="40">
        <v>2</v>
      </c>
      <c r="N34" s="50">
        <f t="shared" si="8"/>
        <v>10</v>
      </c>
      <c r="O34" s="40">
        <v>0</v>
      </c>
      <c r="P34" s="40">
        <v>0</v>
      </c>
      <c r="Q34" s="40">
        <v>150</v>
      </c>
      <c r="R34" s="40">
        <v>10</v>
      </c>
      <c r="S34" s="50">
        <f t="shared" si="9"/>
        <v>160</v>
      </c>
      <c r="T34" s="21">
        <v>0</v>
      </c>
      <c r="U34" s="21">
        <v>0</v>
      </c>
      <c r="V34" s="21">
        <v>147</v>
      </c>
      <c r="W34" s="21">
        <v>3</v>
      </c>
      <c r="X34" s="21">
        <v>0</v>
      </c>
      <c r="Y34" s="50">
        <f t="shared" si="10"/>
        <v>150</v>
      </c>
      <c r="Z34" s="40">
        <v>20</v>
      </c>
      <c r="AA34" s="40">
        <v>0</v>
      </c>
      <c r="AB34" s="40">
        <v>0</v>
      </c>
      <c r="AC34" s="40">
        <v>0</v>
      </c>
      <c r="AD34" s="50">
        <f t="shared" si="11"/>
        <v>20</v>
      </c>
    </row>
    <row r="35" spans="1:31">
      <c r="A35" s="165" t="s">
        <v>36</v>
      </c>
      <c r="B35" s="10">
        <v>1770</v>
      </c>
      <c r="C35" s="54" t="s">
        <v>173</v>
      </c>
      <c r="D35" s="10">
        <v>28</v>
      </c>
      <c r="E35" s="8" t="s">
        <v>316</v>
      </c>
      <c r="F35" s="11">
        <v>44485</v>
      </c>
      <c r="G35" s="13">
        <v>1052</v>
      </c>
      <c r="H35" s="13">
        <v>64894</v>
      </c>
      <c r="I35" s="13">
        <v>1666</v>
      </c>
      <c r="J35" s="40">
        <v>0</v>
      </c>
      <c r="K35" s="40">
        <v>0</v>
      </c>
      <c r="L35" s="40">
        <v>0</v>
      </c>
      <c r="M35" s="40">
        <v>1</v>
      </c>
      <c r="N35" s="50">
        <f t="shared" si="8"/>
        <v>1</v>
      </c>
      <c r="O35" s="40">
        <v>0</v>
      </c>
      <c r="P35" s="40">
        <v>0</v>
      </c>
      <c r="Q35" s="40">
        <v>160</v>
      </c>
      <c r="R35" s="40">
        <v>0</v>
      </c>
      <c r="S35" s="50">
        <f t="shared" si="9"/>
        <v>160</v>
      </c>
      <c r="T35" s="21">
        <v>0</v>
      </c>
      <c r="U35" s="21">
        <v>0</v>
      </c>
      <c r="V35" s="21">
        <v>61</v>
      </c>
      <c r="W35" s="21">
        <v>3</v>
      </c>
      <c r="X35" s="21">
        <v>0</v>
      </c>
      <c r="Y35" s="50">
        <f t="shared" si="10"/>
        <v>64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11"/>
        <v>0</v>
      </c>
    </row>
    <row r="36" spans="1:31">
      <c r="A36" s="165" t="s">
        <v>36</v>
      </c>
      <c r="B36" s="10">
        <v>1771</v>
      </c>
      <c r="C36" s="54" t="s">
        <v>173</v>
      </c>
      <c r="D36" s="10">
        <v>29</v>
      </c>
      <c r="E36" s="8" t="s">
        <v>317</v>
      </c>
      <c r="F36" s="11">
        <v>44496</v>
      </c>
      <c r="G36" s="13">
        <v>514</v>
      </c>
      <c r="H36" s="13">
        <v>40078</v>
      </c>
      <c r="I36" s="13">
        <v>1280</v>
      </c>
      <c r="J36" s="40">
        <v>0</v>
      </c>
      <c r="K36" s="40">
        <v>0</v>
      </c>
      <c r="L36" s="40">
        <v>2</v>
      </c>
      <c r="M36" s="40">
        <v>1</v>
      </c>
      <c r="N36" s="50">
        <f t="shared" si="8"/>
        <v>3</v>
      </c>
      <c r="O36" s="40">
        <v>0</v>
      </c>
      <c r="P36" s="40">
        <v>0</v>
      </c>
      <c r="Q36" s="40">
        <v>70</v>
      </c>
      <c r="R36" s="40">
        <v>0</v>
      </c>
      <c r="S36" s="50">
        <f t="shared" si="9"/>
        <v>70</v>
      </c>
      <c r="T36" s="21">
        <v>10</v>
      </c>
      <c r="U36" s="21">
        <v>0</v>
      </c>
      <c r="V36" s="21">
        <v>36</v>
      </c>
      <c r="W36" s="21">
        <v>4</v>
      </c>
      <c r="X36" s="21">
        <v>0</v>
      </c>
      <c r="Y36" s="50">
        <f t="shared" si="10"/>
        <v>50</v>
      </c>
      <c r="Z36" s="40">
        <v>0</v>
      </c>
      <c r="AA36" s="40">
        <v>0</v>
      </c>
      <c r="AB36" s="40">
        <v>0</v>
      </c>
      <c r="AC36" s="40">
        <v>0</v>
      </c>
      <c r="AD36" s="50">
        <f t="shared" si="11"/>
        <v>0</v>
      </c>
    </row>
    <row r="37" spans="1:31">
      <c r="A37" s="165" t="s">
        <v>36</v>
      </c>
      <c r="B37" s="10">
        <v>1772</v>
      </c>
      <c r="C37" s="54" t="s">
        <v>173</v>
      </c>
      <c r="D37" s="10">
        <v>30</v>
      </c>
      <c r="E37" s="8" t="s">
        <v>318</v>
      </c>
      <c r="F37" s="11">
        <v>44506</v>
      </c>
      <c r="G37" s="13">
        <v>139</v>
      </c>
      <c r="H37" s="13">
        <v>51547</v>
      </c>
      <c r="I37" s="13">
        <v>934</v>
      </c>
      <c r="J37" s="40">
        <v>1</v>
      </c>
      <c r="K37" s="40">
        <v>0</v>
      </c>
      <c r="L37" s="40">
        <v>1</v>
      </c>
      <c r="M37" s="40">
        <v>2</v>
      </c>
      <c r="N37" s="50">
        <f t="shared" si="8"/>
        <v>4</v>
      </c>
      <c r="O37" s="40">
        <v>0</v>
      </c>
      <c r="P37" s="40">
        <v>0</v>
      </c>
      <c r="Q37" s="40">
        <v>0</v>
      </c>
      <c r="R37" s="40">
        <v>72</v>
      </c>
      <c r="S37" s="50">
        <f t="shared" si="9"/>
        <v>72</v>
      </c>
      <c r="T37" s="21">
        <v>0</v>
      </c>
      <c r="U37" s="21">
        <v>0</v>
      </c>
      <c r="V37" s="21">
        <v>26</v>
      </c>
      <c r="W37" s="21">
        <v>14</v>
      </c>
      <c r="X37" s="21">
        <v>0</v>
      </c>
      <c r="Y37" s="50">
        <f t="shared" si="10"/>
        <v>40</v>
      </c>
      <c r="Z37" s="40">
        <v>47</v>
      </c>
      <c r="AA37" s="40">
        <v>0</v>
      </c>
      <c r="AB37" s="40">
        <v>3</v>
      </c>
      <c r="AC37" s="40">
        <v>0</v>
      </c>
      <c r="AD37" s="50">
        <f t="shared" si="11"/>
        <v>50</v>
      </c>
    </row>
    <row r="38" spans="1:31">
      <c r="A38" s="165" t="s">
        <v>36</v>
      </c>
      <c r="B38" s="10">
        <v>1773</v>
      </c>
      <c r="C38" s="54" t="s">
        <v>173</v>
      </c>
      <c r="D38" s="10">
        <v>31</v>
      </c>
      <c r="E38" s="8" t="s">
        <v>319</v>
      </c>
      <c r="F38" s="11">
        <v>44520</v>
      </c>
      <c r="G38" s="13">
        <v>454</v>
      </c>
      <c r="H38" s="13">
        <v>19154</v>
      </c>
      <c r="I38" s="13">
        <v>901</v>
      </c>
      <c r="J38" s="40">
        <v>0</v>
      </c>
      <c r="K38" s="40">
        <v>0</v>
      </c>
      <c r="L38" s="40">
        <v>0</v>
      </c>
      <c r="M38" s="40">
        <v>0</v>
      </c>
      <c r="N38" s="50">
        <f t="shared" si="8"/>
        <v>0</v>
      </c>
      <c r="O38" s="40">
        <v>0</v>
      </c>
      <c r="P38" s="40">
        <v>0</v>
      </c>
      <c r="Q38" s="40">
        <v>0</v>
      </c>
      <c r="R38" s="40">
        <v>0</v>
      </c>
      <c r="S38" s="50">
        <f t="shared" si="9"/>
        <v>0</v>
      </c>
      <c r="T38" s="21">
        <v>0</v>
      </c>
      <c r="U38" s="21">
        <v>0</v>
      </c>
      <c r="V38" s="21">
        <v>33</v>
      </c>
      <c r="W38" s="21">
        <v>4</v>
      </c>
      <c r="X38" s="21">
        <v>0</v>
      </c>
      <c r="Y38" s="50">
        <f t="shared" si="10"/>
        <v>37</v>
      </c>
      <c r="Z38" s="40">
        <v>20</v>
      </c>
      <c r="AA38" s="40">
        <v>0</v>
      </c>
      <c r="AB38" s="40">
        <v>0</v>
      </c>
      <c r="AC38" s="40">
        <v>0</v>
      </c>
      <c r="AD38" s="50">
        <f t="shared" si="11"/>
        <v>20</v>
      </c>
    </row>
    <row r="39" spans="1:31">
      <c r="A39" s="165" t="s">
        <v>36</v>
      </c>
      <c r="B39" s="10">
        <v>1774</v>
      </c>
      <c r="C39" s="54" t="s">
        <v>173</v>
      </c>
      <c r="D39" s="10">
        <v>32</v>
      </c>
      <c r="E39" s="8" t="s">
        <v>320</v>
      </c>
      <c r="F39" s="11">
        <v>44533</v>
      </c>
      <c r="G39" s="13">
        <v>1066</v>
      </c>
      <c r="H39" s="13">
        <v>28845</v>
      </c>
      <c r="I39" s="13">
        <v>1626</v>
      </c>
      <c r="J39" s="40">
        <v>1</v>
      </c>
      <c r="K39" s="40">
        <v>0</v>
      </c>
      <c r="L39" s="40">
        <v>2</v>
      </c>
      <c r="M39" s="40">
        <v>0</v>
      </c>
      <c r="N39" s="50">
        <f t="shared" si="8"/>
        <v>3</v>
      </c>
      <c r="O39" s="40">
        <v>0</v>
      </c>
      <c r="P39" s="40">
        <v>0</v>
      </c>
      <c r="Q39" s="40">
        <v>0</v>
      </c>
      <c r="R39" s="40">
        <v>0</v>
      </c>
      <c r="S39" s="50">
        <f t="shared" si="9"/>
        <v>0</v>
      </c>
      <c r="T39" s="21">
        <v>0</v>
      </c>
      <c r="U39" s="21">
        <v>0</v>
      </c>
      <c r="V39" s="21">
        <v>65</v>
      </c>
      <c r="W39" s="21">
        <v>0</v>
      </c>
      <c r="X39" s="21">
        <v>0</v>
      </c>
      <c r="Y39" s="50">
        <f t="shared" si="10"/>
        <v>65</v>
      </c>
      <c r="Z39" s="40">
        <v>0</v>
      </c>
      <c r="AA39" s="40">
        <v>0</v>
      </c>
      <c r="AB39" s="40">
        <v>0</v>
      </c>
      <c r="AC39" s="40">
        <v>0</v>
      </c>
      <c r="AD39" s="50">
        <f t="shared" si="11"/>
        <v>0</v>
      </c>
    </row>
    <row r="40" spans="1:31">
      <c r="A40" s="165" t="s">
        <v>42</v>
      </c>
      <c r="B40" s="10">
        <v>1775</v>
      </c>
      <c r="C40" s="54" t="s">
        <v>173</v>
      </c>
      <c r="D40" s="10">
        <v>33</v>
      </c>
      <c r="E40" s="8" t="s">
        <v>212</v>
      </c>
      <c r="F40" s="11">
        <v>44541</v>
      </c>
      <c r="G40" s="13">
        <v>0</v>
      </c>
      <c r="H40" s="13">
        <v>155</v>
      </c>
      <c r="I40" s="13">
        <v>2422</v>
      </c>
      <c r="J40" s="40">
        <v>0</v>
      </c>
      <c r="K40" s="40">
        <v>0</v>
      </c>
      <c r="L40" s="40">
        <v>0</v>
      </c>
      <c r="M40" s="40">
        <v>0</v>
      </c>
      <c r="N40" s="50">
        <f>SUM(J40:M40)</f>
        <v>0</v>
      </c>
      <c r="O40" s="40">
        <v>0</v>
      </c>
      <c r="P40" s="40">
        <v>0</v>
      </c>
      <c r="Q40" s="40">
        <v>0</v>
      </c>
      <c r="R40" s="40">
        <v>0</v>
      </c>
      <c r="S40" s="50">
        <f>SUM(O40:R40)</f>
        <v>0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50">
        <f>SUM(T40:X40)</f>
        <v>0</v>
      </c>
      <c r="Z40" s="40">
        <v>0</v>
      </c>
      <c r="AA40" s="40">
        <v>0</v>
      </c>
      <c r="AB40" s="40">
        <v>0</v>
      </c>
      <c r="AC40" s="40">
        <v>0</v>
      </c>
      <c r="AD40" s="50">
        <f>SUM(Z40:AC40)</f>
        <v>0</v>
      </c>
      <c r="AE40" s="157" t="s">
        <v>321</v>
      </c>
    </row>
    <row r="41" spans="1:31">
      <c r="A41" s="165" t="s">
        <v>36</v>
      </c>
      <c r="B41" s="10">
        <v>1776</v>
      </c>
      <c r="C41" s="54" t="s">
        <v>173</v>
      </c>
      <c r="D41" s="10">
        <v>34</v>
      </c>
      <c r="E41" s="8" t="s">
        <v>322</v>
      </c>
      <c r="F41" s="11">
        <v>44546</v>
      </c>
      <c r="G41" s="13">
        <v>794</v>
      </c>
      <c r="H41" s="13">
        <v>59186</v>
      </c>
      <c r="I41" s="13">
        <v>1534</v>
      </c>
      <c r="J41" s="40">
        <v>2</v>
      </c>
      <c r="K41" s="40">
        <v>0</v>
      </c>
      <c r="L41" s="40">
        <v>1</v>
      </c>
      <c r="M41" s="40">
        <v>0</v>
      </c>
      <c r="N41" s="50">
        <f>SUM(J41:M41)</f>
        <v>3</v>
      </c>
      <c r="O41" s="40">
        <v>0</v>
      </c>
      <c r="P41" s="40">
        <v>0</v>
      </c>
      <c r="Q41" s="40">
        <v>0</v>
      </c>
      <c r="R41" s="40">
        <v>0</v>
      </c>
      <c r="S41" s="50">
        <f>SUM(O41:R41)</f>
        <v>0</v>
      </c>
      <c r="T41" s="21">
        <v>2</v>
      </c>
      <c r="U41" s="21">
        <v>0</v>
      </c>
      <c r="V41" s="21">
        <v>47</v>
      </c>
      <c r="W41" s="21">
        <v>10</v>
      </c>
      <c r="X41" s="21">
        <v>0</v>
      </c>
      <c r="Y41" s="50">
        <f>SUM(T41:X41)</f>
        <v>59</v>
      </c>
      <c r="Z41" s="40">
        <v>0</v>
      </c>
      <c r="AA41" s="40">
        <v>0</v>
      </c>
      <c r="AB41" s="40">
        <v>0</v>
      </c>
      <c r="AC41" s="40">
        <v>0</v>
      </c>
      <c r="AD41" s="50">
        <f>SUM(Z41:AC41)</f>
        <v>0</v>
      </c>
    </row>
    <row r="42" spans="1:31">
      <c r="B42" s="8"/>
      <c r="C42" s="9"/>
      <c r="D42" s="8"/>
      <c r="E42" s="8"/>
      <c r="F42" s="11"/>
      <c r="G42" s="13"/>
      <c r="H42" s="13"/>
      <c r="I42" s="13"/>
      <c r="J42" s="13"/>
      <c r="K42" s="42"/>
      <c r="L42" s="42"/>
      <c r="M42" s="42"/>
      <c r="N42" s="44"/>
      <c r="O42" s="12"/>
      <c r="P42" s="12"/>
      <c r="Q42" s="12"/>
      <c r="R42" s="12"/>
      <c r="S42" s="44"/>
      <c r="T42" s="12"/>
      <c r="U42" s="12"/>
      <c r="V42" s="12"/>
      <c r="W42" s="12"/>
      <c r="X42" s="21"/>
      <c r="Y42" s="44"/>
      <c r="Z42" s="12"/>
      <c r="AA42" s="12"/>
      <c r="AB42" s="12"/>
      <c r="AC42" s="12"/>
      <c r="AD42" s="44"/>
    </row>
    <row r="43" spans="1:31">
      <c r="F43" s="3" t="s">
        <v>228</v>
      </c>
      <c r="G43" s="7">
        <f t="shared" ref="G43:AD43" si="12">SUM(G8:G42)</f>
        <v>53148</v>
      </c>
      <c r="H43" s="7">
        <f t="shared" si="12"/>
        <v>1378232</v>
      </c>
      <c r="I43" s="7">
        <f t="shared" si="12"/>
        <v>122012</v>
      </c>
      <c r="J43" s="7">
        <f t="shared" si="12"/>
        <v>101</v>
      </c>
      <c r="K43" s="7">
        <f t="shared" si="12"/>
        <v>0</v>
      </c>
      <c r="L43" s="7">
        <f t="shared" si="12"/>
        <v>42</v>
      </c>
      <c r="M43" s="7">
        <f t="shared" si="12"/>
        <v>9</v>
      </c>
      <c r="N43" s="7">
        <f t="shared" si="12"/>
        <v>152</v>
      </c>
      <c r="O43" s="7">
        <f t="shared" si="12"/>
        <v>169</v>
      </c>
      <c r="P43" s="7">
        <f t="shared" si="12"/>
        <v>0</v>
      </c>
      <c r="Q43" s="7">
        <f t="shared" si="12"/>
        <v>2235</v>
      </c>
      <c r="R43" s="7">
        <f t="shared" si="12"/>
        <v>210</v>
      </c>
      <c r="S43" s="7">
        <f t="shared" si="12"/>
        <v>2614</v>
      </c>
      <c r="T43" s="7">
        <f t="shared" si="12"/>
        <v>376</v>
      </c>
      <c r="U43" s="7">
        <f t="shared" si="12"/>
        <v>0</v>
      </c>
      <c r="V43" s="7">
        <f t="shared" si="12"/>
        <v>2422</v>
      </c>
      <c r="W43" s="7">
        <f t="shared" si="12"/>
        <v>192</v>
      </c>
      <c r="X43" s="7">
        <f t="shared" si="12"/>
        <v>0</v>
      </c>
      <c r="Y43" s="7">
        <f t="shared" si="12"/>
        <v>2990</v>
      </c>
      <c r="Z43" s="7">
        <f t="shared" si="12"/>
        <v>123</v>
      </c>
      <c r="AA43" s="7">
        <f t="shared" si="12"/>
        <v>0</v>
      </c>
      <c r="AB43" s="7">
        <f t="shared" si="12"/>
        <v>12</v>
      </c>
      <c r="AC43" s="7">
        <f t="shared" si="12"/>
        <v>50</v>
      </c>
      <c r="AD43" s="7">
        <f t="shared" si="12"/>
        <v>185</v>
      </c>
    </row>
    <row r="44" spans="1:31">
      <c r="O44" s="51"/>
      <c r="AD44" s="50"/>
    </row>
    <row r="45" spans="1:31">
      <c r="J45" s="51"/>
      <c r="K45" s="51"/>
      <c r="L45" s="51"/>
      <c r="N45" s="51"/>
      <c r="Q45" s="51"/>
      <c r="S45" s="51"/>
      <c r="U45" s="51"/>
      <c r="Y45" s="51"/>
      <c r="AB45" s="51"/>
      <c r="AD45" s="51"/>
    </row>
    <row r="46" spans="1:31">
      <c r="D46" s="51"/>
      <c r="F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1:31">
      <c r="D47" s="3"/>
      <c r="E47" s="4"/>
      <c r="F47" s="3"/>
      <c r="G47" s="18" t="s">
        <v>163</v>
      </c>
      <c r="H47" s="19"/>
      <c r="I47" s="20"/>
      <c r="J47" s="18" t="s">
        <v>164</v>
      </c>
      <c r="K47" s="48"/>
      <c r="L47" s="19"/>
      <c r="M47" s="19"/>
      <c r="N47" s="20"/>
      <c r="O47" s="15" t="s">
        <v>165</v>
      </c>
      <c r="P47" s="49"/>
      <c r="Q47" s="16"/>
      <c r="R47" s="16"/>
      <c r="S47" s="17"/>
      <c r="T47" s="18" t="s">
        <v>166</v>
      </c>
      <c r="U47" s="48"/>
      <c r="V47" s="19"/>
      <c r="W47" s="19"/>
      <c r="X47" s="19"/>
      <c r="Y47" s="20"/>
      <c r="Z47" s="15" t="s">
        <v>167</v>
      </c>
      <c r="AA47" s="49"/>
      <c r="AB47" s="16"/>
      <c r="AC47" s="16"/>
      <c r="AD47" s="17"/>
    </row>
    <row r="48" spans="1:31">
      <c r="A48" t="s">
        <v>171</v>
      </c>
      <c r="B48" t="s">
        <v>7</v>
      </c>
      <c r="D48" s="3" t="s">
        <v>9</v>
      </c>
      <c r="E48" s="4" t="s">
        <v>10</v>
      </c>
      <c r="F48" s="3" t="s">
        <v>11</v>
      </c>
      <c r="G48" s="36" t="s">
        <v>12</v>
      </c>
      <c r="H48" s="37" t="s">
        <v>13</v>
      </c>
      <c r="I48" s="38" t="s">
        <v>14</v>
      </c>
      <c r="J48" s="24" t="s">
        <v>15</v>
      </c>
      <c r="K48" s="24" t="s">
        <v>16</v>
      </c>
      <c r="L48" s="25" t="s">
        <v>17</v>
      </c>
      <c r="M48" s="24" t="s">
        <v>18</v>
      </c>
      <c r="N48" s="43" t="s">
        <v>19</v>
      </c>
      <c r="O48" s="22" t="s">
        <v>15</v>
      </c>
      <c r="P48" s="23" t="s">
        <v>16</v>
      </c>
      <c r="Q48" s="23" t="s">
        <v>17</v>
      </c>
      <c r="R48" s="23" t="s">
        <v>18</v>
      </c>
      <c r="S48" s="46" t="s">
        <v>19</v>
      </c>
      <c r="T48" s="24" t="s">
        <v>15</v>
      </c>
      <c r="U48" s="24" t="s">
        <v>16</v>
      </c>
      <c r="V48" s="25" t="s">
        <v>17</v>
      </c>
      <c r="W48" s="24" t="s">
        <v>18</v>
      </c>
      <c r="X48" s="24" t="s">
        <v>20</v>
      </c>
      <c r="Y48" s="43" t="s">
        <v>19</v>
      </c>
      <c r="Z48" s="22" t="s">
        <v>15</v>
      </c>
      <c r="AA48" s="23" t="s">
        <v>16</v>
      </c>
      <c r="AB48" s="23" t="s">
        <v>17</v>
      </c>
      <c r="AC48" s="23" t="s">
        <v>18</v>
      </c>
      <c r="AD48" s="46" t="s">
        <v>19</v>
      </c>
    </row>
    <row r="49" spans="1:30">
      <c r="A49" t="s">
        <v>36</v>
      </c>
      <c r="B49" s="10">
        <v>1</v>
      </c>
      <c r="C49" s="54" t="s">
        <v>91</v>
      </c>
      <c r="D49" s="10">
        <v>1</v>
      </c>
      <c r="E49" s="8" t="s">
        <v>323</v>
      </c>
      <c r="F49" s="11">
        <v>44227</v>
      </c>
      <c r="G49" s="13">
        <v>2183</v>
      </c>
      <c r="H49" s="13">
        <v>176164</v>
      </c>
      <c r="I49" s="13">
        <v>2803</v>
      </c>
      <c r="J49" s="40">
        <v>0</v>
      </c>
      <c r="K49" s="40">
        <v>0</v>
      </c>
      <c r="L49" s="40">
        <v>0</v>
      </c>
      <c r="M49" s="40">
        <v>0</v>
      </c>
      <c r="N49" s="50">
        <f>SUM(J49:M49)</f>
        <v>0</v>
      </c>
      <c r="O49" s="40">
        <v>0</v>
      </c>
      <c r="P49" s="40">
        <v>0</v>
      </c>
      <c r="Q49" s="40">
        <v>0</v>
      </c>
      <c r="R49" s="40">
        <v>450</v>
      </c>
      <c r="S49" s="50">
        <f>SUM(O49:R49)</f>
        <v>450</v>
      </c>
      <c r="T49" s="40">
        <v>0</v>
      </c>
      <c r="U49" s="40">
        <v>0</v>
      </c>
      <c r="V49" s="40">
        <v>0</v>
      </c>
      <c r="W49" s="21">
        <v>108</v>
      </c>
      <c r="X49" s="40">
        <v>0</v>
      </c>
      <c r="Y49" s="50">
        <f>SUM(T49:X49)</f>
        <v>108</v>
      </c>
      <c r="Z49" s="40">
        <v>0</v>
      </c>
      <c r="AA49" s="40">
        <v>0</v>
      </c>
      <c r="AB49" s="40">
        <v>0</v>
      </c>
      <c r="AC49" s="40">
        <v>0</v>
      </c>
      <c r="AD49" s="50">
        <f>SUM(Z49:AC49)</f>
        <v>0</v>
      </c>
    </row>
    <row r="50" spans="1:30">
      <c r="A50" t="s">
        <v>36</v>
      </c>
      <c r="B50" s="10">
        <v>2</v>
      </c>
      <c r="C50" s="54" t="s">
        <v>91</v>
      </c>
      <c r="D50" s="10">
        <v>2</v>
      </c>
      <c r="E50" s="8" t="s">
        <v>324</v>
      </c>
      <c r="F50" s="11">
        <v>44227</v>
      </c>
      <c r="G50" s="13">
        <v>2428</v>
      </c>
      <c r="H50" s="13">
        <v>180812</v>
      </c>
      <c r="I50" s="13">
        <v>3051</v>
      </c>
      <c r="J50" s="40">
        <v>0</v>
      </c>
      <c r="K50" s="40">
        <v>0</v>
      </c>
      <c r="L50" s="40">
        <v>0</v>
      </c>
      <c r="M50" s="40">
        <v>0</v>
      </c>
      <c r="N50" s="50">
        <f>SUM(J50:M50)</f>
        <v>0</v>
      </c>
      <c r="O50" s="40">
        <v>0</v>
      </c>
      <c r="P50" s="40">
        <v>0</v>
      </c>
      <c r="Q50" s="40">
        <v>0</v>
      </c>
      <c r="R50" s="40">
        <v>0</v>
      </c>
      <c r="S50" s="50">
        <f>SUM(O50:R50)</f>
        <v>0</v>
      </c>
      <c r="T50" s="40">
        <v>0</v>
      </c>
      <c r="U50" s="40">
        <v>0</v>
      </c>
      <c r="V50" s="40">
        <v>0</v>
      </c>
      <c r="W50" s="21">
        <v>120</v>
      </c>
      <c r="X50" s="40">
        <v>0</v>
      </c>
      <c r="Y50" s="50">
        <f>SUM(T50:X50)</f>
        <v>120</v>
      </c>
      <c r="Z50" s="40">
        <v>0</v>
      </c>
      <c r="AA50" s="40">
        <v>0</v>
      </c>
      <c r="AB50" s="40">
        <v>0</v>
      </c>
      <c r="AC50" s="40">
        <v>0</v>
      </c>
      <c r="AD50" s="50">
        <f>SUM(Z50:AC50)</f>
        <v>0</v>
      </c>
    </row>
    <row r="51" spans="1:30">
      <c r="A51" t="s">
        <v>36</v>
      </c>
      <c r="B51" s="10">
        <v>3</v>
      </c>
      <c r="C51" s="54" t="s">
        <v>91</v>
      </c>
      <c r="D51" s="10">
        <v>3</v>
      </c>
      <c r="E51" s="8" t="s">
        <v>325</v>
      </c>
      <c r="F51" s="11">
        <v>44234</v>
      </c>
      <c r="G51" s="13">
        <v>4309</v>
      </c>
      <c r="H51" s="13">
        <v>335063</v>
      </c>
      <c r="I51" s="13">
        <v>5336</v>
      </c>
      <c r="J51" s="40">
        <v>0</v>
      </c>
      <c r="K51" s="40">
        <v>0</v>
      </c>
      <c r="L51" s="40">
        <v>0</v>
      </c>
      <c r="M51" s="40">
        <v>0</v>
      </c>
      <c r="N51" s="50">
        <f t="shared" ref="N51:N58" si="13">SUM(J51:M51)</f>
        <v>0</v>
      </c>
      <c r="O51" s="40">
        <v>0</v>
      </c>
      <c r="P51" s="40">
        <v>0</v>
      </c>
      <c r="Q51" s="40">
        <v>0</v>
      </c>
      <c r="R51" s="40">
        <v>0</v>
      </c>
      <c r="S51" s="50">
        <f t="shared" ref="S51:S76" si="14">SUM(O51:R51)</f>
        <v>0</v>
      </c>
      <c r="T51" s="40">
        <v>0</v>
      </c>
      <c r="U51" s="40">
        <v>0</v>
      </c>
      <c r="V51" s="40">
        <v>0</v>
      </c>
      <c r="W51" s="21">
        <v>213</v>
      </c>
      <c r="X51" s="40">
        <v>0</v>
      </c>
      <c r="Y51" s="50">
        <f t="shared" ref="Y51:Y58" si="15">SUM(T51:X51)</f>
        <v>213</v>
      </c>
      <c r="Z51" s="40">
        <v>0</v>
      </c>
      <c r="AA51" s="40">
        <v>0</v>
      </c>
      <c r="AB51" s="40">
        <v>0</v>
      </c>
      <c r="AC51" s="40">
        <v>0</v>
      </c>
      <c r="AD51" s="50">
        <f t="shared" ref="AD51:AD58" si="16">SUM(Z51:AC51)</f>
        <v>0</v>
      </c>
    </row>
    <row r="52" spans="1:30">
      <c r="A52" t="s">
        <v>36</v>
      </c>
      <c r="B52" s="10">
        <v>4</v>
      </c>
      <c r="C52" s="54" t="s">
        <v>91</v>
      </c>
      <c r="D52" s="10">
        <v>4</v>
      </c>
      <c r="E52" s="8" t="s">
        <v>326</v>
      </c>
      <c r="F52" s="11">
        <v>44234</v>
      </c>
      <c r="G52" s="13">
        <v>2976</v>
      </c>
      <c r="H52" s="13">
        <v>252402</v>
      </c>
      <c r="I52" s="13">
        <v>3790</v>
      </c>
      <c r="J52" s="40">
        <v>0</v>
      </c>
      <c r="K52" s="40">
        <v>0</v>
      </c>
      <c r="L52" s="40">
        <v>0</v>
      </c>
      <c r="M52" s="40">
        <v>0</v>
      </c>
      <c r="N52" s="50">
        <f t="shared" si="13"/>
        <v>0</v>
      </c>
      <c r="O52" s="40">
        <v>0</v>
      </c>
      <c r="P52" s="40">
        <v>0</v>
      </c>
      <c r="Q52" s="40">
        <v>0</v>
      </c>
      <c r="R52" s="40">
        <v>400</v>
      </c>
      <c r="S52" s="50">
        <f t="shared" si="14"/>
        <v>400</v>
      </c>
      <c r="T52" s="40">
        <v>0</v>
      </c>
      <c r="U52" s="40">
        <v>0</v>
      </c>
      <c r="V52" s="40">
        <v>0</v>
      </c>
      <c r="W52" s="21">
        <v>147</v>
      </c>
      <c r="X52" s="40">
        <v>0</v>
      </c>
      <c r="Y52" s="50">
        <f t="shared" si="15"/>
        <v>147</v>
      </c>
      <c r="Z52" s="40">
        <v>0</v>
      </c>
      <c r="AA52" s="40">
        <v>0</v>
      </c>
      <c r="AB52" s="40">
        <v>0</v>
      </c>
      <c r="AC52" s="40">
        <v>0</v>
      </c>
      <c r="AD52" s="50">
        <f t="shared" si="16"/>
        <v>0</v>
      </c>
    </row>
    <row r="53" spans="1:30">
      <c r="A53" t="s">
        <v>36</v>
      </c>
      <c r="B53" s="10">
        <v>5</v>
      </c>
      <c r="C53" s="54" t="s">
        <v>91</v>
      </c>
      <c r="D53" s="10">
        <v>5</v>
      </c>
      <c r="E53" s="8" t="s">
        <v>327</v>
      </c>
      <c r="F53" s="11">
        <v>44241</v>
      </c>
      <c r="G53" s="13">
        <v>2731</v>
      </c>
      <c r="H53" s="13">
        <v>225444</v>
      </c>
      <c r="I53" s="13">
        <v>3365</v>
      </c>
      <c r="J53" s="40">
        <v>0</v>
      </c>
      <c r="K53" s="40">
        <v>0</v>
      </c>
      <c r="L53" s="40">
        <v>0</v>
      </c>
      <c r="M53" s="40">
        <v>0</v>
      </c>
      <c r="N53" s="50">
        <f t="shared" si="13"/>
        <v>0</v>
      </c>
      <c r="O53" s="40">
        <v>0</v>
      </c>
      <c r="P53" s="40">
        <v>0</v>
      </c>
      <c r="Q53" s="40">
        <v>0</v>
      </c>
      <c r="R53" s="40">
        <v>0</v>
      </c>
      <c r="S53" s="50">
        <f t="shared" si="14"/>
        <v>0</v>
      </c>
      <c r="T53" s="40">
        <v>0</v>
      </c>
      <c r="U53" s="40">
        <v>0</v>
      </c>
      <c r="V53" s="40">
        <v>0</v>
      </c>
      <c r="W53" s="21">
        <v>134</v>
      </c>
      <c r="X53" s="40">
        <v>0</v>
      </c>
      <c r="Y53" s="50">
        <f t="shared" si="15"/>
        <v>134</v>
      </c>
      <c r="Z53" s="40">
        <v>0</v>
      </c>
      <c r="AA53" s="40">
        <v>0</v>
      </c>
      <c r="AB53" s="40">
        <v>0</v>
      </c>
      <c r="AC53" s="40">
        <v>0</v>
      </c>
      <c r="AD53" s="50">
        <f t="shared" si="16"/>
        <v>0</v>
      </c>
    </row>
    <row r="54" spans="1:30">
      <c r="A54" t="s">
        <v>36</v>
      </c>
      <c r="B54" s="10">
        <v>6</v>
      </c>
      <c r="C54" s="54" t="s">
        <v>91</v>
      </c>
      <c r="D54" s="10">
        <v>6</v>
      </c>
      <c r="E54" s="8" t="s">
        <v>328</v>
      </c>
      <c r="F54" s="11">
        <v>44241</v>
      </c>
      <c r="G54" s="13">
        <v>3579</v>
      </c>
      <c r="H54" s="13">
        <v>302441</v>
      </c>
      <c r="I54" s="13">
        <v>4431</v>
      </c>
      <c r="J54" s="40">
        <v>0</v>
      </c>
      <c r="K54" s="40">
        <v>0</v>
      </c>
      <c r="L54" s="40">
        <v>0</v>
      </c>
      <c r="M54" s="40">
        <v>0</v>
      </c>
      <c r="N54" s="50">
        <f t="shared" si="13"/>
        <v>0</v>
      </c>
      <c r="O54" s="40">
        <v>0</v>
      </c>
      <c r="P54" s="40">
        <v>0</v>
      </c>
      <c r="Q54" s="40">
        <v>0</v>
      </c>
      <c r="R54" s="40">
        <v>549</v>
      </c>
      <c r="S54" s="50">
        <f t="shared" si="14"/>
        <v>549</v>
      </c>
      <c r="T54" s="40">
        <v>0</v>
      </c>
      <c r="U54" s="40">
        <v>0</v>
      </c>
      <c r="V54" s="40">
        <v>0</v>
      </c>
      <c r="W54" s="21">
        <v>176</v>
      </c>
      <c r="X54" s="40">
        <v>0</v>
      </c>
      <c r="Y54" s="50">
        <f t="shared" si="15"/>
        <v>176</v>
      </c>
      <c r="Z54" s="40">
        <v>0</v>
      </c>
      <c r="AA54" s="40">
        <v>0</v>
      </c>
      <c r="AB54" s="40">
        <v>0</v>
      </c>
      <c r="AC54" s="40">
        <v>0</v>
      </c>
      <c r="AD54" s="50">
        <f t="shared" si="16"/>
        <v>0</v>
      </c>
    </row>
    <row r="55" spans="1:30">
      <c r="A55" t="s">
        <v>36</v>
      </c>
      <c r="B55" s="10">
        <v>7</v>
      </c>
      <c r="C55" s="54" t="s">
        <v>91</v>
      </c>
      <c r="D55" s="10">
        <v>7</v>
      </c>
      <c r="E55" s="8" t="s">
        <v>329</v>
      </c>
      <c r="F55" s="11">
        <v>44248</v>
      </c>
      <c r="G55" s="13">
        <v>4532</v>
      </c>
      <c r="H55" s="13">
        <v>361204</v>
      </c>
      <c r="I55" s="13">
        <v>5489</v>
      </c>
      <c r="J55" s="40">
        <v>0</v>
      </c>
      <c r="K55" s="40">
        <v>0</v>
      </c>
      <c r="L55" s="40">
        <v>0</v>
      </c>
      <c r="M55" s="40">
        <v>0</v>
      </c>
      <c r="N55" s="50">
        <f t="shared" si="13"/>
        <v>0</v>
      </c>
      <c r="O55" s="40">
        <v>0</v>
      </c>
      <c r="P55" s="40">
        <v>0</v>
      </c>
      <c r="Q55" s="40">
        <v>0</v>
      </c>
      <c r="R55" s="40">
        <v>0</v>
      </c>
      <c r="S55" s="50">
        <f t="shared" si="14"/>
        <v>0</v>
      </c>
      <c r="T55" s="40">
        <v>0</v>
      </c>
      <c r="U55" s="40">
        <v>0</v>
      </c>
      <c r="V55" s="40">
        <v>0</v>
      </c>
      <c r="W55" s="21">
        <v>223</v>
      </c>
      <c r="X55" s="40">
        <v>0</v>
      </c>
      <c r="Y55" s="50">
        <f t="shared" si="15"/>
        <v>223</v>
      </c>
      <c r="Z55" s="40">
        <v>0</v>
      </c>
      <c r="AA55" s="40">
        <v>0</v>
      </c>
      <c r="AB55" s="40">
        <v>0</v>
      </c>
      <c r="AC55" s="40">
        <v>0</v>
      </c>
      <c r="AD55" s="50">
        <f t="shared" si="16"/>
        <v>0</v>
      </c>
    </row>
    <row r="56" spans="1:30">
      <c r="A56" t="s">
        <v>36</v>
      </c>
      <c r="B56" s="10">
        <v>8</v>
      </c>
      <c r="C56" s="54" t="s">
        <v>91</v>
      </c>
      <c r="D56" s="10">
        <v>8</v>
      </c>
      <c r="E56" s="8" t="s">
        <v>330</v>
      </c>
      <c r="F56" s="11">
        <v>44248</v>
      </c>
      <c r="G56" s="13">
        <v>3466</v>
      </c>
      <c r="H56" s="13">
        <v>302865</v>
      </c>
      <c r="I56" s="13">
        <v>4230</v>
      </c>
      <c r="J56" s="40">
        <v>0</v>
      </c>
      <c r="K56" s="40">
        <v>0</v>
      </c>
      <c r="L56" s="40">
        <v>0</v>
      </c>
      <c r="M56" s="40">
        <v>0</v>
      </c>
      <c r="N56" s="50">
        <f t="shared" si="13"/>
        <v>0</v>
      </c>
      <c r="O56" s="40">
        <v>0</v>
      </c>
      <c r="P56" s="40">
        <v>0</v>
      </c>
      <c r="Q56" s="40">
        <v>0</v>
      </c>
      <c r="R56" s="40">
        <v>552</v>
      </c>
      <c r="S56" s="50">
        <f t="shared" si="14"/>
        <v>552</v>
      </c>
      <c r="T56" s="40">
        <v>0</v>
      </c>
      <c r="U56" s="40">
        <v>0</v>
      </c>
      <c r="V56" s="40">
        <v>0</v>
      </c>
      <c r="W56" s="21">
        <v>170</v>
      </c>
      <c r="X56" s="40">
        <v>0</v>
      </c>
      <c r="Y56" s="50">
        <f t="shared" si="15"/>
        <v>170</v>
      </c>
      <c r="Z56" s="40">
        <v>0</v>
      </c>
      <c r="AA56" s="40">
        <v>0</v>
      </c>
      <c r="AB56" s="40">
        <v>0</v>
      </c>
      <c r="AC56" s="40">
        <v>0</v>
      </c>
      <c r="AD56" s="50">
        <f t="shared" si="16"/>
        <v>0</v>
      </c>
    </row>
    <row r="57" spans="1:30">
      <c r="A57" t="s">
        <v>36</v>
      </c>
      <c r="B57" s="10">
        <v>9</v>
      </c>
      <c r="C57" s="54" t="s">
        <v>91</v>
      </c>
      <c r="D57" s="10">
        <v>9</v>
      </c>
      <c r="E57" s="8" t="s">
        <v>331</v>
      </c>
      <c r="F57" s="11">
        <v>44255</v>
      </c>
      <c r="G57" s="13">
        <v>4693</v>
      </c>
      <c r="H57" s="13">
        <v>367747</v>
      </c>
      <c r="I57" s="13">
        <v>5716</v>
      </c>
      <c r="J57" s="40">
        <v>0</v>
      </c>
      <c r="K57" s="40">
        <v>0</v>
      </c>
      <c r="L57" s="40">
        <v>0</v>
      </c>
      <c r="M57" s="40">
        <v>0</v>
      </c>
      <c r="N57" s="50">
        <f t="shared" si="13"/>
        <v>0</v>
      </c>
      <c r="O57" s="40">
        <v>0</v>
      </c>
      <c r="P57" s="40">
        <v>0</v>
      </c>
      <c r="Q57" s="40">
        <v>0</v>
      </c>
      <c r="R57" s="40">
        <v>0</v>
      </c>
      <c r="S57" s="50">
        <f t="shared" si="14"/>
        <v>0</v>
      </c>
      <c r="T57" s="40">
        <v>0</v>
      </c>
      <c r="U57" s="40">
        <v>0</v>
      </c>
      <c r="V57" s="40">
        <v>0</v>
      </c>
      <c r="W57" s="21">
        <v>231</v>
      </c>
      <c r="X57" s="40">
        <v>0</v>
      </c>
      <c r="Y57" s="50">
        <f t="shared" si="15"/>
        <v>231</v>
      </c>
      <c r="Z57" s="40">
        <v>0</v>
      </c>
      <c r="AA57" s="40">
        <v>0</v>
      </c>
      <c r="AB57" s="40">
        <v>0</v>
      </c>
      <c r="AC57" s="40">
        <v>0</v>
      </c>
      <c r="AD57" s="50">
        <f t="shared" si="16"/>
        <v>0</v>
      </c>
    </row>
    <row r="58" spans="1:30">
      <c r="A58" t="s">
        <v>36</v>
      </c>
      <c r="B58" s="10">
        <v>10</v>
      </c>
      <c r="C58" s="54" t="s">
        <v>91</v>
      </c>
      <c r="D58" s="10">
        <v>10</v>
      </c>
      <c r="E58" s="8" t="s">
        <v>332</v>
      </c>
      <c r="F58" s="11">
        <v>44255</v>
      </c>
      <c r="G58" s="13">
        <v>4000</v>
      </c>
      <c r="H58" s="13">
        <v>341375</v>
      </c>
      <c r="I58" s="13">
        <v>4797</v>
      </c>
      <c r="J58" s="40">
        <v>0</v>
      </c>
      <c r="K58" s="40">
        <v>0</v>
      </c>
      <c r="L58" s="40">
        <v>0</v>
      </c>
      <c r="M58" s="40">
        <v>0</v>
      </c>
      <c r="N58" s="50">
        <f t="shared" si="13"/>
        <v>0</v>
      </c>
      <c r="O58" s="40">
        <v>0</v>
      </c>
      <c r="P58" s="40">
        <v>0</v>
      </c>
      <c r="Q58" s="40">
        <v>0</v>
      </c>
      <c r="R58" s="40">
        <v>350</v>
      </c>
      <c r="S58" s="50">
        <f t="shared" si="14"/>
        <v>350</v>
      </c>
      <c r="T58" s="40">
        <v>0</v>
      </c>
      <c r="U58" s="40">
        <v>0</v>
      </c>
      <c r="V58" s="40">
        <v>0</v>
      </c>
      <c r="W58" s="21">
        <v>196</v>
      </c>
      <c r="X58" s="40">
        <v>0</v>
      </c>
      <c r="Y58" s="50">
        <f t="shared" si="15"/>
        <v>196</v>
      </c>
      <c r="Z58" s="40">
        <v>0</v>
      </c>
      <c r="AA58" s="40">
        <v>0</v>
      </c>
      <c r="AB58" s="40">
        <v>0</v>
      </c>
      <c r="AC58" s="40">
        <v>0</v>
      </c>
      <c r="AD58" s="50">
        <f t="shared" si="16"/>
        <v>0</v>
      </c>
    </row>
    <row r="59" spans="1:30">
      <c r="A59" t="s">
        <v>36</v>
      </c>
      <c r="B59" s="10">
        <v>11</v>
      </c>
      <c r="C59" s="54" t="s">
        <v>91</v>
      </c>
      <c r="D59" s="10">
        <v>11</v>
      </c>
      <c r="E59" s="8" t="s">
        <v>333</v>
      </c>
      <c r="F59" s="11">
        <v>44262</v>
      </c>
      <c r="G59" s="13">
        <v>4323</v>
      </c>
      <c r="H59" s="13">
        <v>363173</v>
      </c>
      <c r="I59" s="13">
        <v>5174</v>
      </c>
      <c r="J59" s="40">
        <v>0</v>
      </c>
      <c r="K59" s="40">
        <v>0</v>
      </c>
      <c r="L59" s="40">
        <v>0</v>
      </c>
      <c r="M59" s="40">
        <v>0</v>
      </c>
      <c r="N59" s="50">
        <f t="shared" ref="N59:N67" si="17">SUM(J59:M59)</f>
        <v>0</v>
      </c>
      <c r="O59" s="40">
        <v>0</v>
      </c>
      <c r="P59" s="40">
        <v>0</v>
      </c>
      <c r="Q59" s="40">
        <v>0</v>
      </c>
      <c r="R59" s="40">
        <v>0</v>
      </c>
      <c r="S59" s="50">
        <f t="shared" si="14"/>
        <v>0</v>
      </c>
      <c r="T59" s="40">
        <v>0</v>
      </c>
      <c r="U59" s="40">
        <v>0</v>
      </c>
      <c r="V59" s="40">
        <v>0</v>
      </c>
      <c r="W59" s="21">
        <v>212</v>
      </c>
      <c r="X59" s="40">
        <v>0</v>
      </c>
      <c r="Y59" s="50">
        <f t="shared" ref="Y59:Y76" si="18">SUM(T59:X59)</f>
        <v>212</v>
      </c>
      <c r="Z59" s="40">
        <v>0</v>
      </c>
      <c r="AA59" s="40">
        <v>0</v>
      </c>
      <c r="AB59" s="40">
        <v>0</v>
      </c>
      <c r="AC59" s="40">
        <v>0</v>
      </c>
      <c r="AD59" s="50">
        <f t="shared" ref="AD59:AD76" si="19">SUM(Z59:AC59)</f>
        <v>0</v>
      </c>
    </row>
    <row r="60" spans="1:30">
      <c r="A60" t="s">
        <v>36</v>
      </c>
      <c r="B60" s="10">
        <v>12</v>
      </c>
      <c r="C60" s="54" t="s">
        <v>91</v>
      </c>
      <c r="D60" s="10">
        <v>12</v>
      </c>
      <c r="E60" s="8" t="s">
        <v>334</v>
      </c>
      <c r="F60" s="11">
        <v>44262</v>
      </c>
      <c r="G60" s="13">
        <v>4872</v>
      </c>
      <c r="H60" s="13">
        <v>424831</v>
      </c>
      <c r="I60" s="13">
        <v>5753</v>
      </c>
      <c r="J60" s="40">
        <v>0</v>
      </c>
      <c r="K60" s="40">
        <v>0</v>
      </c>
      <c r="L60" s="40">
        <v>0</v>
      </c>
      <c r="M60" s="40">
        <v>0</v>
      </c>
      <c r="N60" s="50">
        <f t="shared" si="17"/>
        <v>0</v>
      </c>
      <c r="O60" s="40">
        <v>0</v>
      </c>
      <c r="P60" s="40">
        <v>0</v>
      </c>
      <c r="Q60" s="40">
        <v>0</v>
      </c>
      <c r="R60" s="40">
        <v>283</v>
      </c>
      <c r="S60" s="50">
        <f t="shared" si="14"/>
        <v>283</v>
      </c>
      <c r="T60" s="40">
        <v>0</v>
      </c>
      <c r="U60" s="40">
        <v>0</v>
      </c>
      <c r="V60" s="40">
        <v>0</v>
      </c>
      <c r="W60" s="21">
        <v>237</v>
      </c>
      <c r="X60" s="40">
        <v>0</v>
      </c>
      <c r="Y60" s="50">
        <f t="shared" si="18"/>
        <v>237</v>
      </c>
      <c r="Z60" s="40">
        <v>0</v>
      </c>
      <c r="AA60" s="40">
        <v>0</v>
      </c>
      <c r="AB60" s="40">
        <v>0</v>
      </c>
      <c r="AC60" s="40">
        <v>0</v>
      </c>
      <c r="AD60" s="50">
        <f t="shared" si="19"/>
        <v>0</v>
      </c>
    </row>
    <row r="61" spans="1:30">
      <c r="A61" t="s">
        <v>36</v>
      </c>
      <c r="B61" s="10">
        <v>13</v>
      </c>
      <c r="C61" s="54" t="s">
        <v>91</v>
      </c>
      <c r="D61" s="10">
        <v>13</v>
      </c>
      <c r="E61" s="8" t="s">
        <v>335</v>
      </c>
      <c r="F61" s="11">
        <v>44262</v>
      </c>
      <c r="G61" s="13">
        <v>21</v>
      </c>
      <c r="H61" s="13">
        <v>1456</v>
      </c>
      <c r="I61" s="13">
        <v>26</v>
      </c>
      <c r="J61" s="40">
        <v>0</v>
      </c>
      <c r="K61" s="40">
        <v>0</v>
      </c>
      <c r="L61" s="40">
        <v>0</v>
      </c>
      <c r="M61" s="40">
        <v>0</v>
      </c>
      <c r="N61" s="50">
        <f t="shared" si="17"/>
        <v>0</v>
      </c>
      <c r="O61" s="40">
        <v>0</v>
      </c>
      <c r="P61" s="40">
        <v>0</v>
      </c>
      <c r="Q61" s="40">
        <v>0</v>
      </c>
      <c r="R61" s="40">
        <v>0</v>
      </c>
      <c r="S61" s="50">
        <f t="shared" si="14"/>
        <v>0</v>
      </c>
      <c r="T61" s="40">
        <v>0</v>
      </c>
      <c r="U61" s="40">
        <v>0</v>
      </c>
      <c r="V61" s="40">
        <v>0</v>
      </c>
      <c r="W61" s="21">
        <v>1</v>
      </c>
      <c r="X61" s="40">
        <v>0</v>
      </c>
      <c r="Y61" s="50">
        <f t="shared" si="18"/>
        <v>1</v>
      </c>
      <c r="Z61" s="40">
        <v>0</v>
      </c>
      <c r="AA61" s="40">
        <v>0</v>
      </c>
      <c r="AB61" s="40">
        <v>0</v>
      </c>
      <c r="AC61" s="40">
        <v>0</v>
      </c>
      <c r="AD61" s="50">
        <f t="shared" si="19"/>
        <v>0</v>
      </c>
    </row>
    <row r="62" spans="1:30">
      <c r="A62" t="s">
        <v>36</v>
      </c>
      <c r="B62" s="10">
        <v>14</v>
      </c>
      <c r="C62" s="54" t="s">
        <v>91</v>
      </c>
      <c r="D62" s="10">
        <v>14</v>
      </c>
      <c r="E62" s="8" t="s">
        <v>336</v>
      </c>
      <c r="F62" s="11">
        <v>44269</v>
      </c>
      <c r="G62" s="13">
        <v>4238</v>
      </c>
      <c r="H62" s="13">
        <v>342574</v>
      </c>
      <c r="I62" s="13">
        <v>5002</v>
      </c>
      <c r="J62" s="40">
        <v>0</v>
      </c>
      <c r="K62" s="40">
        <v>0</v>
      </c>
      <c r="L62" s="40">
        <v>0</v>
      </c>
      <c r="M62" s="40">
        <v>0</v>
      </c>
      <c r="N62" s="50">
        <f t="shared" si="17"/>
        <v>0</v>
      </c>
      <c r="O62" s="40">
        <v>0</v>
      </c>
      <c r="P62" s="40">
        <v>0</v>
      </c>
      <c r="Q62" s="40">
        <v>0</v>
      </c>
      <c r="R62" s="40">
        <v>0</v>
      </c>
      <c r="S62" s="50">
        <f t="shared" si="14"/>
        <v>0</v>
      </c>
      <c r="T62" s="40">
        <v>0</v>
      </c>
      <c r="U62" s="40">
        <v>0</v>
      </c>
      <c r="V62" s="40">
        <v>0</v>
      </c>
      <c r="W62" s="21">
        <v>208</v>
      </c>
      <c r="X62" s="40">
        <v>0</v>
      </c>
      <c r="Y62" s="50">
        <f t="shared" si="18"/>
        <v>208</v>
      </c>
      <c r="Z62" s="40">
        <v>0</v>
      </c>
      <c r="AA62" s="40">
        <v>0</v>
      </c>
      <c r="AB62" s="40">
        <v>0</v>
      </c>
      <c r="AC62" s="40">
        <v>0</v>
      </c>
      <c r="AD62" s="50">
        <f t="shared" si="19"/>
        <v>0</v>
      </c>
    </row>
    <row r="63" spans="1:30">
      <c r="A63" t="s">
        <v>36</v>
      </c>
      <c r="B63" s="10">
        <v>15</v>
      </c>
      <c r="C63" s="54" t="s">
        <v>91</v>
      </c>
      <c r="D63" s="10">
        <v>15</v>
      </c>
      <c r="E63" s="8" t="s">
        <v>337</v>
      </c>
      <c r="F63" s="11">
        <v>44269</v>
      </c>
      <c r="G63" s="13">
        <v>4535</v>
      </c>
      <c r="H63" s="13">
        <v>404119</v>
      </c>
      <c r="I63" s="13">
        <v>5311</v>
      </c>
      <c r="J63" s="40">
        <v>0</v>
      </c>
      <c r="K63" s="40">
        <v>0</v>
      </c>
      <c r="L63" s="40">
        <v>0</v>
      </c>
      <c r="M63" s="40">
        <v>0</v>
      </c>
      <c r="N63" s="50">
        <f t="shared" si="17"/>
        <v>0</v>
      </c>
      <c r="O63" s="40">
        <v>0</v>
      </c>
      <c r="P63" s="40">
        <v>0</v>
      </c>
      <c r="Q63" s="40">
        <v>0</v>
      </c>
      <c r="R63" s="40">
        <v>495</v>
      </c>
      <c r="S63" s="50">
        <f t="shared" si="14"/>
        <v>495</v>
      </c>
      <c r="T63" s="40">
        <v>0</v>
      </c>
      <c r="U63" s="40">
        <v>0</v>
      </c>
      <c r="V63" s="40">
        <v>0</v>
      </c>
      <c r="W63" s="21">
        <v>221</v>
      </c>
      <c r="X63" s="40">
        <v>0</v>
      </c>
      <c r="Y63" s="50">
        <f t="shared" si="18"/>
        <v>221</v>
      </c>
      <c r="Z63" s="40">
        <v>0</v>
      </c>
      <c r="AA63" s="40">
        <v>0</v>
      </c>
      <c r="AB63" s="40">
        <v>0</v>
      </c>
      <c r="AC63" s="40">
        <v>0</v>
      </c>
      <c r="AD63" s="50">
        <f t="shared" si="19"/>
        <v>0</v>
      </c>
    </row>
    <row r="64" spans="1:30">
      <c r="A64" t="s">
        <v>36</v>
      </c>
      <c r="B64" s="10">
        <v>16</v>
      </c>
      <c r="C64" s="54" t="s">
        <v>91</v>
      </c>
      <c r="D64" s="10">
        <v>16</v>
      </c>
      <c r="E64" s="8" t="s">
        <v>338</v>
      </c>
      <c r="F64" s="11">
        <v>44276</v>
      </c>
      <c r="G64" s="13">
        <v>3758</v>
      </c>
      <c r="H64" s="13">
        <v>292295</v>
      </c>
      <c r="I64" s="13">
        <v>4525</v>
      </c>
      <c r="J64" s="40">
        <v>0</v>
      </c>
      <c r="K64" s="40">
        <v>0</v>
      </c>
      <c r="L64" s="40">
        <v>0</v>
      </c>
      <c r="M64" s="40">
        <v>0</v>
      </c>
      <c r="N64" s="50">
        <f t="shared" si="17"/>
        <v>0</v>
      </c>
      <c r="O64" s="40">
        <v>0</v>
      </c>
      <c r="P64" s="40">
        <v>0</v>
      </c>
      <c r="Q64" s="40">
        <v>0</v>
      </c>
      <c r="R64" s="40">
        <v>0</v>
      </c>
      <c r="S64" s="50">
        <f t="shared" si="14"/>
        <v>0</v>
      </c>
      <c r="T64" s="40">
        <v>0</v>
      </c>
      <c r="U64" s="40">
        <v>0</v>
      </c>
      <c r="V64" s="40">
        <v>0</v>
      </c>
      <c r="W64" s="21">
        <v>185</v>
      </c>
      <c r="X64" s="40">
        <v>0</v>
      </c>
      <c r="Y64" s="50">
        <f t="shared" si="18"/>
        <v>185</v>
      </c>
      <c r="Z64" s="40">
        <v>0</v>
      </c>
      <c r="AA64" s="40">
        <v>0</v>
      </c>
      <c r="AB64" s="40">
        <v>0</v>
      </c>
      <c r="AC64" s="40">
        <v>0</v>
      </c>
      <c r="AD64" s="50">
        <f t="shared" si="19"/>
        <v>0</v>
      </c>
    </row>
    <row r="65" spans="1:30">
      <c r="A65" t="s">
        <v>36</v>
      </c>
      <c r="B65" s="10">
        <v>17</v>
      </c>
      <c r="C65" s="54" t="s">
        <v>91</v>
      </c>
      <c r="D65" s="10">
        <v>17</v>
      </c>
      <c r="E65" s="8" t="s">
        <v>339</v>
      </c>
      <c r="F65" s="11">
        <v>44276</v>
      </c>
      <c r="G65" s="13">
        <v>4125</v>
      </c>
      <c r="H65" s="13">
        <v>342620</v>
      </c>
      <c r="I65" s="13">
        <v>4894</v>
      </c>
      <c r="J65" s="40">
        <v>0</v>
      </c>
      <c r="K65" s="40">
        <v>0</v>
      </c>
      <c r="L65" s="40">
        <v>0</v>
      </c>
      <c r="M65" s="40">
        <v>0</v>
      </c>
      <c r="N65" s="50">
        <f t="shared" si="17"/>
        <v>0</v>
      </c>
      <c r="O65" s="40">
        <v>0</v>
      </c>
      <c r="P65" s="40">
        <v>0</v>
      </c>
      <c r="Q65" s="40">
        <v>0</v>
      </c>
      <c r="R65" s="40">
        <v>449</v>
      </c>
      <c r="S65" s="50">
        <f t="shared" si="14"/>
        <v>449</v>
      </c>
      <c r="T65" s="40">
        <v>0</v>
      </c>
      <c r="U65" s="40">
        <v>0</v>
      </c>
      <c r="V65" s="40">
        <v>0</v>
      </c>
      <c r="W65" s="21">
        <v>201</v>
      </c>
      <c r="X65" s="40">
        <v>0</v>
      </c>
      <c r="Y65" s="50">
        <f t="shared" si="18"/>
        <v>201</v>
      </c>
      <c r="Z65" s="40">
        <v>0</v>
      </c>
      <c r="AA65" s="40">
        <v>0</v>
      </c>
      <c r="AB65" s="40">
        <v>0</v>
      </c>
      <c r="AC65" s="40">
        <v>0</v>
      </c>
      <c r="AD65" s="50">
        <f t="shared" si="19"/>
        <v>0</v>
      </c>
    </row>
    <row r="66" spans="1:30">
      <c r="A66" t="s">
        <v>36</v>
      </c>
      <c r="B66" s="10">
        <v>18</v>
      </c>
      <c r="C66" s="54" t="s">
        <v>91</v>
      </c>
      <c r="D66" s="10">
        <v>18</v>
      </c>
      <c r="E66" s="8" t="s">
        <v>340</v>
      </c>
      <c r="F66" s="11">
        <v>44283</v>
      </c>
      <c r="G66" s="13">
        <v>3927</v>
      </c>
      <c r="H66" s="13">
        <v>314388</v>
      </c>
      <c r="I66" s="13">
        <v>4601</v>
      </c>
      <c r="J66" s="40">
        <v>0</v>
      </c>
      <c r="K66" s="40">
        <v>0</v>
      </c>
      <c r="L66" s="40">
        <v>0</v>
      </c>
      <c r="M66" s="40">
        <v>0</v>
      </c>
      <c r="N66" s="50">
        <f t="shared" si="17"/>
        <v>0</v>
      </c>
      <c r="O66" s="40">
        <v>0</v>
      </c>
      <c r="P66" s="40">
        <v>0</v>
      </c>
      <c r="Q66" s="40">
        <v>0</v>
      </c>
      <c r="R66" s="40">
        <v>0</v>
      </c>
      <c r="S66" s="50">
        <f t="shared" si="14"/>
        <v>0</v>
      </c>
      <c r="T66" s="40">
        <v>0</v>
      </c>
      <c r="U66" s="40">
        <v>0</v>
      </c>
      <c r="V66" s="40">
        <v>0</v>
      </c>
      <c r="W66" s="21">
        <v>192</v>
      </c>
      <c r="X66" s="40">
        <v>0</v>
      </c>
      <c r="Y66" s="50">
        <f t="shared" si="18"/>
        <v>192</v>
      </c>
      <c r="Z66" s="40">
        <v>0</v>
      </c>
      <c r="AA66" s="40">
        <v>0</v>
      </c>
      <c r="AB66" s="40">
        <v>0</v>
      </c>
      <c r="AC66" s="40">
        <v>0</v>
      </c>
      <c r="AD66" s="50">
        <f t="shared" si="19"/>
        <v>0</v>
      </c>
    </row>
    <row r="67" spans="1:30">
      <c r="A67" t="s">
        <v>36</v>
      </c>
      <c r="B67" s="10">
        <v>19</v>
      </c>
      <c r="C67" s="54" t="s">
        <v>91</v>
      </c>
      <c r="D67" s="10">
        <v>19</v>
      </c>
      <c r="E67" s="8" t="s">
        <v>341</v>
      </c>
      <c r="F67" s="11">
        <v>44283</v>
      </c>
      <c r="G67" s="13">
        <v>3762</v>
      </c>
      <c r="H67" s="13">
        <v>321233</v>
      </c>
      <c r="I67" s="13">
        <v>4415</v>
      </c>
      <c r="J67" s="40">
        <v>0</v>
      </c>
      <c r="K67" s="40">
        <v>0</v>
      </c>
      <c r="L67" s="40">
        <v>0</v>
      </c>
      <c r="M67" s="40">
        <v>0</v>
      </c>
      <c r="N67" s="50">
        <f t="shared" si="17"/>
        <v>0</v>
      </c>
      <c r="O67" s="40">
        <v>0</v>
      </c>
      <c r="P67" s="40">
        <v>0</v>
      </c>
      <c r="Q67" s="40">
        <v>0</v>
      </c>
      <c r="R67" s="40">
        <v>479</v>
      </c>
      <c r="S67" s="50">
        <f t="shared" si="14"/>
        <v>479</v>
      </c>
      <c r="T67" s="40">
        <v>0</v>
      </c>
      <c r="U67" s="40">
        <v>0</v>
      </c>
      <c r="V67" s="40">
        <v>0</v>
      </c>
      <c r="W67" s="21">
        <v>183</v>
      </c>
      <c r="X67" s="40">
        <v>0</v>
      </c>
      <c r="Y67" s="50">
        <f t="shared" si="18"/>
        <v>183</v>
      </c>
      <c r="Z67" s="40">
        <v>0</v>
      </c>
      <c r="AA67" s="40">
        <v>0</v>
      </c>
      <c r="AB67" s="40">
        <v>0</v>
      </c>
      <c r="AC67" s="40">
        <v>0</v>
      </c>
      <c r="AD67" s="50">
        <f t="shared" si="19"/>
        <v>0</v>
      </c>
    </row>
    <row r="68" spans="1:30">
      <c r="A68" t="s">
        <v>36</v>
      </c>
      <c r="B68" s="10">
        <v>20</v>
      </c>
      <c r="C68" s="54" t="s">
        <v>91</v>
      </c>
      <c r="D68" s="10">
        <v>20</v>
      </c>
      <c r="E68" s="8" t="s">
        <v>342</v>
      </c>
      <c r="F68" s="11">
        <v>44290</v>
      </c>
      <c r="G68" s="13">
        <v>3532</v>
      </c>
      <c r="H68" s="13">
        <v>283139</v>
      </c>
      <c r="I68" s="13">
        <v>4098</v>
      </c>
      <c r="J68" s="40">
        <v>0</v>
      </c>
      <c r="K68" s="40">
        <v>0</v>
      </c>
      <c r="L68" s="40">
        <v>0</v>
      </c>
      <c r="M68" s="40">
        <v>0</v>
      </c>
      <c r="N68" s="50">
        <f t="shared" ref="N68:N76" si="20">SUM(J68:M68)</f>
        <v>0</v>
      </c>
      <c r="O68" s="40">
        <v>0</v>
      </c>
      <c r="P68" s="40">
        <v>0</v>
      </c>
      <c r="Q68" s="40">
        <v>0</v>
      </c>
      <c r="R68" s="40">
        <v>0</v>
      </c>
      <c r="S68" s="50">
        <f t="shared" si="14"/>
        <v>0</v>
      </c>
      <c r="T68" s="40">
        <v>0</v>
      </c>
      <c r="U68" s="40">
        <v>0</v>
      </c>
      <c r="V68" s="40">
        <v>0</v>
      </c>
      <c r="W68" s="21">
        <v>173</v>
      </c>
      <c r="X68" s="40">
        <v>0</v>
      </c>
      <c r="Y68" s="50">
        <f t="shared" si="18"/>
        <v>173</v>
      </c>
      <c r="Z68" s="40">
        <v>0</v>
      </c>
      <c r="AA68" s="40">
        <v>0</v>
      </c>
      <c r="AB68" s="40">
        <v>0</v>
      </c>
      <c r="AC68" s="40">
        <v>0</v>
      </c>
      <c r="AD68" s="50">
        <f t="shared" si="19"/>
        <v>0</v>
      </c>
    </row>
    <row r="69" spans="1:30">
      <c r="A69" t="s">
        <v>36</v>
      </c>
      <c r="B69" s="10">
        <v>21</v>
      </c>
      <c r="C69" s="54" t="s">
        <v>91</v>
      </c>
      <c r="D69" s="10">
        <v>21</v>
      </c>
      <c r="E69" s="8" t="s">
        <v>343</v>
      </c>
      <c r="F69" s="11">
        <v>44290</v>
      </c>
      <c r="G69" s="13">
        <v>2512</v>
      </c>
      <c r="H69" s="13">
        <v>200849</v>
      </c>
      <c r="I69" s="13">
        <v>2991</v>
      </c>
      <c r="J69" s="40">
        <v>0</v>
      </c>
      <c r="K69" s="40">
        <v>0</v>
      </c>
      <c r="L69" s="40">
        <v>0</v>
      </c>
      <c r="M69" s="40">
        <v>0</v>
      </c>
      <c r="N69" s="50">
        <f t="shared" si="20"/>
        <v>0</v>
      </c>
      <c r="O69" s="40">
        <v>0</v>
      </c>
      <c r="P69" s="40">
        <v>0</v>
      </c>
      <c r="Q69" s="40">
        <v>0</v>
      </c>
      <c r="R69" s="40">
        <v>404</v>
      </c>
      <c r="S69" s="50">
        <f t="shared" si="14"/>
        <v>404</v>
      </c>
      <c r="T69" s="40">
        <v>0</v>
      </c>
      <c r="U69" s="40">
        <v>0</v>
      </c>
      <c r="V69" s="40">
        <v>0</v>
      </c>
      <c r="W69" s="21">
        <v>123</v>
      </c>
      <c r="X69" s="40">
        <v>0</v>
      </c>
      <c r="Y69" s="50">
        <f t="shared" si="18"/>
        <v>123</v>
      </c>
      <c r="Z69" s="40">
        <v>0</v>
      </c>
      <c r="AA69" s="40">
        <v>0</v>
      </c>
      <c r="AB69" s="40">
        <v>0</v>
      </c>
      <c r="AC69" s="40">
        <v>4</v>
      </c>
      <c r="AD69" s="50">
        <f t="shared" si="19"/>
        <v>4</v>
      </c>
    </row>
    <row r="70" spans="1:30">
      <c r="A70" t="s">
        <v>36</v>
      </c>
      <c r="B70" s="10">
        <v>22</v>
      </c>
      <c r="C70" s="54" t="s">
        <v>91</v>
      </c>
      <c r="D70" s="10">
        <v>22</v>
      </c>
      <c r="E70" s="8" t="s">
        <v>344</v>
      </c>
      <c r="F70" s="11">
        <v>44297</v>
      </c>
      <c r="G70" s="13">
        <v>3232</v>
      </c>
      <c r="H70" s="13">
        <v>291141</v>
      </c>
      <c r="I70" s="13">
        <v>3689</v>
      </c>
      <c r="J70" s="40">
        <v>0</v>
      </c>
      <c r="K70" s="40">
        <v>0</v>
      </c>
      <c r="L70" s="40">
        <v>0</v>
      </c>
      <c r="M70" s="40">
        <v>0</v>
      </c>
      <c r="N70" s="50">
        <f t="shared" si="20"/>
        <v>0</v>
      </c>
      <c r="O70" s="40">
        <v>0</v>
      </c>
      <c r="P70" s="40">
        <v>0</v>
      </c>
      <c r="Q70" s="40">
        <v>0</v>
      </c>
      <c r="R70" s="40">
        <v>0</v>
      </c>
      <c r="S70" s="50">
        <f t="shared" si="14"/>
        <v>0</v>
      </c>
      <c r="T70" s="40">
        <v>0</v>
      </c>
      <c r="U70" s="40">
        <v>0</v>
      </c>
      <c r="V70" s="40">
        <v>0</v>
      </c>
      <c r="W70" s="21">
        <v>159</v>
      </c>
      <c r="X70" s="40">
        <v>0</v>
      </c>
      <c r="Y70" s="50">
        <f t="shared" si="18"/>
        <v>159</v>
      </c>
      <c r="Z70" s="40">
        <v>0</v>
      </c>
      <c r="AA70" s="40">
        <v>0</v>
      </c>
      <c r="AB70" s="40">
        <v>0</v>
      </c>
      <c r="AC70" s="40">
        <v>0</v>
      </c>
      <c r="AD70" s="50">
        <f t="shared" si="19"/>
        <v>0</v>
      </c>
    </row>
    <row r="71" spans="1:30">
      <c r="A71" t="s">
        <v>36</v>
      </c>
      <c r="B71" s="10">
        <v>23</v>
      </c>
      <c r="C71" s="54" t="s">
        <v>91</v>
      </c>
      <c r="D71" s="10">
        <v>23</v>
      </c>
      <c r="E71" s="8" t="s">
        <v>345</v>
      </c>
      <c r="F71" s="11">
        <v>44297</v>
      </c>
      <c r="G71" s="13">
        <v>3477</v>
      </c>
      <c r="H71" s="13">
        <v>279307</v>
      </c>
      <c r="I71" s="13">
        <v>4073</v>
      </c>
      <c r="J71" s="40">
        <v>0</v>
      </c>
      <c r="K71" s="40">
        <v>0</v>
      </c>
      <c r="L71" s="40">
        <v>0</v>
      </c>
      <c r="M71" s="40">
        <v>0</v>
      </c>
      <c r="N71" s="50">
        <f t="shared" si="20"/>
        <v>0</v>
      </c>
      <c r="O71" s="40">
        <v>0</v>
      </c>
      <c r="P71" s="40">
        <v>0</v>
      </c>
      <c r="Q71" s="40">
        <v>0</v>
      </c>
      <c r="R71" s="40">
        <v>350</v>
      </c>
      <c r="S71" s="50">
        <f t="shared" si="14"/>
        <v>350</v>
      </c>
      <c r="T71" s="40">
        <v>0</v>
      </c>
      <c r="U71" s="40">
        <v>0</v>
      </c>
      <c r="V71" s="40">
        <v>0</v>
      </c>
      <c r="W71" s="21">
        <v>169</v>
      </c>
      <c r="X71" s="40">
        <v>0</v>
      </c>
      <c r="Y71" s="50">
        <f t="shared" si="18"/>
        <v>169</v>
      </c>
      <c r="Z71" s="40">
        <v>0</v>
      </c>
      <c r="AA71" s="40">
        <v>0</v>
      </c>
      <c r="AB71" s="40">
        <v>0</v>
      </c>
      <c r="AC71" s="40">
        <v>0</v>
      </c>
      <c r="AD71" s="50">
        <f t="shared" si="19"/>
        <v>0</v>
      </c>
    </row>
    <row r="72" spans="1:30">
      <c r="A72" t="s">
        <v>36</v>
      </c>
      <c r="B72" s="10">
        <v>24</v>
      </c>
      <c r="C72" s="54" t="s">
        <v>91</v>
      </c>
      <c r="D72" s="10">
        <v>24</v>
      </c>
      <c r="E72" s="8" t="s">
        <v>346</v>
      </c>
      <c r="F72" s="11">
        <v>44297</v>
      </c>
      <c r="G72" s="13">
        <v>21</v>
      </c>
      <c r="H72" s="13">
        <v>1496</v>
      </c>
      <c r="I72" s="13">
        <v>26</v>
      </c>
      <c r="J72" s="40">
        <v>0</v>
      </c>
      <c r="K72" s="40">
        <v>0</v>
      </c>
      <c r="L72" s="40">
        <v>0</v>
      </c>
      <c r="M72" s="40">
        <v>0</v>
      </c>
      <c r="N72" s="50">
        <f t="shared" si="20"/>
        <v>0</v>
      </c>
      <c r="O72" s="40">
        <v>0</v>
      </c>
      <c r="P72" s="40">
        <v>0</v>
      </c>
      <c r="Q72" s="40">
        <v>0</v>
      </c>
      <c r="R72" s="40">
        <v>0</v>
      </c>
      <c r="S72" s="50">
        <f t="shared" si="14"/>
        <v>0</v>
      </c>
      <c r="T72" s="40">
        <v>0</v>
      </c>
      <c r="U72" s="40">
        <v>0</v>
      </c>
      <c r="V72" s="40">
        <v>0</v>
      </c>
      <c r="W72" s="21">
        <v>1</v>
      </c>
      <c r="X72" s="40">
        <v>0</v>
      </c>
      <c r="Y72" s="50">
        <f t="shared" si="18"/>
        <v>1</v>
      </c>
      <c r="Z72" s="40">
        <v>0</v>
      </c>
      <c r="AA72" s="40">
        <v>0</v>
      </c>
      <c r="AB72" s="40">
        <v>0</v>
      </c>
      <c r="AC72" s="40">
        <v>0</v>
      </c>
      <c r="AD72" s="50">
        <f t="shared" si="19"/>
        <v>0</v>
      </c>
    </row>
    <row r="73" spans="1:30">
      <c r="A73" t="s">
        <v>36</v>
      </c>
      <c r="B73" s="10">
        <v>25</v>
      </c>
      <c r="C73" s="54" t="s">
        <v>91</v>
      </c>
      <c r="D73" s="10">
        <v>25</v>
      </c>
      <c r="E73" s="8" t="s">
        <v>347</v>
      </c>
      <c r="F73" s="11">
        <v>44304</v>
      </c>
      <c r="G73" s="13">
        <v>3758</v>
      </c>
      <c r="H73" s="13">
        <v>291868</v>
      </c>
      <c r="I73" s="13">
        <v>4225</v>
      </c>
      <c r="J73" s="40">
        <v>0</v>
      </c>
      <c r="K73" s="40">
        <v>0</v>
      </c>
      <c r="L73" s="40">
        <v>0</v>
      </c>
      <c r="M73" s="40">
        <v>0</v>
      </c>
      <c r="N73" s="50">
        <f t="shared" si="20"/>
        <v>0</v>
      </c>
      <c r="O73" s="40">
        <v>0</v>
      </c>
      <c r="P73" s="40">
        <v>0</v>
      </c>
      <c r="Q73" s="40">
        <v>0</v>
      </c>
      <c r="R73" s="40">
        <v>0</v>
      </c>
      <c r="S73" s="50">
        <f t="shared" si="14"/>
        <v>0</v>
      </c>
      <c r="T73" s="40">
        <v>0</v>
      </c>
      <c r="U73" s="40">
        <v>0</v>
      </c>
      <c r="V73" s="40">
        <v>0</v>
      </c>
      <c r="W73" s="21">
        <v>184</v>
      </c>
      <c r="X73" s="40">
        <v>0</v>
      </c>
      <c r="Y73" s="50">
        <f t="shared" si="18"/>
        <v>184</v>
      </c>
      <c r="Z73" s="40">
        <v>0</v>
      </c>
      <c r="AA73" s="40">
        <v>0</v>
      </c>
      <c r="AB73" s="40">
        <v>0</v>
      </c>
      <c r="AC73" s="40">
        <v>0</v>
      </c>
      <c r="AD73" s="50">
        <f t="shared" si="19"/>
        <v>0</v>
      </c>
    </row>
    <row r="74" spans="1:30">
      <c r="A74" t="s">
        <v>36</v>
      </c>
      <c r="B74" s="10">
        <v>26</v>
      </c>
      <c r="C74" s="54" t="s">
        <v>91</v>
      </c>
      <c r="D74" s="10">
        <v>26</v>
      </c>
      <c r="E74" s="8" t="s">
        <v>348</v>
      </c>
      <c r="F74" s="11">
        <v>44304</v>
      </c>
      <c r="G74" s="13">
        <v>3724</v>
      </c>
      <c r="H74" s="13">
        <v>292789</v>
      </c>
      <c r="I74" s="13">
        <v>4363</v>
      </c>
      <c r="J74" s="40">
        <v>0</v>
      </c>
      <c r="K74" s="40">
        <v>0</v>
      </c>
      <c r="L74" s="40">
        <v>0</v>
      </c>
      <c r="M74" s="40">
        <v>0</v>
      </c>
      <c r="N74" s="50">
        <f t="shared" si="20"/>
        <v>0</v>
      </c>
      <c r="O74" s="40">
        <v>0</v>
      </c>
      <c r="P74" s="40">
        <v>0</v>
      </c>
      <c r="Q74" s="40">
        <v>0</v>
      </c>
      <c r="R74" s="40">
        <v>201</v>
      </c>
      <c r="S74" s="50">
        <f t="shared" si="14"/>
        <v>201</v>
      </c>
      <c r="T74" s="40">
        <v>0</v>
      </c>
      <c r="U74" s="40">
        <v>0</v>
      </c>
      <c r="V74" s="40">
        <v>0</v>
      </c>
      <c r="W74" s="21">
        <v>181</v>
      </c>
      <c r="X74" s="40">
        <v>0</v>
      </c>
      <c r="Y74" s="50">
        <f t="shared" si="18"/>
        <v>181</v>
      </c>
      <c r="Z74" s="40">
        <v>0</v>
      </c>
      <c r="AA74" s="40">
        <v>0</v>
      </c>
      <c r="AB74" s="40">
        <v>0</v>
      </c>
      <c r="AC74" s="40">
        <v>0</v>
      </c>
      <c r="AD74" s="50">
        <f t="shared" si="19"/>
        <v>0</v>
      </c>
    </row>
    <row r="75" spans="1:30">
      <c r="A75" t="s">
        <v>36</v>
      </c>
      <c r="B75" s="10">
        <v>27</v>
      </c>
      <c r="C75" s="54" t="s">
        <v>91</v>
      </c>
      <c r="D75" s="10">
        <v>27</v>
      </c>
      <c r="E75" s="8" t="s">
        <v>349</v>
      </c>
      <c r="F75" s="11">
        <v>44311</v>
      </c>
      <c r="G75" s="13">
        <v>3723</v>
      </c>
      <c r="H75" s="13">
        <v>307731</v>
      </c>
      <c r="I75" s="13">
        <v>4242</v>
      </c>
      <c r="J75" s="40">
        <v>0</v>
      </c>
      <c r="K75" s="40">
        <v>0</v>
      </c>
      <c r="L75" s="40">
        <v>0</v>
      </c>
      <c r="M75" s="40">
        <v>0</v>
      </c>
      <c r="N75" s="50">
        <f t="shared" si="20"/>
        <v>0</v>
      </c>
      <c r="O75" s="40">
        <v>0</v>
      </c>
      <c r="P75" s="40">
        <v>0</v>
      </c>
      <c r="Q75" s="40">
        <v>0</v>
      </c>
      <c r="R75" s="40">
        <v>0</v>
      </c>
      <c r="S75" s="50">
        <f t="shared" si="14"/>
        <v>0</v>
      </c>
      <c r="T75" s="40">
        <v>0</v>
      </c>
      <c r="U75" s="40">
        <v>0</v>
      </c>
      <c r="V75" s="40">
        <v>0</v>
      </c>
      <c r="W75" s="21">
        <v>183</v>
      </c>
      <c r="X75" s="40">
        <v>0</v>
      </c>
      <c r="Y75" s="50">
        <f t="shared" si="18"/>
        <v>183</v>
      </c>
      <c r="Z75" s="40">
        <v>0</v>
      </c>
      <c r="AA75" s="40">
        <v>0</v>
      </c>
      <c r="AB75" s="40">
        <v>0</v>
      </c>
      <c r="AC75" s="40">
        <v>0</v>
      </c>
      <c r="AD75" s="50">
        <f t="shared" si="19"/>
        <v>0</v>
      </c>
    </row>
    <row r="76" spans="1:30">
      <c r="A76" t="s">
        <v>36</v>
      </c>
      <c r="B76" s="10">
        <v>28</v>
      </c>
      <c r="C76" s="54" t="s">
        <v>91</v>
      </c>
      <c r="D76" s="10">
        <v>28</v>
      </c>
      <c r="E76" s="8" t="s">
        <v>350</v>
      </c>
      <c r="F76" s="11">
        <v>44311</v>
      </c>
      <c r="G76" s="13">
        <v>4194</v>
      </c>
      <c r="H76" s="13">
        <v>332427</v>
      </c>
      <c r="I76" s="13">
        <v>4891</v>
      </c>
      <c r="J76" s="40">
        <v>0</v>
      </c>
      <c r="K76" s="40">
        <v>0</v>
      </c>
      <c r="L76" s="40">
        <v>0</v>
      </c>
      <c r="M76" s="40">
        <v>0</v>
      </c>
      <c r="N76" s="50">
        <f t="shared" si="20"/>
        <v>0</v>
      </c>
      <c r="O76" s="40">
        <v>0</v>
      </c>
      <c r="P76" s="40">
        <v>0</v>
      </c>
      <c r="Q76" s="40">
        <v>0</v>
      </c>
      <c r="R76" s="40">
        <v>200</v>
      </c>
      <c r="S76" s="50">
        <f t="shared" si="14"/>
        <v>200</v>
      </c>
      <c r="T76" s="40">
        <v>0</v>
      </c>
      <c r="U76" s="40">
        <v>0</v>
      </c>
      <c r="V76" s="40">
        <v>0</v>
      </c>
      <c r="W76" s="21">
        <v>204</v>
      </c>
      <c r="X76" s="40">
        <v>0</v>
      </c>
      <c r="Y76" s="50">
        <f t="shared" si="18"/>
        <v>204</v>
      </c>
      <c r="Z76" s="40">
        <v>0</v>
      </c>
      <c r="AA76" s="40">
        <v>0</v>
      </c>
      <c r="AB76" s="40">
        <v>0</v>
      </c>
      <c r="AC76" s="40">
        <v>1</v>
      </c>
      <c r="AD76" s="50">
        <f t="shared" si="19"/>
        <v>1</v>
      </c>
    </row>
    <row r="77" spans="1:30">
      <c r="A77" t="s">
        <v>36</v>
      </c>
      <c r="B77" s="10">
        <v>29</v>
      </c>
      <c r="C77" s="54" t="s">
        <v>91</v>
      </c>
      <c r="D77" s="10">
        <v>29</v>
      </c>
      <c r="E77" s="8" t="s">
        <v>351</v>
      </c>
      <c r="F77" s="11">
        <v>44318</v>
      </c>
      <c r="G77" s="13">
        <v>2922</v>
      </c>
      <c r="H77" s="13">
        <v>237270</v>
      </c>
      <c r="I77" s="13">
        <v>3176</v>
      </c>
      <c r="J77" s="40">
        <v>0</v>
      </c>
      <c r="K77" s="40">
        <v>0</v>
      </c>
      <c r="L77" s="40">
        <v>0</v>
      </c>
      <c r="M77" s="40">
        <v>0</v>
      </c>
      <c r="N77" s="50">
        <f t="shared" ref="N77:N85" si="21">SUM(J77:M77)</f>
        <v>0</v>
      </c>
      <c r="O77" s="40">
        <v>0</v>
      </c>
      <c r="P77" s="40">
        <v>0</v>
      </c>
      <c r="Q77" s="40">
        <v>0</v>
      </c>
      <c r="R77" s="40">
        <v>0</v>
      </c>
      <c r="S77" s="50">
        <f t="shared" ref="S77:S85" si="22">SUM(O77:R77)</f>
        <v>0</v>
      </c>
      <c r="T77" s="40">
        <v>0</v>
      </c>
      <c r="U77" s="40">
        <v>0</v>
      </c>
      <c r="V77" s="40">
        <v>0</v>
      </c>
      <c r="W77" s="21">
        <v>143</v>
      </c>
      <c r="X77" s="40">
        <v>0</v>
      </c>
      <c r="Y77" s="50">
        <f t="shared" ref="Y77:Y85" si="23">SUM(T77:X77)</f>
        <v>143</v>
      </c>
      <c r="Z77" s="40">
        <v>0</v>
      </c>
      <c r="AA77" s="40">
        <v>0</v>
      </c>
      <c r="AB77" s="40">
        <v>0</v>
      </c>
      <c r="AC77" s="40">
        <v>0</v>
      </c>
      <c r="AD77" s="50">
        <f>SUM(Z77:AC77)</f>
        <v>0</v>
      </c>
    </row>
    <row r="78" spans="1:30">
      <c r="A78" t="s">
        <v>36</v>
      </c>
      <c r="B78" s="10">
        <v>30</v>
      </c>
      <c r="C78" s="54" t="s">
        <v>91</v>
      </c>
      <c r="D78" s="10">
        <v>30</v>
      </c>
      <c r="E78" s="8" t="s">
        <v>352</v>
      </c>
      <c r="F78" s="11">
        <v>44318</v>
      </c>
      <c r="G78" s="13">
        <v>3788</v>
      </c>
      <c r="H78" s="13">
        <v>304224</v>
      </c>
      <c r="I78" s="13">
        <v>4312</v>
      </c>
      <c r="J78" s="40">
        <v>0</v>
      </c>
      <c r="K78" s="40">
        <v>0</v>
      </c>
      <c r="L78" s="40">
        <v>0</v>
      </c>
      <c r="M78" s="40">
        <v>0</v>
      </c>
      <c r="N78" s="50">
        <f t="shared" si="21"/>
        <v>0</v>
      </c>
      <c r="O78" s="40">
        <v>0</v>
      </c>
      <c r="P78" s="40">
        <v>0</v>
      </c>
      <c r="Q78" s="40">
        <v>0</v>
      </c>
      <c r="R78" s="40">
        <v>220</v>
      </c>
      <c r="S78" s="50">
        <f t="shared" si="22"/>
        <v>220</v>
      </c>
      <c r="T78" s="40">
        <v>0</v>
      </c>
      <c r="U78" s="40">
        <v>0</v>
      </c>
      <c r="V78" s="40">
        <v>0</v>
      </c>
      <c r="W78" s="21">
        <v>184</v>
      </c>
      <c r="X78" s="40">
        <v>0</v>
      </c>
      <c r="Y78" s="50">
        <f t="shared" si="23"/>
        <v>184</v>
      </c>
      <c r="Z78" s="40">
        <v>0</v>
      </c>
      <c r="AA78" s="40">
        <v>0</v>
      </c>
      <c r="AB78" s="40">
        <v>0</v>
      </c>
      <c r="AC78" s="40">
        <v>1</v>
      </c>
      <c r="AD78" s="50">
        <f>SUM(Z78:AC78)</f>
        <v>1</v>
      </c>
    </row>
    <row r="79" spans="1:30">
      <c r="A79" t="s">
        <v>36</v>
      </c>
      <c r="B79" s="10">
        <v>31</v>
      </c>
      <c r="C79" s="54" t="s">
        <v>91</v>
      </c>
      <c r="D79" s="10">
        <v>31</v>
      </c>
      <c r="E79" s="8" t="s">
        <v>353</v>
      </c>
      <c r="F79" s="11">
        <v>44325</v>
      </c>
      <c r="G79" s="13">
        <v>3388</v>
      </c>
      <c r="H79" s="13">
        <v>259413</v>
      </c>
      <c r="I79" s="13">
        <v>3722</v>
      </c>
      <c r="J79" s="40">
        <v>0</v>
      </c>
      <c r="K79" s="40">
        <v>0</v>
      </c>
      <c r="L79" s="40">
        <v>0</v>
      </c>
      <c r="M79" s="40">
        <v>0</v>
      </c>
      <c r="N79" s="50">
        <f t="shared" si="21"/>
        <v>0</v>
      </c>
      <c r="O79" s="40">
        <v>0</v>
      </c>
      <c r="P79" s="40">
        <v>0</v>
      </c>
      <c r="Q79" s="40">
        <v>0</v>
      </c>
      <c r="R79" s="40">
        <v>0</v>
      </c>
      <c r="S79" s="50">
        <f t="shared" si="22"/>
        <v>0</v>
      </c>
      <c r="T79" s="40">
        <v>0</v>
      </c>
      <c r="U79" s="40">
        <v>0</v>
      </c>
      <c r="V79" s="40">
        <v>0</v>
      </c>
      <c r="W79" s="21">
        <v>165</v>
      </c>
      <c r="X79" s="40">
        <v>0</v>
      </c>
      <c r="Y79" s="50">
        <f t="shared" si="23"/>
        <v>165</v>
      </c>
      <c r="Z79" s="40">
        <v>0</v>
      </c>
      <c r="AA79" s="40">
        <v>0</v>
      </c>
      <c r="AB79" s="40">
        <v>0</v>
      </c>
      <c r="AC79" s="40">
        <v>0</v>
      </c>
      <c r="AD79" s="50">
        <f t="shared" ref="AD79:AD85" si="24">SUM(Z79:AC79)</f>
        <v>0</v>
      </c>
    </row>
    <row r="80" spans="1:30">
      <c r="A80" t="s">
        <v>36</v>
      </c>
      <c r="B80" s="10">
        <v>32</v>
      </c>
      <c r="C80" s="54" t="s">
        <v>91</v>
      </c>
      <c r="D80" s="10">
        <v>32</v>
      </c>
      <c r="E80" s="8" t="s">
        <v>354</v>
      </c>
      <c r="F80" s="11">
        <v>44325</v>
      </c>
      <c r="G80" s="13">
        <v>3450</v>
      </c>
      <c r="H80" s="13">
        <v>273132</v>
      </c>
      <c r="I80" s="13">
        <v>3897</v>
      </c>
      <c r="J80" s="40">
        <v>0</v>
      </c>
      <c r="K80" s="40">
        <v>0</v>
      </c>
      <c r="L80" s="40">
        <v>0</v>
      </c>
      <c r="M80" s="40">
        <v>0</v>
      </c>
      <c r="N80" s="50">
        <f t="shared" si="21"/>
        <v>0</v>
      </c>
      <c r="O80" s="40">
        <v>0</v>
      </c>
      <c r="P80" s="40">
        <v>0</v>
      </c>
      <c r="Q80" s="40">
        <v>0</v>
      </c>
      <c r="R80" s="40">
        <v>299</v>
      </c>
      <c r="S80" s="50">
        <f t="shared" si="22"/>
        <v>299</v>
      </c>
      <c r="T80" s="40">
        <v>0</v>
      </c>
      <c r="U80" s="40">
        <v>0</v>
      </c>
      <c r="V80" s="40">
        <v>0</v>
      </c>
      <c r="W80" s="21">
        <v>168</v>
      </c>
      <c r="X80" s="40">
        <v>0</v>
      </c>
      <c r="Y80" s="50">
        <f t="shared" si="23"/>
        <v>168</v>
      </c>
      <c r="Z80" s="40">
        <v>0</v>
      </c>
      <c r="AA80" s="40">
        <v>0</v>
      </c>
      <c r="AB80" s="40">
        <v>0</v>
      </c>
      <c r="AC80" s="40">
        <v>0</v>
      </c>
      <c r="AD80" s="50">
        <f t="shared" si="24"/>
        <v>0</v>
      </c>
    </row>
    <row r="81" spans="1:33">
      <c r="A81" t="s">
        <v>36</v>
      </c>
      <c r="B81" s="10">
        <v>33</v>
      </c>
      <c r="C81" s="54" t="s">
        <v>91</v>
      </c>
      <c r="D81" s="10">
        <v>33</v>
      </c>
      <c r="E81" s="8" t="s">
        <v>355</v>
      </c>
      <c r="F81" s="11">
        <v>44332</v>
      </c>
      <c r="G81" s="13">
        <v>2751</v>
      </c>
      <c r="H81" s="13">
        <v>217571</v>
      </c>
      <c r="I81" s="13">
        <v>3057</v>
      </c>
      <c r="J81" s="40">
        <v>0</v>
      </c>
      <c r="K81" s="40">
        <v>0</v>
      </c>
      <c r="L81" s="40">
        <v>0</v>
      </c>
      <c r="M81" s="40">
        <v>0</v>
      </c>
      <c r="N81" s="50">
        <f t="shared" si="21"/>
        <v>0</v>
      </c>
      <c r="O81" s="40">
        <v>0</v>
      </c>
      <c r="P81" s="40">
        <v>0</v>
      </c>
      <c r="Q81" s="40">
        <v>0</v>
      </c>
      <c r="R81" s="40">
        <v>0</v>
      </c>
      <c r="S81" s="50">
        <f t="shared" si="22"/>
        <v>0</v>
      </c>
      <c r="T81" s="40">
        <v>0</v>
      </c>
      <c r="U81" s="40">
        <v>0</v>
      </c>
      <c r="V81" s="40">
        <v>0</v>
      </c>
      <c r="W81" s="21">
        <v>134</v>
      </c>
      <c r="X81" s="40">
        <v>0</v>
      </c>
      <c r="Y81" s="50">
        <f t="shared" si="23"/>
        <v>134</v>
      </c>
      <c r="Z81" s="40">
        <v>0</v>
      </c>
      <c r="AA81" s="40">
        <v>0</v>
      </c>
      <c r="AB81" s="40">
        <v>0</v>
      </c>
      <c r="AC81" s="40">
        <v>0</v>
      </c>
      <c r="AD81" s="50">
        <f t="shared" si="24"/>
        <v>0</v>
      </c>
    </row>
    <row r="82" spans="1:33">
      <c r="A82" t="s">
        <v>36</v>
      </c>
      <c r="B82" s="10">
        <v>34</v>
      </c>
      <c r="C82" s="54" t="s">
        <v>91</v>
      </c>
      <c r="D82" s="10">
        <v>34</v>
      </c>
      <c r="E82" s="8" t="s">
        <v>356</v>
      </c>
      <c r="F82" s="11">
        <v>44332</v>
      </c>
      <c r="G82" s="13">
        <v>3318</v>
      </c>
      <c r="H82" s="13">
        <v>251771</v>
      </c>
      <c r="I82" s="13">
        <v>3640</v>
      </c>
      <c r="J82" s="40">
        <v>0</v>
      </c>
      <c r="K82" s="40">
        <v>0</v>
      </c>
      <c r="L82" s="40">
        <v>0</v>
      </c>
      <c r="M82" s="40">
        <v>0</v>
      </c>
      <c r="N82" s="50">
        <f t="shared" si="21"/>
        <v>0</v>
      </c>
      <c r="O82" s="40">
        <v>0</v>
      </c>
      <c r="P82" s="40">
        <v>0</v>
      </c>
      <c r="Q82" s="40">
        <v>0</v>
      </c>
      <c r="R82" s="40">
        <v>315</v>
      </c>
      <c r="S82" s="50">
        <f t="shared" si="22"/>
        <v>315</v>
      </c>
      <c r="T82" s="40">
        <v>0</v>
      </c>
      <c r="U82" s="40">
        <v>0</v>
      </c>
      <c r="V82" s="40">
        <v>0</v>
      </c>
      <c r="W82" s="21">
        <v>161</v>
      </c>
      <c r="X82" s="40">
        <v>0</v>
      </c>
      <c r="Y82" s="50">
        <f t="shared" si="23"/>
        <v>161</v>
      </c>
      <c r="Z82" s="40">
        <v>0</v>
      </c>
      <c r="AA82" s="40">
        <v>0</v>
      </c>
      <c r="AB82" s="40">
        <v>0</v>
      </c>
      <c r="AC82" s="40">
        <v>0</v>
      </c>
      <c r="AD82" s="50">
        <f t="shared" si="24"/>
        <v>0</v>
      </c>
    </row>
    <row r="83" spans="1:33">
      <c r="A83" t="s">
        <v>36</v>
      </c>
      <c r="B83" s="10">
        <v>35</v>
      </c>
      <c r="C83" s="54" t="s">
        <v>91</v>
      </c>
      <c r="D83" s="10">
        <v>35</v>
      </c>
      <c r="E83" s="8" t="s">
        <v>357</v>
      </c>
      <c r="F83" s="11">
        <v>44332</v>
      </c>
      <c r="G83" s="13">
        <v>21</v>
      </c>
      <c r="H83" s="13">
        <v>1463</v>
      </c>
      <c r="I83" s="13">
        <v>26</v>
      </c>
      <c r="J83" s="40">
        <v>0</v>
      </c>
      <c r="K83" s="40">
        <v>0</v>
      </c>
      <c r="L83" s="40">
        <v>0</v>
      </c>
      <c r="M83" s="40">
        <v>0</v>
      </c>
      <c r="N83" s="50">
        <f t="shared" si="21"/>
        <v>0</v>
      </c>
      <c r="O83" s="40">
        <v>0</v>
      </c>
      <c r="P83" s="40">
        <v>0</v>
      </c>
      <c r="Q83" s="40">
        <v>0</v>
      </c>
      <c r="R83" s="40">
        <v>0</v>
      </c>
      <c r="S83" s="50">
        <f t="shared" si="22"/>
        <v>0</v>
      </c>
      <c r="T83" s="40">
        <v>0</v>
      </c>
      <c r="U83" s="40">
        <v>0</v>
      </c>
      <c r="V83" s="40">
        <v>0</v>
      </c>
      <c r="W83" s="21">
        <v>1</v>
      </c>
      <c r="X83" s="40">
        <v>0</v>
      </c>
      <c r="Y83" s="50">
        <f t="shared" si="23"/>
        <v>1</v>
      </c>
      <c r="Z83" s="40">
        <v>0</v>
      </c>
      <c r="AA83" s="40">
        <v>0</v>
      </c>
      <c r="AB83" s="40">
        <v>0</v>
      </c>
      <c r="AC83" s="40">
        <v>0</v>
      </c>
      <c r="AD83" s="50">
        <f t="shared" si="24"/>
        <v>0</v>
      </c>
    </row>
    <row r="84" spans="1:33">
      <c r="A84" t="s">
        <v>36</v>
      </c>
      <c r="B84" s="10">
        <v>36</v>
      </c>
      <c r="C84" s="54" t="s">
        <v>91</v>
      </c>
      <c r="D84" s="10">
        <v>36</v>
      </c>
      <c r="E84" s="8" t="s">
        <v>358</v>
      </c>
      <c r="F84" s="11">
        <v>44339</v>
      </c>
      <c r="G84" s="13">
        <v>1675</v>
      </c>
      <c r="H84" s="13">
        <v>123884</v>
      </c>
      <c r="I84" s="13">
        <v>1919</v>
      </c>
      <c r="J84" s="40">
        <v>0</v>
      </c>
      <c r="K84" s="40">
        <v>0</v>
      </c>
      <c r="L84" s="40">
        <v>0</v>
      </c>
      <c r="M84" s="40">
        <v>0</v>
      </c>
      <c r="N84" s="50">
        <f t="shared" si="21"/>
        <v>0</v>
      </c>
      <c r="O84" s="40">
        <v>0</v>
      </c>
      <c r="P84" s="40">
        <v>0</v>
      </c>
      <c r="Q84" s="40">
        <v>0</v>
      </c>
      <c r="R84" s="40">
        <v>0</v>
      </c>
      <c r="S84" s="50">
        <f t="shared" si="22"/>
        <v>0</v>
      </c>
      <c r="T84" s="40">
        <v>0</v>
      </c>
      <c r="U84" s="40">
        <v>0</v>
      </c>
      <c r="V84" s="40">
        <v>0</v>
      </c>
      <c r="W84" s="21">
        <v>82</v>
      </c>
      <c r="X84" s="40">
        <v>0</v>
      </c>
      <c r="Y84" s="50">
        <f t="shared" si="23"/>
        <v>82</v>
      </c>
      <c r="Z84" s="40">
        <v>0</v>
      </c>
      <c r="AA84" s="40">
        <v>0</v>
      </c>
      <c r="AB84" s="40">
        <v>0</v>
      </c>
      <c r="AC84" s="40">
        <v>0</v>
      </c>
      <c r="AD84" s="50">
        <f t="shared" si="24"/>
        <v>0</v>
      </c>
    </row>
    <row r="85" spans="1:33">
      <c r="A85" t="s">
        <v>36</v>
      </c>
      <c r="B85" s="10">
        <v>37</v>
      </c>
      <c r="C85" s="54" t="s">
        <v>91</v>
      </c>
      <c r="D85" s="10">
        <v>37</v>
      </c>
      <c r="E85" s="8" t="s">
        <v>359</v>
      </c>
      <c r="F85" s="11">
        <v>44339</v>
      </c>
      <c r="G85" s="13">
        <v>2889</v>
      </c>
      <c r="H85" s="13">
        <v>225954</v>
      </c>
      <c r="I85" s="13">
        <v>3279</v>
      </c>
      <c r="J85" s="40">
        <v>0</v>
      </c>
      <c r="K85" s="40">
        <v>0</v>
      </c>
      <c r="L85" s="40">
        <v>0</v>
      </c>
      <c r="M85" s="40">
        <v>0</v>
      </c>
      <c r="N85" s="50">
        <f t="shared" si="21"/>
        <v>0</v>
      </c>
      <c r="O85" s="40">
        <v>0</v>
      </c>
      <c r="P85" s="40">
        <v>0</v>
      </c>
      <c r="Q85" s="40">
        <v>0</v>
      </c>
      <c r="R85" s="40">
        <v>315</v>
      </c>
      <c r="S85" s="50">
        <f t="shared" si="22"/>
        <v>315</v>
      </c>
      <c r="T85" s="40">
        <v>0</v>
      </c>
      <c r="U85" s="40">
        <v>0</v>
      </c>
      <c r="V85" s="40">
        <v>0</v>
      </c>
      <c r="W85" s="21">
        <v>141</v>
      </c>
      <c r="X85" s="40">
        <v>0</v>
      </c>
      <c r="Y85" s="50">
        <f t="shared" si="23"/>
        <v>141</v>
      </c>
      <c r="Z85" s="40">
        <v>0</v>
      </c>
      <c r="AA85" s="40">
        <v>0</v>
      </c>
      <c r="AB85" s="40">
        <v>0</v>
      </c>
      <c r="AC85" s="40">
        <v>0</v>
      </c>
      <c r="AD85" s="50">
        <f t="shared" si="24"/>
        <v>0</v>
      </c>
    </row>
    <row r="86" spans="1:33">
      <c r="A86" t="s">
        <v>36</v>
      </c>
      <c r="B86" s="10">
        <v>38</v>
      </c>
      <c r="C86" s="54" t="s">
        <v>91</v>
      </c>
      <c r="D86" s="10">
        <v>38</v>
      </c>
      <c r="E86" s="8" t="s">
        <v>360</v>
      </c>
      <c r="F86" s="11">
        <v>44346</v>
      </c>
      <c r="G86" s="13">
        <v>1173</v>
      </c>
      <c r="H86" s="13">
        <v>84126</v>
      </c>
      <c r="I86" s="13">
        <v>1378</v>
      </c>
      <c r="J86" s="40">
        <v>0</v>
      </c>
      <c r="K86" s="40">
        <v>0</v>
      </c>
      <c r="L86" s="40">
        <v>0</v>
      </c>
      <c r="M86" s="40">
        <v>0</v>
      </c>
      <c r="N86" s="50">
        <f t="shared" ref="N86:N91" si="25">SUM(J86:M86)</f>
        <v>0</v>
      </c>
      <c r="O86" s="40">
        <v>0</v>
      </c>
      <c r="P86" s="40">
        <v>0</v>
      </c>
      <c r="Q86" s="40">
        <v>0</v>
      </c>
      <c r="R86" s="40">
        <v>0</v>
      </c>
      <c r="S86" s="50">
        <f>SUM(O86:R86)</f>
        <v>0</v>
      </c>
      <c r="T86" s="40">
        <v>0</v>
      </c>
      <c r="U86" s="40">
        <v>0</v>
      </c>
      <c r="V86" s="40">
        <v>0</v>
      </c>
      <c r="W86" s="21">
        <v>57</v>
      </c>
      <c r="X86" s="40">
        <v>0</v>
      </c>
      <c r="Y86" s="50">
        <f t="shared" ref="Y86:Y91" si="26">SUM(T86:X86)</f>
        <v>57</v>
      </c>
      <c r="Z86" s="40">
        <v>0</v>
      </c>
      <c r="AA86" s="40">
        <v>0</v>
      </c>
      <c r="AB86" s="40">
        <v>0</v>
      </c>
      <c r="AC86" s="40">
        <v>0</v>
      </c>
      <c r="AD86" s="50">
        <f t="shared" ref="AD86:AD91" si="27">SUM(Z86:AC86)</f>
        <v>0</v>
      </c>
    </row>
    <row r="87" spans="1:33">
      <c r="A87" t="s">
        <v>36</v>
      </c>
      <c r="B87" s="10">
        <v>39</v>
      </c>
      <c r="C87" s="54" t="s">
        <v>91</v>
      </c>
      <c r="D87" s="10">
        <v>39</v>
      </c>
      <c r="E87" s="8" t="s">
        <v>361</v>
      </c>
      <c r="F87" s="11">
        <v>44346</v>
      </c>
      <c r="G87" s="13">
        <v>2385</v>
      </c>
      <c r="H87" s="13">
        <v>191686</v>
      </c>
      <c r="I87" s="13">
        <v>2676</v>
      </c>
      <c r="J87" s="40">
        <v>0</v>
      </c>
      <c r="K87" s="40">
        <v>0</v>
      </c>
      <c r="L87" s="40">
        <v>0</v>
      </c>
      <c r="M87" s="40">
        <v>0</v>
      </c>
      <c r="N87" s="50">
        <f t="shared" si="25"/>
        <v>0</v>
      </c>
      <c r="O87" s="40">
        <v>0</v>
      </c>
      <c r="P87" s="40">
        <v>0</v>
      </c>
      <c r="Q87" s="40">
        <v>0</v>
      </c>
      <c r="R87" s="40">
        <v>180</v>
      </c>
      <c r="S87" s="50">
        <f>SUM(O87:R87)</f>
        <v>180</v>
      </c>
      <c r="T87" s="40">
        <v>0</v>
      </c>
      <c r="U87" s="40">
        <v>0</v>
      </c>
      <c r="V87" s="40">
        <v>0</v>
      </c>
      <c r="W87" s="21">
        <v>116</v>
      </c>
      <c r="X87" s="40">
        <v>0</v>
      </c>
      <c r="Y87" s="50">
        <f t="shared" si="26"/>
        <v>116</v>
      </c>
      <c r="Z87" s="40">
        <v>0</v>
      </c>
      <c r="AA87" s="40">
        <v>0</v>
      </c>
      <c r="AB87" s="40">
        <v>0</v>
      </c>
      <c r="AC87" s="40">
        <v>0</v>
      </c>
      <c r="AD87" s="50">
        <f t="shared" si="27"/>
        <v>0</v>
      </c>
    </row>
    <row r="88" spans="1:33">
      <c r="B88" s="10">
        <v>40</v>
      </c>
      <c r="C88" s="54" t="s">
        <v>91</v>
      </c>
      <c r="D88" s="10">
        <v>40</v>
      </c>
      <c r="E88" s="8" t="s">
        <v>362</v>
      </c>
      <c r="F88" s="11">
        <v>44353</v>
      </c>
      <c r="G88" s="13">
        <v>1088</v>
      </c>
      <c r="H88" s="13">
        <v>76192</v>
      </c>
      <c r="I88" s="13">
        <v>1205</v>
      </c>
      <c r="J88" s="40">
        <v>0</v>
      </c>
      <c r="K88" s="40">
        <v>0</v>
      </c>
      <c r="L88" s="40">
        <v>0</v>
      </c>
      <c r="M88" s="40">
        <v>0</v>
      </c>
      <c r="N88" s="50">
        <f t="shared" si="25"/>
        <v>0</v>
      </c>
      <c r="O88" s="40">
        <v>0</v>
      </c>
      <c r="P88" s="40">
        <v>0</v>
      </c>
      <c r="Q88" s="40">
        <v>0</v>
      </c>
      <c r="R88" s="40">
        <v>0</v>
      </c>
      <c r="S88" s="50">
        <v>0</v>
      </c>
      <c r="T88" s="40">
        <v>0</v>
      </c>
      <c r="U88" s="40">
        <v>0</v>
      </c>
      <c r="V88" s="40">
        <v>0</v>
      </c>
      <c r="W88" s="21">
        <v>53</v>
      </c>
      <c r="X88" s="40">
        <v>0</v>
      </c>
      <c r="Y88" s="50">
        <f t="shared" si="26"/>
        <v>53</v>
      </c>
      <c r="Z88" s="40">
        <v>0</v>
      </c>
      <c r="AA88" s="40">
        <v>0</v>
      </c>
      <c r="AB88" s="40">
        <v>0</v>
      </c>
      <c r="AC88" s="40">
        <v>0</v>
      </c>
      <c r="AD88" s="50">
        <f t="shared" si="27"/>
        <v>0</v>
      </c>
    </row>
    <row r="89" spans="1:33">
      <c r="B89" s="10">
        <v>41</v>
      </c>
      <c r="C89" s="54" t="s">
        <v>91</v>
      </c>
      <c r="D89" s="10">
        <v>41</v>
      </c>
      <c r="E89" s="8" t="s">
        <v>363</v>
      </c>
      <c r="F89" s="11">
        <v>44353</v>
      </c>
      <c r="G89" s="13">
        <v>1614</v>
      </c>
      <c r="H89" s="13">
        <v>128861</v>
      </c>
      <c r="I89" s="13">
        <v>1779</v>
      </c>
      <c r="J89" s="40">
        <v>0</v>
      </c>
      <c r="K89" s="40">
        <v>0</v>
      </c>
      <c r="L89" s="40">
        <v>0</v>
      </c>
      <c r="M89" s="40">
        <v>0</v>
      </c>
      <c r="N89" s="50">
        <f t="shared" si="25"/>
        <v>0</v>
      </c>
      <c r="O89" s="40">
        <v>0</v>
      </c>
      <c r="P89" s="40">
        <v>0</v>
      </c>
      <c r="Q89" s="40">
        <v>0</v>
      </c>
      <c r="R89" s="40">
        <v>0</v>
      </c>
      <c r="S89" s="50">
        <v>0</v>
      </c>
      <c r="T89" s="40">
        <v>0</v>
      </c>
      <c r="U89" s="40">
        <v>0</v>
      </c>
      <c r="V89" s="40">
        <v>0</v>
      </c>
      <c r="W89" s="21">
        <v>78</v>
      </c>
      <c r="X89" s="40">
        <v>0</v>
      </c>
      <c r="Y89" s="50">
        <f t="shared" si="26"/>
        <v>78</v>
      </c>
      <c r="Z89" s="40">
        <v>0</v>
      </c>
      <c r="AA89" s="40">
        <v>0</v>
      </c>
      <c r="AB89" s="40">
        <v>0</v>
      </c>
      <c r="AC89" s="40">
        <v>0</v>
      </c>
      <c r="AD89" s="50">
        <f t="shared" si="27"/>
        <v>0</v>
      </c>
    </row>
    <row r="90" spans="1:33">
      <c r="B90" s="10">
        <v>42</v>
      </c>
      <c r="C90" s="54" t="s">
        <v>91</v>
      </c>
      <c r="D90" s="10">
        <v>42</v>
      </c>
      <c r="E90" s="8" t="s">
        <v>364</v>
      </c>
      <c r="F90" s="11">
        <v>44360</v>
      </c>
      <c r="G90" s="13">
        <v>1704</v>
      </c>
      <c r="H90" s="13">
        <v>113888</v>
      </c>
      <c r="I90" s="13">
        <v>1844</v>
      </c>
      <c r="J90" s="40">
        <v>0</v>
      </c>
      <c r="K90" s="40">
        <v>0</v>
      </c>
      <c r="L90" s="40">
        <v>0</v>
      </c>
      <c r="M90" s="40">
        <v>0</v>
      </c>
      <c r="N90" s="50">
        <f t="shared" si="25"/>
        <v>0</v>
      </c>
      <c r="O90" s="40">
        <v>0</v>
      </c>
      <c r="P90" s="40">
        <v>0</v>
      </c>
      <c r="Q90" s="40">
        <v>0</v>
      </c>
      <c r="R90" s="40">
        <v>0</v>
      </c>
      <c r="S90" s="50">
        <v>0</v>
      </c>
      <c r="T90" s="40">
        <v>0</v>
      </c>
      <c r="U90" s="40">
        <v>0</v>
      </c>
      <c r="V90" s="40">
        <v>0</v>
      </c>
      <c r="W90" s="21">
        <v>83</v>
      </c>
      <c r="X90" s="40">
        <v>0</v>
      </c>
      <c r="Y90" s="50">
        <f t="shared" si="26"/>
        <v>83</v>
      </c>
      <c r="Z90" s="40">
        <v>0</v>
      </c>
      <c r="AA90" s="40">
        <v>0</v>
      </c>
      <c r="AB90" s="40">
        <v>0</v>
      </c>
      <c r="AC90" s="40">
        <v>0</v>
      </c>
      <c r="AD90" s="50">
        <f t="shared" si="27"/>
        <v>0</v>
      </c>
    </row>
    <row r="91" spans="1:33">
      <c r="B91" s="10">
        <v>43</v>
      </c>
      <c r="C91" s="54" t="s">
        <v>91</v>
      </c>
      <c r="D91" s="10">
        <v>43</v>
      </c>
      <c r="E91" s="8" t="s">
        <v>365</v>
      </c>
      <c r="F91" s="11">
        <v>44360</v>
      </c>
      <c r="G91" s="13">
        <v>1369</v>
      </c>
      <c r="H91" s="13">
        <v>110904</v>
      </c>
      <c r="I91" s="13">
        <v>1548</v>
      </c>
      <c r="J91" s="40">
        <v>0</v>
      </c>
      <c r="K91" s="40">
        <v>0</v>
      </c>
      <c r="L91" s="40">
        <v>0</v>
      </c>
      <c r="M91" s="40">
        <v>0</v>
      </c>
      <c r="N91" s="50">
        <f t="shared" si="25"/>
        <v>0</v>
      </c>
      <c r="O91" s="40">
        <v>0</v>
      </c>
      <c r="P91" s="40">
        <v>0</v>
      </c>
      <c r="Q91" s="40">
        <v>0</v>
      </c>
      <c r="R91" s="40">
        <v>0</v>
      </c>
      <c r="S91" s="50">
        <v>0</v>
      </c>
      <c r="T91" s="40">
        <v>0</v>
      </c>
      <c r="U91" s="40">
        <v>0</v>
      </c>
      <c r="V91" s="40">
        <v>0</v>
      </c>
      <c r="W91" s="21">
        <v>67</v>
      </c>
      <c r="X91" s="40">
        <v>0</v>
      </c>
      <c r="Y91" s="50">
        <f t="shared" si="26"/>
        <v>67</v>
      </c>
      <c r="Z91" s="40">
        <v>0</v>
      </c>
      <c r="AA91" s="40">
        <v>0</v>
      </c>
      <c r="AB91" s="40">
        <v>0</v>
      </c>
      <c r="AC91" s="40">
        <v>107</v>
      </c>
      <c r="AD91" s="50">
        <f t="shared" si="27"/>
        <v>107</v>
      </c>
    </row>
    <row r="92" spans="1:33">
      <c r="B92" s="10"/>
      <c r="C92" s="54"/>
      <c r="D92" s="10"/>
      <c r="E92" s="8"/>
      <c r="F92" s="11"/>
      <c r="G92" s="13"/>
      <c r="H92" s="13"/>
      <c r="I92" s="13"/>
      <c r="J92" s="40"/>
      <c r="K92" s="40"/>
      <c r="L92" s="40"/>
      <c r="M92" s="40"/>
      <c r="N92" s="50"/>
      <c r="O92" s="40"/>
      <c r="P92" s="40"/>
      <c r="Q92" s="40"/>
      <c r="R92" s="40"/>
      <c r="S92" s="50"/>
      <c r="T92" s="40"/>
      <c r="U92" s="40"/>
      <c r="V92" s="40"/>
      <c r="W92" s="21"/>
      <c r="X92" s="40"/>
      <c r="Y92" s="50"/>
      <c r="Z92" s="40"/>
      <c r="AA92" s="40"/>
      <c r="AB92" s="40"/>
      <c r="AC92" s="40"/>
      <c r="AD92" s="50"/>
    </row>
    <row r="93" spans="1:33">
      <c r="F93" s="3" t="s">
        <v>228</v>
      </c>
      <c r="G93" s="7">
        <f t="shared" ref="G93:AD93" si="28">SUM(G49:G92)</f>
        <v>130166</v>
      </c>
      <c r="H93" s="7">
        <f t="shared" si="28"/>
        <v>10533292</v>
      </c>
      <c r="I93" s="7">
        <f t="shared" si="28"/>
        <v>152765</v>
      </c>
      <c r="J93" s="7">
        <f t="shared" si="28"/>
        <v>0</v>
      </c>
      <c r="K93" s="7">
        <f t="shared" si="28"/>
        <v>0</v>
      </c>
      <c r="L93" s="7">
        <f t="shared" si="28"/>
        <v>0</v>
      </c>
      <c r="M93" s="7">
        <f t="shared" si="28"/>
        <v>0</v>
      </c>
      <c r="N93" s="7">
        <f t="shared" si="28"/>
        <v>0</v>
      </c>
      <c r="O93" s="7">
        <f t="shared" si="28"/>
        <v>0</v>
      </c>
      <c r="P93" s="7">
        <f t="shared" si="28"/>
        <v>0</v>
      </c>
      <c r="Q93" s="7">
        <f t="shared" si="28"/>
        <v>0</v>
      </c>
      <c r="R93" s="7">
        <f t="shared" si="28"/>
        <v>6491</v>
      </c>
      <c r="S93" s="7">
        <f t="shared" si="28"/>
        <v>6491</v>
      </c>
      <c r="T93" s="7">
        <f t="shared" si="28"/>
        <v>0</v>
      </c>
      <c r="U93" s="7">
        <f t="shared" si="28"/>
        <v>0</v>
      </c>
      <c r="V93" s="7">
        <f t="shared" si="28"/>
        <v>0</v>
      </c>
      <c r="W93" s="7">
        <f t="shared" si="28"/>
        <v>6368</v>
      </c>
      <c r="X93" s="7">
        <f t="shared" si="28"/>
        <v>0</v>
      </c>
      <c r="Y93" s="7">
        <f t="shared" si="28"/>
        <v>6368</v>
      </c>
      <c r="Z93" s="7">
        <f t="shared" si="28"/>
        <v>0</v>
      </c>
      <c r="AA93" s="7">
        <f t="shared" si="28"/>
        <v>0</v>
      </c>
      <c r="AB93" s="7">
        <f t="shared" si="28"/>
        <v>0</v>
      </c>
      <c r="AC93" s="7">
        <f t="shared" si="28"/>
        <v>113</v>
      </c>
      <c r="AD93" s="7">
        <f t="shared" si="28"/>
        <v>113</v>
      </c>
      <c r="AE93" s="51"/>
    </row>
    <row r="94" spans="1:33">
      <c r="G94" s="51"/>
      <c r="H94" s="51"/>
      <c r="S94" s="51"/>
      <c r="W94" s="51"/>
      <c r="Y94" s="51"/>
      <c r="Z94" s="51"/>
      <c r="AD94" s="157">
        <v>10</v>
      </c>
      <c r="AE94" s="157" t="s">
        <v>366</v>
      </c>
      <c r="AF94" s="157"/>
      <c r="AG94" s="157"/>
    </row>
    <row r="95" spans="1:33">
      <c r="Y95" s="51"/>
    </row>
    <row r="96" spans="1:33">
      <c r="D96" s="3"/>
      <c r="E96" s="47" t="s">
        <v>142</v>
      </c>
      <c r="F96" s="3"/>
      <c r="G96" s="18" t="s">
        <v>163</v>
      </c>
      <c r="H96" s="19"/>
      <c r="I96" s="20"/>
      <c r="J96" s="18" t="s">
        <v>164</v>
      </c>
      <c r="K96" s="48"/>
      <c r="L96" s="19"/>
      <c r="M96" s="19"/>
      <c r="N96" s="20"/>
      <c r="O96" s="15" t="s">
        <v>165</v>
      </c>
      <c r="P96" s="49"/>
      <c r="Q96" s="16"/>
      <c r="R96" s="16"/>
      <c r="S96" s="17"/>
      <c r="T96" s="18" t="s">
        <v>166</v>
      </c>
      <c r="U96" s="48"/>
      <c r="V96" s="19"/>
      <c r="W96" s="19"/>
      <c r="X96" s="19"/>
      <c r="Y96" s="20"/>
      <c r="Z96" s="15" t="s">
        <v>167</v>
      </c>
      <c r="AA96" s="49"/>
      <c r="AB96" s="16"/>
      <c r="AC96" s="16"/>
      <c r="AD96" s="17"/>
    </row>
    <row r="97" spans="1:30">
      <c r="A97" t="s">
        <v>171</v>
      </c>
      <c r="B97" t="s">
        <v>7</v>
      </c>
      <c r="D97" s="3" t="s">
        <v>9</v>
      </c>
      <c r="E97" s="4" t="s">
        <v>10</v>
      </c>
      <c r="F97" s="3" t="s">
        <v>11</v>
      </c>
      <c r="G97" s="36" t="s">
        <v>12</v>
      </c>
      <c r="H97" s="37" t="s">
        <v>13</v>
      </c>
      <c r="I97" s="38" t="s">
        <v>14</v>
      </c>
      <c r="J97" s="24" t="s">
        <v>15</v>
      </c>
      <c r="K97" s="24" t="s">
        <v>16</v>
      </c>
      <c r="L97" s="25" t="s">
        <v>17</v>
      </c>
      <c r="M97" s="24" t="s">
        <v>18</v>
      </c>
      <c r="N97" s="43" t="s">
        <v>19</v>
      </c>
      <c r="O97" s="22" t="s">
        <v>15</v>
      </c>
      <c r="P97" s="23" t="s">
        <v>16</v>
      </c>
      <c r="Q97" s="23" t="s">
        <v>17</v>
      </c>
      <c r="R97" s="23" t="s">
        <v>18</v>
      </c>
      <c r="S97" s="46" t="s">
        <v>19</v>
      </c>
      <c r="T97" s="24" t="s">
        <v>15</v>
      </c>
      <c r="U97" s="24" t="s">
        <v>16</v>
      </c>
      <c r="V97" s="25" t="s">
        <v>17</v>
      </c>
      <c r="W97" s="24" t="s">
        <v>18</v>
      </c>
      <c r="X97" s="24" t="s">
        <v>20</v>
      </c>
      <c r="Y97" s="43" t="s">
        <v>19</v>
      </c>
      <c r="Z97" s="22" t="s">
        <v>15</v>
      </c>
      <c r="AA97" s="23" t="s">
        <v>16</v>
      </c>
      <c r="AB97" s="23" t="s">
        <v>17</v>
      </c>
      <c r="AC97" s="23" t="s">
        <v>18</v>
      </c>
      <c r="AD97" s="46" t="s">
        <v>19</v>
      </c>
    </row>
    <row r="98" spans="1:30">
      <c r="A98" s="165" t="s">
        <v>42</v>
      </c>
      <c r="B98" s="10">
        <v>1</v>
      </c>
      <c r="C98" s="54" t="s">
        <v>91</v>
      </c>
      <c r="D98" s="10">
        <v>1</v>
      </c>
      <c r="E98" s="8" t="s">
        <v>367</v>
      </c>
      <c r="F98" s="11">
        <v>44287</v>
      </c>
      <c r="G98" s="13">
        <v>6138</v>
      </c>
      <c r="H98" s="13">
        <v>6138</v>
      </c>
      <c r="I98" s="13">
        <v>9907</v>
      </c>
      <c r="J98" s="32"/>
      <c r="K98" s="33"/>
      <c r="L98" s="33"/>
      <c r="M98" s="33"/>
      <c r="N98" s="34"/>
      <c r="O98" s="33"/>
      <c r="P98" s="33"/>
      <c r="Q98" s="33"/>
      <c r="R98" s="33"/>
      <c r="S98" s="34"/>
      <c r="T98" s="33"/>
      <c r="U98" s="33"/>
      <c r="V98" s="33"/>
      <c r="W98" s="33"/>
      <c r="X98" s="33"/>
      <c r="Y98" s="34"/>
      <c r="Z98" s="33"/>
      <c r="AA98" s="33"/>
      <c r="AB98" s="33"/>
      <c r="AC98" s="33"/>
      <c r="AD98" s="35"/>
    </row>
    <row r="99" spans="1:30">
      <c r="A99" s="165" t="s">
        <v>42</v>
      </c>
      <c r="B99" s="10">
        <v>2</v>
      </c>
      <c r="C99" s="54" t="s">
        <v>91</v>
      </c>
      <c r="D99" s="10">
        <v>2</v>
      </c>
      <c r="E99" s="8" t="s">
        <v>50</v>
      </c>
      <c r="F99" s="11">
        <v>44365</v>
      </c>
      <c r="G99" s="13">
        <v>6142</v>
      </c>
      <c r="H99" s="13">
        <v>7399</v>
      </c>
      <c r="I99" s="13">
        <v>9770</v>
      </c>
      <c r="J99" s="32"/>
      <c r="K99" s="33"/>
      <c r="L99" s="33"/>
      <c r="M99" s="33"/>
      <c r="N99" s="34"/>
      <c r="O99" s="33"/>
      <c r="P99" s="33"/>
      <c r="Q99" s="33"/>
      <c r="R99" s="33"/>
      <c r="S99" s="34"/>
      <c r="T99" s="33"/>
      <c r="U99" s="33"/>
      <c r="V99" s="33"/>
      <c r="W99" s="33"/>
      <c r="X99" s="33"/>
      <c r="Y99" s="34"/>
      <c r="Z99" s="33"/>
      <c r="AA99" s="33"/>
      <c r="AB99" s="33"/>
      <c r="AC99" s="33"/>
      <c r="AD99" s="35"/>
    </row>
    <row r="100" spans="1:30">
      <c r="A100" s="165" t="s">
        <v>42</v>
      </c>
      <c r="B100" s="10">
        <v>3</v>
      </c>
      <c r="C100" s="54" t="s">
        <v>91</v>
      </c>
      <c r="D100" s="10">
        <v>3</v>
      </c>
      <c r="E100" s="8" t="s">
        <v>368</v>
      </c>
      <c r="F100" s="11">
        <v>44504</v>
      </c>
      <c r="G100" s="13">
        <v>4771</v>
      </c>
      <c r="H100" s="13">
        <v>4771</v>
      </c>
      <c r="I100" s="13">
        <v>7700</v>
      </c>
      <c r="J100" s="32"/>
      <c r="K100" s="33"/>
      <c r="L100" s="33"/>
      <c r="M100" s="33"/>
      <c r="N100" s="34"/>
      <c r="O100" s="33"/>
      <c r="P100" s="33"/>
      <c r="Q100" s="33"/>
      <c r="R100" s="33"/>
      <c r="S100" s="34"/>
      <c r="T100" s="33"/>
      <c r="U100" s="33"/>
      <c r="V100" s="33"/>
      <c r="W100" s="33"/>
      <c r="X100" s="33"/>
      <c r="Y100" s="34"/>
      <c r="Z100" s="33"/>
      <c r="AA100" s="33"/>
      <c r="AB100" s="33"/>
      <c r="AC100" s="33"/>
      <c r="AD100" s="35"/>
    </row>
    <row r="101" spans="1:30">
      <c r="A101" s="165"/>
      <c r="B101" s="158"/>
      <c r="C101" s="211"/>
      <c r="D101" s="158"/>
      <c r="E101" s="159"/>
      <c r="F101" s="160"/>
      <c r="G101" s="161"/>
      <c r="H101" s="161"/>
      <c r="I101" s="161"/>
      <c r="J101" s="32"/>
      <c r="K101" s="33"/>
      <c r="L101" s="33"/>
      <c r="M101" s="33"/>
      <c r="N101" s="34"/>
      <c r="O101" s="33"/>
      <c r="P101" s="33"/>
      <c r="Q101" s="33"/>
      <c r="R101" s="33"/>
      <c r="S101" s="34"/>
      <c r="T101" s="33"/>
      <c r="U101" s="33"/>
      <c r="V101" s="33"/>
      <c r="W101" s="33"/>
      <c r="X101" s="33"/>
      <c r="Y101" s="34"/>
      <c r="Z101" s="33"/>
      <c r="AA101" s="33"/>
      <c r="AB101" s="33"/>
      <c r="AC101" s="33"/>
      <c r="AD101" s="35"/>
    </row>
    <row r="102" spans="1:30">
      <c r="F102" s="3" t="s">
        <v>228</v>
      </c>
      <c r="G102" s="7">
        <f>SUM(G98:G101)</f>
        <v>17051</v>
      </c>
      <c r="H102" s="7">
        <f>SUM(H98:H101)</f>
        <v>18308</v>
      </c>
      <c r="I102" s="7">
        <f>SUM(I98:I101)</f>
        <v>27377</v>
      </c>
      <c r="J102" s="45"/>
      <c r="K102" s="45"/>
      <c r="L102" s="45"/>
      <c r="M102" s="45"/>
      <c r="N102" s="45"/>
      <c r="O102" s="5"/>
      <c r="P102" s="6"/>
      <c r="Q102" s="6"/>
      <c r="R102" s="6"/>
      <c r="S102" s="45"/>
      <c r="T102" s="5"/>
      <c r="U102" s="6"/>
      <c r="V102" s="6"/>
      <c r="W102" s="6"/>
      <c r="X102" s="6"/>
      <c r="Y102" s="45"/>
      <c r="Z102" s="5"/>
      <c r="AA102" s="6"/>
      <c r="AB102" s="6"/>
      <c r="AC102" s="6"/>
      <c r="AD102" s="45"/>
    </row>
    <row r="105" spans="1:30">
      <c r="J105" s="102"/>
      <c r="K105" s="51"/>
      <c r="L105" s="51"/>
      <c r="M105" s="51"/>
    </row>
    <row r="106" spans="1:30">
      <c r="E106" s="102"/>
      <c r="F106" s="51"/>
      <c r="G106" s="51"/>
      <c r="H106" s="51"/>
      <c r="I106" s="51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S129"/>
  <sheetViews>
    <sheetView workbookViewId="0">
      <selection sqref="A1:IV65536"/>
    </sheetView>
  </sheetViews>
  <sheetFormatPr baseColWidth="10" defaultColWidth="11.42578125" defaultRowHeight="12.75"/>
  <cols>
    <col min="1" max="1" width="4.85546875" bestFit="1" customWidth="1"/>
    <col min="2" max="2" width="5.140625" customWidth="1"/>
    <col min="3" max="4" width="3.85546875" customWidth="1"/>
    <col min="5" max="5" width="20.28515625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6.42578125" customWidth="1"/>
    <col min="24" max="24" width="5.42578125" customWidth="1"/>
    <col min="25" max="25" width="6.42578125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5.5703125" bestFit="1" customWidth="1"/>
    <col min="32" max="32" width="16.710937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4" width="7.140625" customWidth="1"/>
    <col min="45" max="45" width="11.5703125" bestFit="1" customWidth="1"/>
  </cols>
  <sheetData>
    <row r="1" spans="1:45">
      <c r="F1" s="102"/>
      <c r="G1" s="51"/>
      <c r="H1" s="51"/>
      <c r="I1" s="51"/>
      <c r="J1" s="102"/>
      <c r="K1" s="51"/>
      <c r="L1" s="51"/>
      <c r="M1" s="51"/>
    </row>
    <row r="2" spans="1:45">
      <c r="F2" s="102"/>
      <c r="G2" s="51"/>
      <c r="H2" s="51"/>
      <c r="I2" s="51"/>
      <c r="J2" s="102"/>
      <c r="K2" s="51"/>
      <c r="L2" s="51"/>
      <c r="M2" s="51"/>
      <c r="N2" s="51"/>
    </row>
    <row r="3" spans="1:45">
      <c r="D3" s="1" t="s">
        <v>369</v>
      </c>
      <c r="E3" s="2"/>
      <c r="G3" s="51"/>
      <c r="J3" s="102"/>
      <c r="K3" s="51"/>
      <c r="L3" s="51"/>
      <c r="M3" s="51"/>
      <c r="N3" s="51"/>
    </row>
    <row r="4" spans="1:45">
      <c r="D4" s="1"/>
      <c r="E4" s="2"/>
      <c r="F4" s="2"/>
      <c r="AF4" s="113" t="s">
        <v>370</v>
      </c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2"/>
    </row>
    <row r="5" spans="1:45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22" t="s">
        <v>146</v>
      </c>
      <c r="AG5" s="142" t="s">
        <v>147</v>
      </c>
      <c r="AH5" s="142" t="s">
        <v>148</v>
      </c>
      <c r="AI5" s="142" t="s">
        <v>149</v>
      </c>
      <c r="AJ5" s="142" t="s">
        <v>150</v>
      </c>
      <c r="AK5" s="142" t="s">
        <v>151</v>
      </c>
      <c r="AL5" s="142" t="s">
        <v>152</v>
      </c>
      <c r="AM5" s="142" t="s">
        <v>153</v>
      </c>
      <c r="AN5" s="142" t="s">
        <v>154</v>
      </c>
      <c r="AO5" s="142" t="s">
        <v>155</v>
      </c>
      <c r="AP5" s="142" t="s">
        <v>156</v>
      </c>
      <c r="AQ5" s="142" t="s">
        <v>157</v>
      </c>
      <c r="AR5" s="142" t="s">
        <v>158</v>
      </c>
      <c r="AS5" s="142" t="s">
        <v>76</v>
      </c>
    </row>
    <row r="6" spans="1:45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50" t="s">
        <v>169</v>
      </c>
      <c r="AF6" s="147" t="s">
        <v>277</v>
      </c>
      <c r="AL6">
        <v>1</v>
      </c>
      <c r="AM6">
        <v>1</v>
      </c>
      <c r="AS6">
        <v>2</v>
      </c>
    </row>
    <row r="7" spans="1:45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47" t="s">
        <v>279</v>
      </c>
      <c r="AG7">
        <v>88</v>
      </c>
      <c r="AH7">
        <v>23</v>
      </c>
      <c r="AI7">
        <v>51</v>
      </c>
      <c r="AJ7">
        <v>92</v>
      </c>
      <c r="AK7">
        <v>130</v>
      </c>
      <c r="AL7">
        <v>148</v>
      </c>
      <c r="AM7">
        <v>58</v>
      </c>
      <c r="AN7">
        <v>111</v>
      </c>
      <c r="AO7">
        <v>87</v>
      </c>
      <c r="AP7">
        <v>45</v>
      </c>
      <c r="AQ7">
        <v>55</v>
      </c>
      <c r="AR7">
        <v>45</v>
      </c>
      <c r="AS7">
        <v>933</v>
      </c>
    </row>
    <row r="8" spans="1:45">
      <c r="A8" s="165" t="s">
        <v>36</v>
      </c>
      <c r="B8" s="10">
        <v>1697</v>
      </c>
      <c r="C8" s="9" t="s">
        <v>173</v>
      </c>
      <c r="D8" s="10">
        <v>1</v>
      </c>
      <c r="E8" s="8" t="s">
        <v>371</v>
      </c>
      <c r="F8" s="11">
        <v>43840</v>
      </c>
      <c r="G8" s="13">
        <v>3693</v>
      </c>
      <c r="H8" s="13">
        <v>79764</v>
      </c>
      <c r="I8" s="13">
        <v>4947</v>
      </c>
      <c r="J8" s="40">
        <v>0</v>
      </c>
      <c r="K8" s="40">
        <v>0</v>
      </c>
      <c r="L8" s="40">
        <v>0</v>
      </c>
      <c r="M8" s="40">
        <v>0</v>
      </c>
      <c r="N8" s="50">
        <f t="shared" ref="N8:N24" si="0">SUM(J8:M8)</f>
        <v>0</v>
      </c>
      <c r="O8" s="40">
        <v>0</v>
      </c>
      <c r="P8" s="40">
        <v>0</v>
      </c>
      <c r="Q8" s="40">
        <v>0</v>
      </c>
      <c r="R8" s="40">
        <v>0</v>
      </c>
      <c r="S8" s="50">
        <f t="shared" ref="S8:S28" si="1">SUM(O8:R8)</f>
        <v>0</v>
      </c>
      <c r="T8" s="21">
        <v>20</v>
      </c>
      <c r="U8" s="21">
        <v>0</v>
      </c>
      <c r="V8" s="21">
        <v>156</v>
      </c>
      <c r="W8" s="21">
        <v>20</v>
      </c>
      <c r="X8" s="21">
        <v>0</v>
      </c>
      <c r="Y8" s="50">
        <f t="shared" ref="Y8:Y29" si="2">SUM(T8:X8)</f>
        <v>196</v>
      </c>
      <c r="Z8" s="40">
        <v>40</v>
      </c>
      <c r="AA8" s="40">
        <v>0</v>
      </c>
      <c r="AB8" s="40">
        <v>20</v>
      </c>
      <c r="AC8" s="40">
        <v>0</v>
      </c>
      <c r="AD8" s="50">
        <f t="shared" ref="AD8:AD29" si="3">SUM(Z8:AC8)</f>
        <v>60</v>
      </c>
      <c r="AF8" s="147" t="s">
        <v>372</v>
      </c>
      <c r="AK8">
        <v>1</v>
      </c>
      <c r="AS8">
        <v>1</v>
      </c>
    </row>
    <row r="9" spans="1:45">
      <c r="A9" t="s">
        <v>36</v>
      </c>
      <c r="B9" s="10">
        <v>1699</v>
      </c>
      <c r="C9" s="9" t="s">
        <v>173</v>
      </c>
      <c r="D9" s="10">
        <v>2</v>
      </c>
      <c r="E9" s="8" t="s">
        <v>373</v>
      </c>
      <c r="F9" s="11">
        <v>43854</v>
      </c>
      <c r="G9" s="13">
        <v>3907</v>
      </c>
      <c r="H9" s="13">
        <v>65118</v>
      </c>
      <c r="I9" s="13">
        <v>5706</v>
      </c>
      <c r="J9" s="40">
        <v>0</v>
      </c>
      <c r="K9" s="40">
        <v>0</v>
      </c>
      <c r="L9" s="40">
        <v>7</v>
      </c>
      <c r="M9" s="40">
        <v>0</v>
      </c>
      <c r="N9" s="50">
        <f t="shared" si="0"/>
        <v>7</v>
      </c>
      <c r="O9" s="40">
        <v>30</v>
      </c>
      <c r="P9" s="40">
        <v>0</v>
      </c>
      <c r="Q9" s="40">
        <v>120</v>
      </c>
      <c r="R9" s="40">
        <v>0</v>
      </c>
      <c r="S9" s="50">
        <f t="shared" si="1"/>
        <v>150</v>
      </c>
      <c r="T9" s="21">
        <v>62</v>
      </c>
      <c r="U9" s="21">
        <v>0</v>
      </c>
      <c r="V9" s="21">
        <v>158</v>
      </c>
      <c r="W9" s="21">
        <v>8</v>
      </c>
      <c r="X9" s="21">
        <v>0</v>
      </c>
      <c r="Y9" s="50">
        <f t="shared" si="2"/>
        <v>228</v>
      </c>
      <c r="Z9" s="40">
        <v>4</v>
      </c>
      <c r="AA9" s="40">
        <v>0</v>
      </c>
      <c r="AB9" s="40">
        <v>0</v>
      </c>
      <c r="AC9" s="40">
        <v>0</v>
      </c>
      <c r="AD9" s="50">
        <f t="shared" si="3"/>
        <v>4</v>
      </c>
      <c r="AF9" s="147" t="s">
        <v>281</v>
      </c>
      <c r="AQ9">
        <v>1</v>
      </c>
      <c r="AR9">
        <v>1</v>
      </c>
      <c r="AS9">
        <v>2</v>
      </c>
    </row>
    <row r="10" spans="1:45">
      <c r="A10" s="165" t="s">
        <v>36</v>
      </c>
      <c r="B10" s="10">
        <v>1698</v>
      </c>
      <c r="C10" s="9" t="s">
        <v>173</v>
      </c>
      <c r="D10" s="10">
        <v>3</v>
      </c>
      <c r="E10" s="8" t="s">
        <v>374</v>
      </c>
      <c r="F10" s="11">
        <v>43855</v>
      </c>
      <c r="G10" s="13">
        <v>400</v>
      </c>
      <c r="H10" s="13">
        <v>400</v>
      </c>
      <c r="I10" s="13">
        <v>510</v>
      </c>
      <c r="J10" s="40">
        <v>2</v>
      </c>
      <c r="K10" s="40">
        <v>0</v>
      </c>
      <c r="L10" s="40">
        <v>0</v>
      </c>
      <c r="M10" s="40">
        <v>1</v>
      </c>
      <c r="N10" s="50">
        <f t="shared" si="0"/>
        <v>3</v>
      </c>
      <c r="O10" s="40">
        <v>30</v>
      </c>
      <c r="P10" s="40">
        <v>0</v>
      </c>
      <c r="Q10" s="40">
        <v>75</v>
      </c>
      <c r="R10" s="40">
        <v>80</v>
      </c>
      <c r="S10" s="50">
        <f t="shared" si="1"/>
        <v>185</v>
      </c>
      <c r="T10" s="21">
        <v>0</v>
      </c>
      <c r="U10" s="21">
        <v>0</v>
      </c>
      <c r="V10" s="21">
        <v>20</v>
      </c>
      <c r="W10" s="21">
        <v>0</v>
      </c>
      <c r="X10" s="21">
        <v>0</v>
      </c>
      <c r="Y10" s="50">
        <f t="shared" si="2"/>
        <v>20</v>
      </c>
      <c r="Z10" s="40">
        <v>0</v>
      </c>
      <c r="AA10" s="40">
        <v>0</v>
      </c>
      <c r="AB10" s="40">
        <v>0</v>
      </c>
      <c r="AC10" s="40">
        <v>0</v>
      </c>
      <c r="AD10" s="50">
        <f t="shared" si="3"/>
        <v>0</v>
      </c>
      <c r="AF10" s="147" t="s">
        <v>375</v>
      </c>
      <c r="AK10">
        <v>4</v>
      </c>
      <c r="AO10">
        <v>8</v>
      </c>
      <c r="AP10">
        <v>2</v>
      </c>
      <c r="AS10">
        <v>14</v>
      </c>
    </row>
    <row r="11" spans="1:45">
      <c r="A11" s="165" t="s">
        <v>36</v>
      </c>
      <c r="B11" s="10">
        <v>1702</v>
      </c>
      <c r="C11" s="54" t="s">
        <v>173</v>
      </c>
      <c r="D11" s="10">
        <v>4</v>
      </c>
      <c r="E11" s="8" t="s">
        <v>376</v>
      </c>
      <c r="F11" s="11">
        <v>43869</v>
      </c>
      <c r="G11" s="13">
        <v>0</v>
      </c>
      <c r="H11" s="13">
        <v>0</v>
      </c>
      <c r="I11" s="13">
        <v>0</v>
      </c>
      <c r="J11" s="40">
        <v>0</v>
      </c>
      <c r="K11" s="40">
        <v>0</v>
      </c>
      <c r="L11" s="40">
        <v>0</v>
      </c>
      <c r="M11" s="40">
        <v>0</v>
      </c>
      <c r="N11" s="50">
        <f t="shared" si="0"/>
        <v>0</v>
      </c>
      <c r="O11" s="40">
        <v>10</v>
      </c>
      <c r="P11" s="40">
        <v>0</v>
      </c>
      <c r="Q11" s="40">
        <v>70</v>
      </c>
      <c r="R11" s="40">
        <v>0</v>
      </c>
      <c r="S11" s="50">
        <f t="shared" si="1"/>
        <v>80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50">
        <f t="shared" si="2"/>
        <v>0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F11" s="147" t="s">
        <v>283</v>
      </c>
      <c r="AN11">
        <v>20</v>
      </c>
      <c r="AS11">
        <v>20</v>
      </c>
    </row>
    <row r="12" spans="1:45">
      <c r="A12" s="165" t="s">
        <v>36</v>
      </c>
      <c r="B12" s="10">
        <v>1701</v>
      </c>
      <c r="C12" s="54" t="s">
        <v>173</v>
      </c>
      <c r="D12" s="10">
        <v>5</v>
      </c>
      <c r="E12" s="8" t="s">
        <v>377</v>
      </c>
      <c r="F12" s="11">
        <v>43870</v>
      </c>
      <c r="G12" s="13">
        <v>2864</v>
      </c>
      <c r="H12" s="13">
        <v>36280</v>
      </c>
      <c r="I12" s="13">
        <v>3765</v>
      </c>
      <c r="J12" s="40">
        <v>1</v>
      </c>
      <c r="K12" s="40">
        <v>0</v>
      </c>
      <c r="L12" s="40">
        <v>7</v>
      </c>
      <c r="M12" s="40">
        <v>0</v>
      </c>
      <c r="N12" s="50">
        <f t="shared" si="0"/>
        <v>8</v>
      </c>
      <c r="O12" s="40">
        <v>30</v>
      </c>
      <c r="P12" s="40">
        <v>0</v>
      </c>
      <c r="Q12" s="40">
        <v>46</v>
      </c>
      <c r="R12" s="40">
        <v>27</v>
      </c>
      <c r="S12" s="50">
        <f t="shared" si="1"/>
        <v>103</v>
      </c>
      <c r="T12" s="21">
        <v>21</v>
      </c>
      <c r="U12" s="21">
        <v>0</v>
      </c>
      <c r="V12" s="21">
        <v>130</v>
      </c>
      <c r="W12" s="21">
        <v>0</v>
      </c>
      <c r="X12" s="21">
        <v>0</v>
      </c>
      <c r="Y12" s="50">
        <f t="shared" si="2"/>
        <v>151</v>
      </c>
      <c r="Z12" s="40">
        <v>0</v>
      </c>
      <c r="AA12" s="40">
        <v>0</v>
      </c>
      <c r="AB12" s="40">
        <v>0</v>
      </c>
      <c r="AC12" s="40">
        <v>0</v>
      </c>
      <c r="AD12" s="50">
        <f t="shared" si="3"/>
        <v>0</v>
      </c>
      <c r="AF12" s="147" t="s">
        <v>286</v>
      </c>
      <c r="AG12">
        <v>20</v>
      </c>
      <c r="AH12">
        <v>3</v>
      </c>
      <c r="AI12">
        <v>7</v>
      </c>
      <c r="AK12">
        <v>7</v>
      </c>
      <c r="AS12">
        <v>37</v>
      </c>
    </row>
    <row r="13" spans="1:45">
      <c r="A13" s="165" t="s">
        <v>236</v>
      </c>
      <c r="B13" s="10">
        <v>1703</v>
      </c>
      <c r="C13" s="54" t="s">
        <v>173</v>
      </c>
      <c r="D13" s="10">
        <v>6</v>
      </c>
      <c r="E13" s="8" t="s">
        <v>378</v>
      </c>
      <c r="F13" s="11">
        <v>43872</v>
      </c>
      <c r="G13" s="13">
        <v>0</v>
      </c>
      <c r="H13" s="13">
        <v>238</v>
      </c>
      <c r="I13" s="13">
        <v>345.24</v>
      </c>
      <c r="J13" s="40">
        <v>0</v>
      </c>
      <c r="K13" s="40">
        <v>0</v>
      </c>
      <c r="L13" s="40">
        <v>0</v>
      </c>
      <c r="M13" s="40">
        <v>0</v>
      </c>
      <c r="N13" s="50">
        <f t="shared" si="0"/>
        <v>0</v>
      </c>
      <c r="O13" s="40">
        <v>0</v>
      </c>
      <c r="P13" s="40">
        <v>0</v>
      </c>
      <c r="Q13" s="40">
        <v>0</v>
      </c>
      <c r="R13" s="40">
        <v>0</v>
      </c>
      <c r="S13" s="50">
        <f t="shared" si="1"/>
        <v>0</v>
      </c>
      <c r="T13" s="21">
        <v>0</v>
      </c>
      <c r="U13" s="21">
        <v>0</v>
      </c>
      <c r="V13" s="21">
        <v>0</v>
      </c>
      <c r="W13" s="21">
        <v>0</v>
      </c>
      <c r="X13" s="21">
        <v>0</v>
      </c>
      <c r="Y13" s="50">
        <f t="shared" si="2"/>
        <v>0</v>
      </c>
      <c r="Z13" s="40">
        <v>0</v>
      </c>
      <c r="AA13" s="40">
        <v>0</v>
      </c>
      <c r="AB13" s="40">
        <v>0</v>
      </c>
      <c r="AC13" s="40">
        <v>0</v>
      </c>
      <c r="AD13" s="50">
        <f t="shared" si="3"/>
        <v>0</v>
      </c>
      <c r="AE13" s="150" t="s">
        <v>379</v>
      </c>
      <c r="AF13" s="147" t="s">
        <v>288</v>
      </c>
      <c r="AG13">
        <v>26</v>
      </c>
      <c r="AI13">
        <v>2</v>
      </c>
      <c r="AL13">
        <v>1</v>
      </c>
      <c r="AM13">
        <v>8</v>
      </c>
      <c r="AN13">
        <v>29</v>
      </c>
      <c r="AO13">
        <v>13</v>
      </c>
      <c r="AP13">
        <v>13</v>
      </c>
      <c r="AQ13">
        <v>1</v>
      </c>
      <c r="AR13">
        <v>12</v>
      </c>
      <c r="AS13">
        <v>105</v>
      </c>
    </row>
    <row r="14" spans="1:45">
      <c r="A14" s="165" t="s">
        <v>36</v>
      </c>
      <c r="B14" s="10">
        <v>1705</v>
      </c>
      <c r="C14" s="54" t="s">
        <v>173</v>
      </c>
      <c r="D14" s="10">
        <v>7</v>
      </c>
      <c r="E14" s="8" t="s">
        <v>380</v>
      </c>
      <c r="F14" s="11">
        <v>43897</v>
      </c>
      <c r="G14" s="13">
        <v>4034</v>
      </c>
      <c r="H14" s="13">
        <v>213766</v>
      </c>
      <c r="I14" s="13">
        <v>5072</v>
      </c>
      <c r="J14" s="40">
        <v>2</v>
      </c>
      <c r="K14" s="40">
        <v>0</v>
      </c>
      <c r="L14" s="40">
        <v>2</v>
      </c>
      <c r="M14" s="40">
        <v>0</v>
      </c>
      <c r="N14" s="50">
        <f t="shared" si="0"/>
        <v>4</v>
      </c>
      <c r="O14" s="40">
        <v>60</v>
      </c>
      <c r="P14" s="40">
        <v>0</v>
      </c>
      <c r="Q14" s="40">
        <v>0</v>
      </c>
      <c r="R14" s="40">
        <v>0</v>
      </c>
      <c r="S14" s="50">
        <f t="shared" si="1"/>
        <v>60</v>
      </c>
      <c r="T14" s="21">
        <v>7</v>
      </c>
      <c r="U14" s="21">
        <v>0</v>
      </c>
      <c r="V14" s="21">
        <v>99</v>
      </c>
      <c r="W14" s="21">
        <v>96</v>
      </c>
      <c r="X14" s="21">
        <v>0</v>
      </c>
      <c r="Y14" s="50">
        <f t="shared" si="2"/>
        <v>202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3"/>
        <v>0</v>
      </c>
      <c r="AF14" s="147" t="s">
        <v>162</v>
      </c>
      <c r="AG14">
        <v>20</v>
      </c>
      <c r="AH14">
        <v>5</v>
      </c>
      <c r="AI14">
        <v>8</v>
      </c>
      <c r="AJ14">
        <v>7</v>
      </c>
      <c r="AK14">
        <v>13</v>
      </c>
      <c r="AL14">
        <v>5</v>
      </c>
      <c r="AN14">
        <v>13</v>
      </c>
      <c r="AO14">
        <v>11</v>
      </c>
      <c r="AP14">
        <v>13</v>
      </c>
      <c r="AQ14">
        <v>21</v>
      </c>
      <c r="AR14">
        <v>13</v>
      </c>
      <c r="AS14">
        <v>129</v>
      </c>
    </row>
    <row r="15" spans="1:45">
      <c r="A15" s="165" t="s">
        <v>36</v>
      </c>
      <c r="B15" s="10">
        <v>1704</v>
      </c>
      <c r="C15" s="54" t="s">
        <v>173</v>
      </c>
      <c r="D15" s="10">
        <v>8</v>
      </c>
      <c r="E15" s="8" t="s">
        <v>381</v>
      </c>
      <c r="F15" s="11">
        <v>43904</v>
      </c>
      <c r="G15" s="13">
        <v>420</v>
      </c>
      <c r="H15" s="13">
        <v>420</v>
      </c>
      <c r="I15" s="13">
        <v>535</v>
      </c>
      <c r="J15" s="40">
        <v>1</v>
      </c>
      <c r="K15" s="40">
        <v>0</v>
      </c>
      <c r="L15" s="40">
        <v>0</v>
      </c>
      <c r="M15" s="40">
        <v>0</v>
      </c>
      <c r="N15" s="50">
        <f t="shared" si="0"/>
        <v>1</v>
      </c>
      <c r="O15" s="40">
        <v>0</v>
      </c>
      <c r="P15" s="40">
        <v>0</v>
      </c>
      <c r="Q15" s="40">
        <v>0</v>
      </c>
      <c r="R15" s="40">
        <v>75</v>
      </c>
      <c r="S15" s="50">
        <f t="shared" si="1"/>
        <v>75</v>
      </c>
      <c r="T15" s="21">
        <v>0</v>
      </c>
      <c r="U15" s="21">
        <v>0</v>
      </c>
      <c r="V15" s="21">
        <v>21</v>
      </c>
      <c r="W15" s="21">
        <v>0</v>
      </c>
      <c r="X15" s="21">
        <v>0</v>
      </c>
      <c r="Y15" s="50">
        <f t="shared" si="2"/>
        <v>21</v>
      </c>
      <c r="Z15" s="40">
        <v>0</v>
      </c>
      <c r="AA15" s="40">
        <v>0</v>
      </c>
      <c r="AB15" s="40">
        <v>1</v>
      </c>
      <c r="AC15" s="40">
        <v>0</v>
      </c>
      <c r="AD15" s="50">
        <f t="shared" si="3"/>
        <v>1</v>
      </c>
      <c r="AF15" s="147" t="s">
        <v>291</v>
      </c>
      <c r="AH15">
        <v>3</v>
      </c>
      <c r="AL15">
        <v>12</v>
      </c>
      <c r="AQ15">
        <v>3</v>
      </c>
      <c r="AS15">
        <v>18</v>
      </c>
    </row>
    <row r="16" spans="1:45">
      <c r="A16" s="165" t="s">
        <v>36</v>
      </c>
      <c r="B16" s="10">
        <v>1706</v>
      </c>
      <c r="C16" s="54" t="s">
        <v>173</v>
      </c>
      <c r="D16" s="10">
        <v>9</v>
      </c>
      <c r="E16" s="8" t="s">
        <v>382</v>
      </c>
      <c r="F16" s="11">
        <v>43912</v>
      </c>
      <c r="G16" s="13">
        <v>5077</v>
      </c>
      <c r="H16" s="13">
        <v>103703</v>
      </c>
      <c r="I16" s="13">
        <v>6980</v>
      </c>
      <c r="J16" s="40">
        <v>1</v>
      </c>
      <c r="K16" s="40">
        <v>0</v>
      </c>
      <c r="L16" s="40">
        <v>0</v>
      </c>
      <c r="M16" s="40">
        <v>0</v>
      </c>
      <c r="N16" s="50">
        <f t="shared" si="0"/>
        <v>1</v>
      </c>
      <c r="O16" s="40">
        <v>30</v>
      </c>
      <c r="P16" s="40">
        <v>0</v>
      </c>
      <c r="Q16" s="40">
        <v>172</v>
      </c>
      <c r="R16" s="40">
        <v>0</v>
      </c>
      <c r="S16" s="50">
        <f t="shared" si="1"/>
        <v>202</v>
      </c>
      <c r="T16" s="21">
        <v>42</v>
      </c>
      <c r="U16" s="21">
        <v>0</v>
      </c>
      <c r="V16" s="21">
        <v>216</v>
      </c>
      <c r="W16" s="21">
        <v>20</v>
      </c>
      <c r="X16" s="21">
        <v>0</v>
      </c>
      <c r="Y16" s="50">
        <f t="shared" si="2"/>
        <v>278</v>
      </c>
      <c r="Z16" s="40">
        <v>0</v>
      </c>
      <c r="AA16" s="40">
        <v>0</v>
      </c>
      <c r="AB16" s="40">
        <v>1</v>
      </c>
      <c r="AC16" s="40">
        <v>0</v>
      </c>
      <c r="AD16" s="50">
        <f t="shared" si="3"/>
        <v>1</v>
      </c>
      <c r="AF16" s="147" t="s">
        <v>383</v>
      </c>
      <c r="AN16">
        <v>4</v>
      </c>
      <c r="AS16">
        <v>4</v>
      </c>
    </row>
    <row r="17" spans="1:45">
      <c r="A17" s="165" t="s">
        <v>36</v>
      </c>
      <c r="B17" s="10">
        <v>1707</v>
      </c>
      <c r="C17" s="54" t="s">
        <v>173</v>
      </c>
      <c r="D17" s="10">
        <v>10</v>
      </c>
      <c r="E17" s="8" t="s">
        <v>384</v>
      </c>
      <c r="F17" s="11">
        <v>43921</v>
      </c>
      <c r="G17" s="13">
        <v>0</v>
      </c>
      <c r="H17" s="13">
        <v>0</v>
      </c>
      <c r="I17" s="13">
        <v>0</v>
      </c>
      <c r="J17" s="40">
        <v>0</v>
      </c>
      <c r="K17" s="40">
        <v>0</v>
      </c>
      <c r="L17" s="40">
        <v>0</v>
      </c>
      <c r="M17" s="40">
        <v>0</v>
      </c>
      <c r="N17" s="50">
        <f t="shared" si="0"/>
        <v>0</v>
      </c>
      <c r="O17" s="40">
        <v>0</v>
      </c>
      <c r="P17" s="40">
        <v>0</v>
      </c>
      <c r="Q17" s="40">
        <v>150</v>
      </c>
      <c r="R17" s="40">
        <v>40</v>
      </c>
      <c r="S17" s="50">
        <f t="shared" si="1"/>
        <v>190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50">
        <f t="shared" si="2"/>
        <v>0</v>
      </c>
      <c r="Z17" s="40">
        <v>0</v>
      </c>
      <c r="AA17" s="40">
        <v>0</v>
      </c>
      <c r="AB17" s="40">
        <v>0</v>
      </c>
      <c r="AC17" s="40">
        <v>0</v>
      </c>
      <c r="AD17" s="50">
        <f t="shared" si="3"/>
        <v>0</v>
      </c>
      <c r="AF17" s="147" t="s">
        <v>295</v>
      </c>
      <c r="AK17">
        <v>5</v>
      </c>
      <c r="AL17">
        <v>8</v>
      </c>
      <c r="AQ17">
        <v>2</v>
      </c>
      <c r="AS17">
        <v>15</v>
      </c>
    </row>
    <row r="18" spans="1:45">
      <c r="A18" s="165" t="s">
        <v>36</v>
      </c>
      <c r="B18" s="10">
        <v>1708</v>
      </c>
      <c r="C18" s="54" t="s">
        <v>173</v>
      </c>
      <c r="D18" s="10">
        <v>11</v>
      </c>
      <c r="E18" s="8" t="s">
        <v>385</v>
      </c>
      <c r="F18" s="11">
        <v>43925</v>
      </c>
      <c r="G18" s="13">
        <v>2478</v>
      </c>
      <c r="H18" s="13">
        <v>51992</v>
      </c>
      <c r="I18" s="13">
        <v>3721</v>
      </c>
      <c r="J18" s="40">
        <v>1</v>
      </c>
      <c r="K18" s="40">
        <v>0</v>
      </c>
      <c r="L18" s="40">
        <v>0</v>
      </c>
      <c r="M18" s="40">
        <v>0</v>
      </c>
      <c r="N18" s="50">
        <f t="shared" si="0"/>
        <v>1</v>
      </c>
      <c r="O18" s="40">
        <v>0</v>
      </c>
      <c r="P18" s="40">
        <v>0</v>
      </c>
      <c r="Q18" s="40">
        <v>45</v>
      </c>
      <c r="R18" s="40">
        <v>0</v>
      </c>
      <c r="S18" s="50">
        <f t="shared" si="1"/>
        <v>45</v>
      </c>
      <c r="T18" s="21">
        <v>17</v>
      </c>
      <c r="U18" s="21">
        <v>0</v>
      </c>
      <c r="V18" s="21">
        <v>129</v>
      </c>
      <c r="W18" s="21">
        <v>0</v>
      </c>
      <c r="X18" s="21">
        <v>0</v>
      </c>
      <c r="Y18" s="50">
        <f t="shared" si="2"/>
        <v>146</v>
      </c>
      <c r="Z18" s="40">
        <v>1</v>
      </c>
      <c r="AA18" s="40">
        <v>0</v>
      </c>
      <c r="AB18" s="40">
        <v>9</v>
      </c>
      <c r="AC18" s="40">
        <v>0</v>
      </c>
      <c r="AD18" s="50">
        <f t="shared" si="3"/>
        <v>10</v>
      </c>
      <c r="AF18" s="147" t="s">
        <v>386</v>
      </c>
      <c r="AK18">
        <v>2</v>
      </c>
      <c r="AL18">
        <v>7</v>
      </c>
      <c r="AS18">
        <v>9</v>
      </c>
    </row>
    <row r="19" spans="1:45">
      <c r="A19" s="165" t="s">
        <v>36</v>
      </c>
      <c r="B19" s="10">
        <v>1709</v>
      </c>
      <c r="C19" s="54" t="s">
        <v>173</v>
      </c>
      <c r="D19" s="10">
        <v>12</v>
      </c>
      <c r="E19" s="8" t="s">
        <v>387</v>
      </c>
      <c r="F19" s="11">
        <v>43938</v>
      </c>
      <c r="G19" s="13">
        <v>0</v>
      </c>
      <c r="H19" s="13">
        <v>0</v>
      </c>
      <c r="I19" s="13">
        <v>18.3</v>
      </c>
      <c r="J19" s="40">
        <v>1</v>
      </c>
      <c r="K19" s="40">
        <v>0</v>
      </c>
      <c r="L19" s="40">
        <v>0</v>
      </c>
      <c r="M19" s="40">
        <v>0</v>
      </c>
      <c r="N19" s="50">
        <f t="shared" si="0"/>
        <v>1</v>
      </c>
      <c r="O19" s="40">
        <v>0</v>
      </c>
      <c r="P19" s="40">
        <v>0</v>
      </c>
      <c r="Q19" s="40">
        <v>130</v>
      </c>
      <c r="R19" s="40">
        <v>0</v>
      </c>
      <c r="S19" s="50">
        <f t="shared" si="1"/>
        <v>130</v>
      </c>
      <c r="T19" s="21">
        <v>0</v>
      </c>
      <c r="U19" s="21">
        <v>0</v>
      </c>
      <c r="V19" s="21">
        <v>0</v>
      </c>
      <c r="W19" s="21">
        <v>0</v>
      </c>
      <c r="X19" s="21">
        <v>0</v>
      </c>
      <c r="Y19" s="50">
        <f t="shared" si="2"/>
        <v>0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3"/>
        <v>0</v>
      </c>
      <c r="AF19" s="147" t="s">
        <v>168</v>
      </c>
      <c r="AL19">
        <v>16</v>
      </c>
      <c r="AO19">
        <v>5</v>
      </c>
      <c r="AP19">
        <v>6</v>
      </c>
      <c r="AS19">
        <v>27</v>
      </c>
    </row>
    <row r="20" spans="1:45">
      <c r="A20" s="165" t="s">
        <v>36</v>
      </c>
      <c r="B20" s="10">
        <v>1710</v>
      </c>
      <c r="C20" s="54" t="s">
        <v>173</v>
      </c>
      <c r="D20" s="10">
        <v>13</v>
      </c>
      <c r="E20" s="8" t="s">
        <v>388</v>
      </c>
      <c r="F20" s="11">
        <v>43941</v>
      </c>
      <c r="G20" s="13">
        <v>3190</v>
      </c>
      <c r="H20" s="13">
        <v>83096</v>
      </c>
      <c r="I20" s="13">
        <v>5079</v>
      </c>
      <c r="J20" s="40">
        <v>0</v>
      </c>
      <c r="K20" s="40">
        <v>0</v>
      </c>
      <c r="L20" s="40">
        <v>3</v>
      </c>
      <c r="M20" s="40">
        <v>0</v>
      </c>
      <c r="N20" s="50">
        <f t="shared" si="0"/>
        <v>3</v>
      </c>
      <c r="O20" s="40">
        <v>0</v>
      </c>
      <c r="P20" s="40">
        <v>0</v>
      </c>
      <c r="Q20" s="40">
        <v>80</v>
      </c>
      <c r="R20" s="40">
        <v>0</v>
      </c>
      <c r="S20" s="50">
        <f t="shared" si="1"/>
        <v>80</v>
      </c>
      <c r="T20" s="21">
        <v>14</v>
      </c>
      <c r="U20" s="21">
        <v>0</v>
      </c>
      <c r="V20" s="21">
        <v>189</v>
      </c>
      <c r="W20" s="21">
        <v>1</v>
      </c>
      <c r="X20" s="21">
        <v>0</v>
      </c>
      <c r="Y20" s="50">
        <f t="shared" si="2"/>
        <v>204</v>
      </c>
      <c r="Z20" s="40">
        <v>0</v>
      </c>
      <c r="AA20" s="40">
        <v>0</v>
      </c>
      <c r="AB20" s="40">
        <v>0</v>
      </c>
      <c r="AC20" s="40">
        <v>0</v>
      </c>
      <c r="AD20" s="50">
        <f t="shared" si="3"/>
        <v>0</v>
      </c>
      <c r="AF20" s="147" t="s">
        <v>172</v>
      </c>
      <c r="AI20">
        <v>5</v>
      </c>
      <c r="AL20">
        <v>1</v>
      </c>
      <c r="AS20">
        <v>6</v>
      </c>
    </row>
    <row r="21" spans="1:45">
      <c r="A21" s="165" t="s">
        <v>36</v>
      </c>
      <c r="B21" s="10">
        <v>1711</v>
      </c>
      <c r="C21" s="54" t="s">
        <v>173</v>
      </c>
      <c r="D21" s="10">
        <v>14</v>
      </c>
      <c r="E21" s="8" t="s">
        <v>389</v>
      </c>
      <c r="F21" s="11">
        <v>43954</v>
      </c>
      <c r="G21" s="13">
        <v>2345</v>
      </c>
      <c r="H21" s="13">
        <v>91945</v>
      </c>
      <c r="I21" s="13">
        <v>4129</v>
      </c>
      <c r="J21" s="40">
        <v>0</v>
      </c>
      <c r="K21" s="40">
        <v>0</v>
      </c>
      <c r="L21" s="40">
        <v>1</v>
      </c>
      <c r="M21" s="40">
        <v>0</v>
      </c>
      <c r="N21" s="50">
        <f t="shared" si="0"/>
        <v>1</v>
      </c>
      <c r="O21" s="40">
        <v>0</v>
      </c>
      <c r="P21" s="40">
        <v>0</v>
      </c>
      <c r="Q21" s="40">
        <v>135</v>
      </c>
      <c r="R21" s="40">
        <v>0</v>
      </c>
      <c r="S21" s="50">
        <f t="shared" si="1"/>
        <v>135</v>
      </c>
      <c r="T21" s="21">
        <v>16</v>
      </c>
      <c r="U21" s="21">
        <v>0</v>
      </c>
      <c r="V21" s="21">
        <v>136</v>
      </c>
      <c r="W21" s="21">
        <v>11</v>
      </c>
      <c r="X21" s="21">
        <v>0</v>
      </c>
      <c r="Y21" s="50">
        <f t="shared" si="2"/>
        <v>163</v>
      </c>
      <c r="Z21" s="40">
        <v>0</v>
      </c>
      <c r="AA21" s="40">
        <v>0</v>
      </c>
      <c r="AB21" s="40">
        <v>0</v>
      </c>
      <c r="AC21" s="40">
        <v>0</v>
      </c>
      <c r="AD21" s="50">
        <f t="shared" si="3"/>
        <v>0</v>
      </c>
      <c r="AF21" s="147" t="s">
        <v>390</v>
      </c>
      <c r="AJ21">
        <v>4</v>
      </c>
      <c r="AS21">
        <v>4</v>
      </c>
    </row>
    <row r="22" spans="1:45">
      <c r="A22" s="165" t="s">
        <v>36</v>
      </c>
      <c r="B22" s="10">
        <v>1712</v>
      </c>
      <c r="C22" s="54" t="s">
        <v>173</v>
      </c>
      <c r="D22" s="10">
        <v>15</v>
      </c>
      <c r="E22" s="8" t="s">
        <v>391</v>
      </c>
      <c r="F22" s="11">
        <v>43955</v>
      </c>
      <c r="G22" s="13">
        <v>0</v>
      </c>
      <c r="H22" s="13">
        <v>0</v>
      </c>
      <c r="I22" s="13">
        <v>10</v>
      </c>
      <c r="J22" s="40">
        <v>0</v>
      </c>
      <c r="K22" s="40">
        <v>0</v>
      </c>
      <c r="L22" s="40">
        <v>1</v>
      </c>
      <c r="M22" s="40">
        <v>0</v>
      </c>
      <c r="N22" s="50">
        <f t="shared" si="0"/>
        <v>1</v>
      </c>
      <c r="O22" s="40">
        <v>0</v>
      </c>
      <c r="P22" s="40">
        <v>0</v>
      </c>
      <c r="Q22" s="40">
        <v>180</v>
      </c>
      <c r="R22" s="40">
        <v>0</v>
      </c>
      <c r="S22" s="50">
        <f t="shared" si="1"/>
        <v>180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50">
        <f t="shared" si="2"/>
        <v>0</v>
      </c>
      <c r="Z22" s="40">
        <v>0</v>
      </c>
      <c r="AA22" s="40">
        <v>0</v>
      </c>
      <c r="AB22" s="40">
        <v>0</v>
      </c>
      <c r="AC22" s="40">
        <v>0</v>
      </c>
      <c r="AD22" s="50">
        <f t="shared" si="3"/>
        <v>0</v>
      </c>
      <c r="AF22" s="147" t="s">
        <v>300</v>
      </c>
      <c r="AL22">
        <v>4</v>
      </c>
      <c r="AS22">
        <v>4</v>
      </c>
    </row>
    <row r="23" spans="1:45">
      <c r="A23" s="165" t="s">
        <v>36</v>
      </c>
      <c r="B23" s="10">
        <v>1714</v>
      </c>
      <c r="C23" s="54" t="s">
        <v>173</v>
      </c>
      <c r="D23" s="10">
        <v>16</v>
      </c>
      <c r="E23" s="8" t="s">
        <v>392</v>
      </c>
      <c r="F23" s="11">
        <v>43600</v>
      </c>
      <c r="G23" s="13">
        <v>0</v>
      </c>
      <c r="H23" s="13">
        <v>0</v>
      </c>
      <c r="I23" s="13">
        <v>0</v>
      </c>
      <c r="J23" s="40">
        <v>0</v>
      </c>
      <c r="K23" s="40">
        <v>0</v>
      </c>
      <c r="L23" s="40">
        <v>0</v>
      </c>
      <c r="M23" s="40">
        <v>0</v>
      </c>
      <c r="N23" s="50">
        <f t="shared" si="0"/>
        <v>0</v>
      </c>
      <c r="O23" s="40">
        <v>0</v>
      </c>
      <c r="P23" s="40">
        <v>0</v>
      </c>
      <c r="Q23" s="40">
        <v>80</v>
      </c>
      <c r="R23" s="40">
        <v>0</v>
      </c>
      <c r="S23" s="50">
        <f t="shared" si="1"/>
        <v>80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50">
        <f t="shared" si="2"/>
        <v>0</v>
      </c>
      <c r="Z23" s="40">
        <v>0</v>
      </c>
      <c r="AA23" s="40">
        <v>0</v>
      </c>
      <c r="AB23" s="40">
        <v>0</v>
      </c>
      <c r="AC23" s="40">
        <v>0</v>
      </c>
      <c r="AD23" s="50">
        <f t="shared" si="3"/>
        <v>0</v>
      </c>
      <c r="AF23" s="147" t="s">
        <v>177</v>
      </c>
      <c r="AI23">
        <v>110</v>
      </c>
      <c r="AL23">
        <v>3</v>
      </c>
      <c r="AS23">
        <v>113</v>
      </c>
    </row>
    <row r="24" spans="1:45">
      <c r="A24" s="165" t="s">
        <v>36</v>
      </c>
      <c r="B24" s="10">
        <v>1713</v>
      </c>
      <c r="C24" s="54" t="s">
        <v>173</v>
      </c>
      <c r="D24" s="10">
        <v>17</v>
      </c>
      <c r="E24" s="8" t="s">
        <v>393</v>
      </c>
      <c r="F24" s="11">
        <v>43969</v>
      </c>
      <c r="G24" s="13">
        <v>3704</v>
      </c>
      <c r="H24" s="13">
        <v>44778</v>
      </c>
      <c r="I24" s="13">
        <v>3811</v>
      </c>
      <c r="J24" s="40">
        <v>4</v>
      </c>
      <c r="K24" s="40">
        <v>0</v>
      </c>
      <c r="L24" s="40">
        <v>2</v>
      </c>
      <c r="M24" s="40">
        <v>0</v>
      </c>
      <c r="N24" s="50">
        <f t="shared" si="0"/>
        <v>6</v>
      </c>
      <c r="O24" s="40">
        <v>0</v>
      </c>
      <c r="P24" s="40">
        <v>0</v>
      </c>
      <c r="Q24" s="40">
        <v>130</v>
      </c>
      <c r="R24" s="40">
        <v>0</v>
      </c>
      <c r="S24" s="50">
        <f t="shared" si="1"/>
        <v>130</v>
      </c>
      <c r="T24" s="21">
        <v>10</v>
      </c>
      <c r="U24" s="21">
        <v>0</v>
      </c>
      <c r="V24" s="21">
        <v>140</v>
      </c>
      <c r="W24" s="21">
        <v>8</v>
      </c>
      <c r="X24" s="21">
        <v>0</v>
      </c>
      <c r="Y24" s="50">
        <f t="shared" si="2"/>
        <v>158</v>
      </c>
      <c r="Z24" s="40">
        <v>0</v>
      </c>
      <c r="AA24" s="40">
        <v>0</v>
      </c>
      <c r="AB24" s="40">
        <v>0</v>
      </c>
      <c r="AC24" s="40">
        <v>0</v>
      </c>
      <c r="AD24" s="50">
        <f t="shared" si="3"/>
        <v>0</v>
      </c>
      <c r="AF24" s="147" t="s">
        <v>179</v>
      </c>
      <c r="AG24">
        <v>4</v>
      </c>
      <c r="AI24">
        <v>1</v>
      </c>
      <c r="AJ24">
        <v>1</v>
      </c>
      <c r="AK24">
        <v>3</v>
      </c>
      <c r="AL24">
        <v>6</v>
      </c>
      <c r="AM24">
        <v>1</v>
      </c>
      <c r="AN24">
        <v>21</v>
      </c>
      <c r="AO24">
        <v>8</v>
      </c>
      <c r="AP24">
        <v>10</v>
      </c>
      <c r="AQ24">
        <v>3</v>
      </c>
      <c r="AR24">
        <v>1</v>
      </c>
      <c r="AS24">
        <v>59</v>
      </c>
    </row>
    <row r="25" spans="1:45">
      <c r="A25" s="165" t="s">
        <v>36</v>
      </c>
      <c r="B25" s="10">
        <v>1715</v>
      </c>
      <c r="C25" s="54" t="s">
        <v>173</v>
      </c>
      <c r="D25" s="10">
        <v>18</v>
      </c>
      <c r="E25" s="8" t="s">
        <v>394</v>
      </c>
      <c r="F25" s="11">
        <v>43983</v>
      </c>
      <c r="G25" s="13">
        <v>3891</v>
      </c>
      <c r="H25" s="13">
        <v>71812</v>
      </c>
      <c r="I25" s="13">
        <v>4728</v>
      </c>
      <c r="J25" s="40">
        <v>0</v>
      </c>
      <c r="K25" s="40">
        <v>0</v>
      </c>
      <c r="L25" s="40">
        <v>0</v>
      </c>
      <c r="M25" s="40">
        <v>0</v>
      </c>
      <c r="N25" s="50">
        <f t="shared" ref="N25:N52" si="4">SUM(J25:M25)</f>
        <v>0</v>
      </c>
      <c r="O25" s="40">
        <v>0</v>
      </c>
      <c r="P25" s="40">
        <v>0</v>
      </c>
      <c r="Q25" s="40">
        <v>100</v>
      </c>
      <c r="R25" s="40">
        <v>0</v>
      </c>
      <c r="S25" s="50">
        <f t="shared" si="1"/>
        <v>100</v>
      </c>
      <c r="T25" s="21">
        <v>7</v>
      </c>
      <c r="U25" s="21">
        <v>0</v>
      </c>
      <c r="V25" s="21">
        <v>150</v>
      </c>
      <c r="W25" s="21">
        <v>32</v>
      </c>
      <c r="X25" s="21">
        <v>0</v>
      </c>
      <c r="Y25" s="50">
        <f t="shared" si="2"/>
        <v>189</v>
      </c>
      <c r="Z25" s="40">
        <v>1</v>
      </c>
      <c r="AA25" s="40">
        <v>0</v>
      </c>
      <c r="AB25" s="40">
        <v>4</v>
      </c>
      <c r="AC25" s="40">
        <v>0</v>
      </c>
      <c r="AD25" s="50">
        <f t="shared" si="3"/>
        <v>5</v>
      </c>
      <c r="AF25" s="147" t="s">
        <v>181</v>
      </c>
      <c r="AG25">
        <v>146</v>
      </c>
      <c r="AH25">
        <v>72</v>
      </c>
      <c r="AI25">
        <v>235</v>
      </c>
      <c r="AJ25">
        <v>112</v>
      </c>
      <c r="AK25">
        <v>44</v>
      </c>
      <c r="AL25">
        <v>142</v>
      </c>
      <c r="AM25">
        <v>112</v>
      </c>
      <c r="AN25">
        <v>246</v>
      </c>
      <c r="AO25">
        <v>111</v>
      </c>
      <c r="AP25">
        <v>84</v>
      </c>
      <c r="AQ25">
        <v>64</v>
      </c>
      <c r="AR25">
        <v>26</v>
      </c>
      <c r="AS25">
        <v>1394</v>
      </c>
    </row>
    <row r="26" spans="1:45">
      <c r="A26" s="165" t="s">
        <v>36</v>
      </c>
      <c r="B26" s="10">
        <v>1716</v>
      </c>
      <c r="C26" s="54" t="s">
        <v>173</v>
      </c>
      <c r="D26" s="10">
        <v>19</v>
      </c>
      <c r="E26" s="8" t="s">
        <v>395</v>
      </c>
      <c r="F26" s="11">
        <v>43984</v>
      </c>
      <c r="G26" s="13">
        <v>0</v>
      </c>
      <c r="H26" s="13">
        <v>0</v>
      </c>
      <c r="I26" s="13">
        <v>0</v>
      </c>
      <c r="J26" s="40">
        <v>0</v>
      </c>
      <c r="K26" s="40">
        <v>0</v>
      </c>
      <c r="L26" s="40">
        <v>0</v>
      </c>
      <c r="M26" s="40">
        <v>0</v>
      </c>
      <c r="N26" s="50">
        <f t="shared" si="4"/>
        <v>0</v>
      </c>
      <c r="O26" s="40">
        <v>0</v>
      </c>
      <c r="P26" s="40">
        <v>0</v>
      </c>
      <c r="Q26" s="40">
        <v>100</v>
      </c>
      <c r="R26" s="40">
        <v>0</v>
      </c>
      <c r="S26" s="50">
        <f t="shared" si="1"/>
        <v>100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50">
        <f t="shared" si="2"/>
        <v>0</v>
      </c>
      <c r="Z26" s="40">
        <v>0</v>
      </c>
      <c r="AA26" s="40">
        <v>0</v>
      </c>
      <c r="AB26" s="40">
        <v>4</v>
      </c>
      <c r="AC26" s="40">
        <v>0</v>
      </c>
      <c r="AD26" s="50">
        <f t="shared" si="3"/>
        <v>4</v>
      </c>
      <c r="AF26" s="147" t="s">
        <v>183</v>
      </c>
      <c r="AG26">
        <v>98</v>
      </c>
      <c r="AH26">
        <v>35</v>
      </c>
      <c r="AI26">
        <v>46</v>
      </c>
      <c r="AJ26">
        <v>109</v>
      </c>
      <c r="AK26">
        <v>95</v>
      </c>
      <c r="AL26">
        <v>79</v>
      </c>
      <c r="AM26">
        <v>40</v>
      </c>
      <c r="AN26">
        <v>211</v>
      </c>
      <c r="AO26">
        <v>249</v>
      </c>
      <c r="AP26">
        <v>147</v>
      </c>
      <c r="AQ26">
        <v>109</v>
      </c>
      <c r="AR26">
        <v>118</v>
      </c>
      <c r="AS26">
        <v>1336</v>
      </c>
    </row>
    <row r="27" spans="1:45">
      <c r="A27" s="165" t="s">
        <v>36</v>
      </c>
      <c r="B27" s="10">
        <v>1717</v>
      </c>
      <c r="C27" s="54" t="s">
        <v>173</v>
      </c>
      <c r="D27" s="10">
        <v>20</v>
      </c>
      <c r="E27" s="8" t="s">
        <v>396</v>
      </c>
      <c r="F27" s="11">
        <v>43994</v>
      </c>
      <c r="G27" s="13">
        <v>2974</v>
      </c>
      <c r="H27" s="13">
        <v>47423</v>
      </c>
      <c r="I27" s="13">
        <v>3910</v>
      </c>
      <c r="J27" s="40">
        <v>20</v>
      </c>
      <c r="K27" s="40">
        <v>0</v>
      </c>
      <c r="L27" s="40">
        <v>3</v>
      </c>
      <c r="M27" s="40">
        <v>0</v>
      </c>
      <c r="N27" s="50">
        <f t="shared" si="4"/>
        <v>23</v>
      </c>
      <c r="O27" s="40">
        <v>0</v>
      </c>
      <c r="P27" s="40">
        <v>0</v>
      </c>
      <c r="Q27" s="40">
        <v>0</v>
      </c>
      <c r="R27" s="40">
        <v>0</v>
      </c>
      <c r="S27" s="50">
        <f t="shared" si="1"/>
        <v>0</v>
      </c>
      <c r="T27" s="21">
        <v>21</v>
      </c>
      <c r="U27" s="21">
        <v>0</v>
      </c>
      <c r="V27" s="21">
        <v>119</v>
      </c>
      <c r="W27" s="21">
        <v>18</v>
      </c>
      <c r="X27" s="21">
        <v>0</v>
      </c>
      <c r="Y27" s="50">
        <f t="shared" si="2"/>
        <v>158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3"/>
        <v>0</v>
      </c>
      <c r="AF27" s="147" t="s">
        <v>397</v>
      </c>
      <c r="AH27">
        <v>10</v>
      </c>
      <c r="AJ27">
        <v>5</v>
      </c>
      <c r="AM27">
        <v>2</v>
      </c>
      <c r="AS27">
        <v>17</v>
      </c>
    </row>
    <row r="28" spans="1:45">
      <c r="A28" s="165" t="s">
        <v>36</v>
      </c>
      <c r="B28" s="10">
        <v>1718</v>
      </c>
      <c r="C28" s="54" t="s">
        <v>173</v>
      </c>
      <c r="D28" s="10">
        <v>21</v>
      </c>
      <c r="E28" s="8" t="s">
        <v>398</v>
      </c>
      <c r="F28" s="11">
        <v>43995</v>
      </c>
      <c r="G28" s="13">
        <v>160</v>
      </c>
      <c r="H28" s="13">
        <v>160</v>
      </c>
      <c r="I28" s="13">
        <v>204</v>
      </c>
      <c r="J28" s="40">
        <v>1</v>
      </c>
      <c r="K28" s="40">
        <v>0</v>
      </c>
      <c r="L28" s="40">
        <v>1</v>
      </c>
      <c r="M28" s="40">
        <v>0</v>
      </c>
      <c r="N28" s="50">
        <f t="shared" si="4"/>
        <v>2</v>
      </c>
      <c r="O28" s="40">
        <v>0</v>
      </c>
      <c r="P28" s="40">
        <v>0</v>
      </c>
      <c r="Q28" s="40">
        <v>90</v>
      </c>
      <c r="R28" s="40">
        <v>0</v>
      </c>
      <c r="S28" s="50">
        <f t="shared" si="1"/>
        <v>90</v>
      </c>
      <c r="T28" s="21">
        <v>0</v>
      </c>
      <c r="U28" s="21">
        <v>0</v>
      </c>
      <c r="V28" s="21">
        <v>8</v>
      </c>
      <c r="W28" s="21">
        <v>0</v>
      </c>
      <c r="X28" s="21">
        <v>0</v>
      </c>
      <c r="Y28" s="50">
        <f t="shared" si="2"/>
        <v>8</v>
      </c>
      <c r="Z28" s="40">
        <v>0</v>
      </c>
      <c r="AA28" s="40">
        <v>0</v>
      </c>
      <c r="AB28" s="40">
        <v>0</v>
      </c>
      <c r="AC28" s="40">
        <v>0</v>
      </c>
      <c r="AD28" s="50">
        <f t="shared" si="3"/>
        <v>0</v>
      </c>
      <c r="AF28" s="147" t="s">
        <v>185</v>
      </c>
      <c r="AG28">
        <v>7</v>
      </c>
      <c r="AI28">
        <v>10</v>
      </c>
      <c r="AJ28">
        <v>20</v>
      </c>
      <c r="AK28">
        <v>12</v>
      </c>
      <c r="AM28">
        <v>10</v>
      </c>
      <c r="AO28">
        <v>10</v>
      </c>
      <c r="AP28">
        <v>14</v>
      </c>
      <c r="AR28">
        <v>3</v>
      </c>
      <c r="AS28">
        <v>86</v>
      </c>
    </row>
    <row r="29" spans="1:45">
      <c r="A29" s="165" t="s">
        <v>36</v>
      </c>
      <c r="B29" s="10">
        <v>1719</v>
      </c>
      <c r="C29" s="54" t="s">
        <v>173</v>
      </c>
      <c r="D29" s="10">
        <v>22</v>
      </c>
      <c r="E29" s="8" t="s">
        <v>399</v>
      </c>
      <c r="F29" s="11">
        <v>44007</v>
      </c>
      <c r="G29" s="13">
        <v>2330</v>
      </c>
      <c r="H29" s="13">
        <v>40813</v>
      </c>
      <c r="I29" s="13">
        <v>2442</v>
      </c>
      <c r="J29" s="40">
        <v>0</v>
      </c>
      <c r="K29" s="40">
        <v>0</v>
      </c>
      <c r="L29" s="40">
        <v>0</v>
      </c>
      <c r="M29" s="40">
        <v>0</v>
      </c>
      <c r="N29" s="50">
        <f t="shared" si="4"/>
        <v>0</v>
      </c>
      <c r="O29" s="40">
        <v>0</v>
      </c>
      <c r="P29" s="40">
        <v>0</v>
      </c>
      <c r="Q29" s="40">
        <v>0</v>
      </c>
      <c r="R29" s="40">
        <v>0</v>
      </c>
      <c r="S29" s="50">
        <f t="shared" ref="S29:S52" si="5">SUM(O29:R29)</f>
        <v>0</v>
      </c>
      <c r="T29" s="21">
        <v>0</v>
      </c>
      <c r="U29" s="21">
        <v>0</v>
      </c>
      <c r="V29" s="21">
        <v>97</v>
      </c>
      <c r="W29" s="21">
        <v>2</v>
      </c>
      <c r="X29" s="21">
        <v>0</v>
      </c>
      <c r="Y29" s="50">
        <f t="shared" si="2"/>
        <v>99</v>
      </c>
      <c r="Z29" s="40">
        <v>0</v>
      </c>
      <c r="AA29" s="40">
        <v>0</v>
      </c>
      <c r="AB29" s="40">
        <v>0</v>
      </c>
      <c r="AC29" s="40">
        <v>5</v>
      </c>
      <c r="AD29" s="50">
        <f t="shared" si="3"/>
        <v>5</v>
      </c>
      <c r="AF29" s="147" t="s">
        <v>189</v>
      </c>
      <c r="AG29">
        <v>2</v>
      </c>
      <c r="AI29">
        <v>4</v>
      </c>
      <c r="AK29">
        <v>4</v>
      </c>
      <c r="AQ29">
        <v>4</v>
      </c>
      <c r="AS29">
        <v>14</v>
      </c>
    </row>
    <row r="30" spans="1:45">
      <c r="A30" s="165" t="s">
        <v>36</v>
      </c>
      <c r="B30" s="10">
        <v>1720</v>
      </c>
      <c r="C30" s="54" t="s">
        <v>173</v>
      </c>
      <c r="D30" s="10">
        <v>23</v>
      </c>
      <c r="E30" s="8" t="s">
        <v>400</v>
      </c>
      <c r="F30" s="11">
        <v>44016</v>
      </c>
      <c r="G30" s="13">
        <v>0</v>
      </c>
      <c r="H30" s="13">
        <v>0</v>
      </c>
      <c r="I30" s="13">
        <v>0</v>
      </c>
      <c r="J30" s="40">
        <v>0</v>
      </c>
      <c r="K30" s="40">
        <v>0</v>
      </c>
      <c r="L30" s="40">
        <v>0</v>
      </c>
      <c r="M30" s="40">
        <v>0</v>
      </c>
      <c r="N30" s="50">
        <f t="shared" si="4"/>
        <v>0</v>
      </c>
      <c r="O30" s="40">
        <v>0</v>
      </c>
      <c r="P30" s="40">
        <v>0</v>
      </c>
      <c r="Q30" s="40">
        <v>72</v>
      </c>
      <c r="R30" s="40">
        <v>80</v>
      </c>
      <c r="S30" s="50">
        <f t="shared" si="5"/>
        <v>152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50">
        <f t="shared" ref="Y30:Y52" si="6">SUM(T30:X30)</f>
        <v>0</v>
      </c>
      <c r="Z30" s="40">
        <v>0</v>
      </c>
      <c r="AA30" s="40">
        <v>0</v>
      </c>
      <c r="AB30" s="40">
        <v>2</v>
      </c>
      <c r="AC30" s="40">
        <v>0</v>
      </c>
      <c r="AD30" s="50">
        <f t="shared" ref="AD30:AD52" si="7">SUM(Z30:AC30)</f>
        <v>2</v>
      </c>
      <c r="AF30" s="147" t="s">
        <v>310</v>
      </c>
      <c r="AG30">
        <v>33</v>
      </c>
      <c r="AI30">
        <v>22</v>
      </c>
      <c r="AL30">
        <v>21</v>
      </c>
      <c r="AM30">
        <v>20</v>
      </c>
      <c r="AS30">
        <v>96</v>
      </c>
    </row>
    <row r="31" spans="1:45">
      <c r="A31" s="165" t="s">
        <v>36</v>
      </c>
      <c r="B31" s="10">
        <v>1721</v>
      </c>
      <c r="C31" s="54" t="s">
        <v>173</v>
      </c>
      <c r="D31" s="10">
        <v>24</v>
      </c>
      <c r="E31" s="8" t="s">
        <v>401</v>
      </c>
      <c r="F31" s="11">
        <v>44021</v>
      </c>
      <c r="G31" s="13">
        <v>4856</v>
      </c>
      <c r="H31" s="13">
        <v>62104</v>
      </c>
      <c r="I31" s="13">
        <v>6285</v>
      </c>
      <c r="J31" s="40">
        <v>4</v>
      </c>
      <c r="K31" s="40">
        <v>0</v>
      </c>
      <c r="L31" s="40">
        <v>0</v>
      </c>
      <c r="M31" s="40">
        <v>0</v>
      </c>
      <c r="N31" s="50">
        <f t="shared" si="4"/>
        <v>4</v>
      </c>
      <c r="O31" s="40">
        <v>0</v>
      </c>
      <c r="P31" s="40">
        <v>0</v>
      </c>
      <c r="Q31" s="40">
        <v>0</v>
      </c>
      <c r="R31" s="40">
        <v>0</v>
      </c>
      <c r="S31" s="50">
        <f t="shared" si="5"/>
        <v>0</v>
      </c>
      <c r="T31" s="21">
        <v>30</v>
      </c>
      <c r="U31" s="21">
        <v>0</v>
      </c>
      <c r="V31" s="21">
        <v>213</v>
      </c>
      <c r="W31" s="21">
        <v>9</v>
      </c>
      <c r="X31" s="21">
        <v>0</v>
      </c>
      <c r="Y31" s="50">
        <f t="shared" si="6"/>
        <v>252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7"/>
        <v>0</v>
      </c>
      <c r="AF31" s="147" t="s">
        <v>402</v>
      </c>
      <c r="AK31">
        <v>1</v>
      </c>
      <c r="AS31">
        <v>1</v>
      </c>
    </row>
    <row r="32" spans="1:45" ht="15">
      <c r="A32" s="165" t="s">
        <v>36</v>
      </c>
      <c r="B32" s="10">
        <v>1724</v>
      </c>
      <c r="C32" s="54" t="s">
        <v>173</v>
      </c>
      <c r="D32" s="10">
        <v>25</v>
      </c>
      <c r="E32" s="8" t="s">
        <v>403</v>
      </c>
      <c r="F32" s="11">
        <v>44045</v>
      </c>
      <c r="G32" s="13">
        <v>0</v>
      </c>
      <c r="H32" s="13">
        <v>0</v>
      </c>
      <c r="I32" s="13">
        <v>37</v>
      </c>
      <c r="J32" s="40">
        <v>1</v>
      </c>
      <c r="K32" s="40">
        <v>0</v>
      </c>
      <c r="L32" s="40">
        <v>0</v>
      </c>
      <c r="M32" s="40">
        <v>1</v>
      </c>
      <c r="N32" s="50">
        <f t="shared" si="4"/>
        <v>2</v>
      </c>
      <c r="O32" s="40">
        <v>0</v>
      </c>
      <c r="P32" s="40">
        <v>0</v>
      </c>
      <c r="Q32" s="40">
        <v>90</v>
      </c>
      <c r="R32" s="40">
        <v>0</v>
      </c>
      <c r="S32" s="50">
        <f t="shared" si="5"/>
        <v>90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50">
        <f t="shared" si="6"/>
        <v>0</v>
      </c>
      <c r="Z32" s="40">
        <v>0</v>
      </c>
      <c r="AA32" s="40">
        <v>0</v>
      </c>
      <c r="AB32" s="40">
        <v>0</v>
      </c>
      <c r="AC32" s="40">
        <v>0</v>
      </c>
      <c r="AD32" s="50">
        <f t="shared" si="7"/>
        <v>0</v>
      </c>
      <c r="AF32" s="155" t="s">
        <v>76</v>
      </c>
      <c r="AG32" s="156">
        <v>444</v>
      </c>
      <c r="AH32" s="156">
        <v>151</v>
      </c>
      <c r="AI32" s="156">
        <v>501</v>
      </c>
      <c r="AJ32" s="156">
        <v>350</v>
      </c>
      <c r="AK32" s="156">
        <v>321</v>
      </c>
      <c r="AL32" s="156">
        <v>454</v>
      </c>
      <c r="AM32" s="156">
        <v>252</v>
      </c>
      <c r="AN32" s="156">
        <v>655</v>
      </c>
      <c r="AO32" s="156">
        <v>502</v>
      </c>
      <c r="AP32" s="156">
        <v>334</v>
      </c>
      <c r="AQ32" s="156">
        <v>263</v>
      </c>
      <c r="AR32" s="156">
        <v>219</v>
      </c>
      <c r="AS32" s="156">
        <v>4446</v>
      </c>
    </row>
    <row r="33" spans="1:30">
      <c r="A33" s="165" t="s">
        <v>36</v>
      </c>
      <c r="B33" s="10">
        <v>1722</v>
      </c>
      <c r="C33" s="54" t="s">
        <v>173</v>
      </c>
      <c r="D33" s="10">
        <v>26</v>
      </c>
      <c r="E33" s="8" t="s">
        <v>404</v>
      </c>
      <c r="F33" s="11">
        <v>44047</v>
      </c>
      <c r="G33" s="13">
        <v>1210</v>
      </c>
      <c r="H33" s="13">
        <v>29561</v>
      </c>
      <c r="I33" s="13">
        <v>1482</v>
      </c>
      <c r="J33" s="40">
        <v>0</v>
      </c>
      <c r="K33" s="40">
        <v>0</v>
      </c>
      <c r="L33" s="40">
        <v>0</v>
      </c>
      <c r="M33" s="40">
        <v>0</v>
      </c>
      <c r="N33" s="50">
        <f t="shared" si="4"/>
        <v>0</v>
      </c>
      <c r="O33" s="40">
        <v>0</v>
      </c>
      <c r="P33" s="40">
        <v>0</v>
      </c>
      <c r="Q33" s="40">
        <v>0</v>
      </c>
      <c r="R33" s="40">
        <v>0</v>
      </c>
      <c r="S33" s="50">
        <f t="shared" si="5"/>
        <v>0</v>
      </c>
      <c r="T33" s="21">
        <v>0</v>
      </c>
      <c r="U33" s="21">
        <v>0</v>
      </c>
      <c r="V33" s="21">
        <v>51</v>
      </c>
      <c r="W33" s="21">
        <v>9</v>
      </c>
      <c r="X33" s="21">
        <v>0</v>
      </c>
      <c r="Y33" s="50">
        <f t="shared" si="6"/>
        <v>60</v>
      </c>
      <c r="Z33" s="40">
        <v>0</v>
      </c>
      <c r="AA33" s="40">
        <v>0</v>
      </c>
      <c r="AB33" s="40">
        <v>6</v>
      </c>
      <c r="AC33" s="40">
        <v>0</v>
      </c>
      <c r="AD33" s="50">
        <f t="shared" si="7"/>
        <v>6</v>
      </c>
    </row>
    <row r="34" spans="1:30">
      <c r="A34" s="165" t="s">
        <v>36</v>
      </c>
      <c r="B34" s="10">
        <v>1723</v>
      </c>
      <c r="C34" s="54" t="s">
        <v>173</v>
      </c>
      <c r="D34" s="10">
        <v>27</v>
      </c>
      <c r="E34" s="8" t="s">
        <v>405</v>
      </c>
      <c r="F34" s="11">
        <v>44053</v>
      </c>
      <c r="G34" s="13">
        <v>6012</v>
      </c>
      <c r="H34" s="13">
        <v>122964</v>
      </c>
      <c r="I34" s="13">
        <v>7999</v>
      </c>
      <c r="J34" s="40">
        <v>3</v>
      </c>
      <c r="K34" s="40">
        <v>0</v>
      </c>
      <c r="L34" s="40">
        <v>2</v>
      </c>
      <c r="M34" s="40">
        <v>1</v>
      </c>
      <c r="N34" s="50">
        <f t="shared" si="4"/>
        <v>6</v>
      </c>
      <c r="O34" s="40">
        <v>0</v>
      </c>
      <c r="P34" s="40">
        <v>0</v>
      </c>
      <c r="Q34" s="40">
        <v>154</v>
      </c>
      <c r="R34" s="40">
        <v>0</v>
      </c>
      <c r="S34" s="50">
        <f t="shared" si="5"/>
        <v>154</v>
      </c>
      <c r="T34" s="21">
        <v>14</v>
      </c>
      <c r="U34" s="21">
        <v>0</v>
      </c>
      <c r="V34" s="21">
        <v>288</v>
      </c>
      <c r="W34" s="21">
        <v>17</v>
      </c>
      <c r="X34" s="21">
        <v>0</v>
      </c>
      <c r="Y34" s="50">
        <f t="shared" si="6"/>
        <v>319</v>
      </c>
      <c r="Z34" s="40">
        <v>0</v>
      </c>
      <c r="AA34" s="40">
        <v>0</v>
      </c>
      <c r="AB34" s="40">
        <v>7</v>
      </c>
      <c r="AC34" s="40">
        <v>0</v>
      </c>
      <c r="AD34" s="50">
        <f t="shared" si="7"/>
        <v>7</v>
      </c>
    </row>
    <row r="35" spans="1:30">
      <c r="A35" s="165" t="s">
        <v>36</v>
      </c>
      <c r="B35" s="10">
        <v>1725</v>
      </c>
      <c r="C35" s="54" t="s">
        <v>173</v>
      </c>
      <c r="D35" s="10">
        <v>28</v>
      </c>
      <c r="E35" s="8" t="s">
        <v>406</v>
      </c>
      <c r="F35" s="11">
        <v>44062</v>
      </c>
      <c r="G35" s="13">
        <v>5381</v>
      </c>
      <c r="H35" s="13">
        <v>158566</v>
      </c>
      <c r="I35" s="13">
        <v>7012</v>
      </c>
      <c r="J35" s="40">
        <v>0</v>
      </c>
      <c r="K35" s="40">
        <v>0</v>
      </c>
      <c r="L35" s="40">
        <v>10</v>
      </c>
      <c r="M35" s="40">
        <v>0</v>
      </c>
      <c r="N35" s="50">
        <f t="shared" si="4"/>
        <v>10</v>
      </c>
      <c r="O35" s="40">
        <v>0</v>
      </c>
      <c r="P35" s="40">
        <v>0</v>
      </c>
      <c r="Q35" s="40">
        <v>278</v>
      </c>
      <c r="R35" s="40">
        <v>0</v>
      </c>
      <c r="S35" s="50">
        <f t="shared" si="5"/>
        <v>278</v>
      </c>
      <c r="T35" s="21">
        <v>6</v>
      </c>
      <c r="U35" s="21">
        <v>0</v>
      </c>
      <c r="V35" s="21">
        <v>249</v>
      </c>
      <c r="W35" s="21">
        <v>21</v>
      </c>
      <c r="X35" s="21">
        <v>0</v>
      </c>
      <c r="Y35" s="50">
        <f t="shared" si="6"/>
        <v>276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7"/>
        <v>0</v>
      </c>
    </row>
    <row r="36" spans="1:30">
      <c r="A36" s="165" t="s">
        <v>36</v>
      </c>
      <c r="B36" s="10">
        <v>1726</v>
      </c>
      <c r="C36" s="54" t="s">
        <v>173</v>
      </c>
      <c r="D36" s="10">
        <v>29</v>
      </c>
      <c r="E36" s="8" t="s">
        <v>407</v>
      </c>
      <c r="F36" s="11">
        <v>44063</v>
      </c>
      <c r="G36" s="13">
        <v>0</v>
      </c>
      <c r="H36" s="13">
        <v>0</v>
      </c>
      <c r="I36" s="13">
        <v>57</v>
      </c>
      <c r="J36" s="40">
        <v>1</v>
      </c>
      <c r="K36" s="40">
        <v>0</v>
      </c>
      <c r="L36" s="40">
        <v>2</v>
      </c>
      <c r="M36" s="40">
        <v>0</v>
      </c>
      <c r="N36" s="50">
        <f t="shared" si="4"/>
        <v>3</v>
      </c>
      <c r="O36" s="40">
        <v>0</v>
      </c>
      <c r="P36" s="40">
        <v>0</v>
      </c>
      <c r="Q36" s="40">
        <v>52</v>
      </c>
      <c r="R36" s="40">
        <v>0</v>
      </c>
      <c r="S36" s="50">
        <f t="shared" si="5"/>
        <v>52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50">
        <f t="shared" si="6"/>
        <v>0</v>
      </c>
      <c r="Z36" s="40">
        <v>0</v>
      </c>
      <c r="AA36" s="40">
        <v>0</v>
      </c>
      <c r="AB36" s="40">
        <v>0</v>
      </c>
      <c r="AC36" s="40">
        <v>0</v>
      </c>
      <c r="AD36" s="50">
        <f t="shared" si="7"/>
        <v>0</v>
      </c>
    </row>
    <row r="37" spans="1:30">
      <c r="A37" s="165" t="s">
        <v>36</v>
      </c>
      <c r="B37" s="10">
        <v>1727</v>
      </c>
      <c r="C37" s="54" t="s">
        <v>173</v>
      </c>
      <c r="D37" s="10">
        <v>30</v>
      </c>
      <c r="E37" s="8" t="s">
        <v>408</v>
      </c>
      <c r="F37" s="11">
        <v>44083</v>
      </c>
      <c r="G37" s="13">
        <v>4894</v>
      </c>
      <c r="H37" s="13">
        <v>162487</v>
      </c>
      <c r="I37" s="13">
        <v>6569</v>
      </c>
      <c r="J37" s="40">
        <v>3</v>
      </c>
      <c r="K37" s="40">
        <v>0</v>
      </c>
      <c r="L37" s="40">
        <v>0</v>
      </c>
      <c r="M37" s="40">
        <v>0</v>
      </c>
      <c r="N37" s="50">
        <f t="shared" si="4"/>
        <v>3</v>
      </c>
      <c r="O37" s="40">
        <v>0</v>
      </c>
      <c r="P37" s="40">
        <v>0</v>
      </c>
      <c r="Q37" s="40">
        <v>350</v>
      </c>
      <c r="R37" s="40">
        <v>0</v>
      </c>
      <c r="S37" s="50">
        <f t="shared" si="5"/>
        <v>350</v>
      </c>
      <c r="T37" s="21">
        <v>20</v>
      </c>
      <c r="U37" s="21">
        <v>0</v>
      </c>
      <c r="V37" s="21">
        <v>224</v>
      </c>
      <c r="W37" s="21">
        <v>15</v>
      </c>
      <c r="X37" s="21">
        <v>0</v>
      </c>
      <c r="Y37" s="50">
        <f t="shared" si="6"/>
        <v>259</v>
      </c>
      <c r="Z37" s="40">
        <v>20</v>
      </c>
      <c r="AA37" s="40">
        <v>0</v>
      </c>
      <c r="AB37" s="40">
        <v>0</v>
      </c>
      <c r="AC37" s="40">
        <v>0</v>
      </c>
      <c r="AD37" s="50">
        <f t="shared" si="7"/>
        <v>20</v>
      </c>
    </row>
    <row r="38" spans="1:30">
      <c r="A38" s="165" t="s">
        <v>36</v>
      </c>
      <c r="B38" s="10">
        <v>1729</v>
      </c>
      <c r="C38" s="54" t="s">
        <v>173</v>
      </c>
      <c r="D38" s="10">
        <v>31</v>
      </c>
      <c r="E38" s="8" t="s">
        <v>409</v>
      </c>
      <c r="F38" s="11">
        <v>44097</v>
      </c>
      <c r="G38" s="13">
        <v>4676</v>
      </c>
      <c r="H38" s="13">
        <v>169424</v>
      </c>
      <c r="I38" s="13">
        <v>6328</v>
      </c>
      <c r="J38" s="40">
        <v>5</v>
      </c>
      <c r="K38" s="40">
        <v>0</v>
      </c>
      <c r="L38" s="40">
        <v>3</v>
      </c>
      <c r="M38" s="40">
        <v>0</v>
      </c>
      <c r="N38" s="50">
        <f t="shared" si="4"/>
        <v>8</v>
      </c>
      <c r="O38" s="40">
        <v>0</v>
      </c>
      <c r="P38" s="40">
        <v>0</v>
      </c>
      <c r="Q38" s="40">
        <v>100</v>
      </c>
      <c r="R38" s="40">
        <v>0</v>
      </c>
      <c r="S38" s="50">
        <f t="shared" si="5"/>
        <v>100</v>
      </c>
      <c r="T38" s="21">
        <v>0</v>
      </c>
      <c r="U38" s="21">
        <v>0</v>
      </c>
      <c r="V38" s="21">
        <v>223</v>
      </c>
      <c r="W38" s="21">
        <v>20</v>
      </c>
      <c r="X38" s="21">
        <v>0</v>
      </c>
      <c r="Y38" s="50">
        <f t="shared" si="6"/>
        <v>243</v>
      </c>
      <c r="Z38" s="40">
        <v>0</v>
      </c>
      <c r="AA38" s="40">
        <v>0</v>
      </c>
      <c r="AB38" s="40">
        <v>0</v>
      </c>
      <c r="AC38" s="40">
        <v>0</v>
      </c>
      <c r="AD38" s="50">
        <f t="shared" si="7"/>
        <v>0</v>
      </c>
    </row>
    <row r="39" spans="1:30">
      <c r="A39" s="165" t="s">
        <v>36</v>
      </c>
      <c r="B39" s="10">
        <v>1728</v>
      </c>
      <c r="C39" s="54" t="s">
        <v>173</v>
      </c>
      <c r="D39" s="10">
        <v>32</v>
      </c>
      <c r="E39" s="8" t="s">
        <v>410</v>
      </c>
      <c r="F39" s="11">
        <v>44100</v>
      </c>
      <c r="G39" s="13">
        <v>0</v>
      </c>
      <c r="H39" s="13">
        <v>0</v>
      </c>
      <c r="I39" s="13">
        <v>177</v>
      </c>
      <c r="J39" s="40">
        <v>5</v>
      </c>
      <c r="K39" s="40">
        <v>0</v>
      </c>
      <c r="L39" s="40">
        <v>4</v>
      </c>
      <c r="M39" s="40">
        <v>0</v>
      </c>
      <c r="N39" s="50">
        <f t="shared" si="4"/>
        <v>9</v>
      </c>
      <c r="O39" s="40">
        <v>20</v>
      </c>
      <c r="P39" s="40">
        <v>0</v>
      </c>
      <c r="Q39" s="40">
        <v>79</v>
      </c>
      <c r="R39" s="40">
        <v>41</v>
      </c>
      <c r="S39" s="50">
        <f t="shared" si="5"/>
        <v>140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50">
        <f t="shared" si="6"/>
        <v>0</v>
      </c>
      <c r="Z39" s="40">
        <v>10</v>
      </c>
      <c r="AA39" s="40">
        <v>0</v>
      </c>
      <c r="AB39" s="40">
        <v>17</v>
      </c>
      <c r="AC39" s="40">
        <v>4</v>
      </c>
      <c r="AD39" s="50">
        <f t="shared" si="7"/>
        <v>31</v>
      </c>
    </row>
    <row r="40" spans="1:30">
      <c r="A40" s="165" t="s">
        <v>36</v>
      </c>
      <c r="B40" s="10">
        <v>1730</v>
      </c>
      <c r="C40" s="54" t="s">
        <v>173</v>
      </c>
      <c r="D40" s="10">
        <v>33</v>
      </c>
      <c r="E40" s="8" t="s">
        <v>411</v>
      </c>
      <c r="F40" s="11">
        <v>44107</v>
      </c>
      <c r="G40" s="13">
        <v>1136</v>
      </c>
      <c r="H40" s="13">
        <v>61077</v>
      </c>
      <c r="I40" s="13">
        <v>1924</v>
      </c>
      <c r="J40" s="40">
        <v>7</v>
      </c>
      <c r="K40" s="40">
        <v>0</v>
      </c>
      <c r="L40" s="40">
        <v>5</v>
      </c>
      <c r="M40" s="40">
        <v>0</v>
      </c>
      <c r="N40" s="50">
        <f t="shared" si="4"/>
        <v>12</v>
      </c>
      <c r="O40" s="40">
        <v>0</v>
      </c>
      <c r="P40" s="40">
        <v>0</v>
      </c>
      <c r="Q40" s="40">
        <v>200</v>
      </c>
      <c r="R40" s="40">
        <v>0</v>
      </c>
      <c r="S40" s="50">
        <f t="shared" si="5"/>
        <v>200</v>
      </c>
      <c r="T40" s="21">
        <v>5</v>
      </c>
      <c r="U40" s="21">
        <v>0</v>
      </c>
      <c r="V40" s="21">
        <v>55</v>
      </c>
      <c r="W40" s="21">
        <v>13</v>
      </c>
      <c r="X40" s="21">
        <v>0</v>
      </c>
      <c r="Y40" s="50">
        <f t="shared" si="6"/>
        <v>73</v>
      </c>
      <c r="Z40" s="40">
        <v>0</v>
      </c>
      <c r="AA40" s="40">
        <v>0</v>
      </c>
      <c r="AB40" s="40">
        <v>0</v>
      </c>
      <c r="AC40" s="40">
        <v>0</v>
      </c>
      <c r="AD40" s="50">
        <f t="shared" si="7"/>
        <v>0</v>
      </c>
    </row>
    <row r="41" spans="1:30">
      <c r="A41" s="165" t="s">
        <v>42</v>
      </c>
      <c r="B41" s="10">
        <v>1731</v>
      </c>
      <c r="C41" s="54" t="s">
        <v>173</v>
      </c>
      <c r="D41" s="10">
        <v>34</v>
      </c>
      <c r="E41" s="8" t="s">
        <v>412</v>
      </c>
      <c r="F41" s="11">
        <v>44109</v>
      </c>
      <c r="G41" s="13">
        <v>0</v>
      </c>
      <c r="H41" s="13">
        <v>3</v>
      </c>
      <c r="I41" s="13">
        <v>81</v>
      </c>
      <c r="J41" s="40">
        <v>0</v>
      </c>
      <c r="K41" s="40">
        <v>0</v>
      </c>
      <c r="L41" s="40">
        <v>0</v>
      </c>
      <c r="M41" s="40">
        <v>0</v>
      </c>
      <c r="N41" s="50">
        <f t="shared" si="4"/>
        <v>0</v>
      </c>
      <c r="O41" s="40">
        <v>0</v>
      </c>
      <c r="P41" s="40">
        <v>0</v>
      </c>
      <c r="Q41" s="40">
        <v>0</v>
      </c>
      <c r="R41" s="40">
        <v>0</v>
      </c>
      <c r="S41" s="50">
        <f t="shared" si="5"/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50">
        <f t="shared" si="6"/>
        <v>0</v>
      </c>
      <c r="Z41" s="40">
        <v>0</v>
      </c>
      <c r="AA41" s="40">
        <v>0</v>
      </c>
      <c r="AB41" s="40">
        <v>0</v>
      </c>
      <c r="AC41" s="40">
        <v>0</v>
      </c>
      <c r="AD41" s="50">
        <f t="shared" si="7"/>
        <v>0</v>
      </c>
    </row>
    <row r="42" spans="1:30">
      <c r="A42" s="165" t="s">
        <v>36</v>
      </c>
      <c r="B42" s="10">
        <v>1732</v>
      </c>
      <c r="C42" s="54" t="s">
        <v>173</v>
      </c>
      <c r="D42" s="10">
        <v>35</v>
      </c>
      <c r="E42" s="8" t="s">
        <v>413</v>
      </c>
      <c r="F42" s="11">
        <v>44113</v>
      </c>
      <c r="G42" s="13">
        <v>0</v>
      </c>
      <c r="H42" s="13">
        <v>0</v>
      </c>
      <c r="I42" s="13">
        <v>29</v>
      </c>
      <c r="J42" s="40">
        <v>1</v>
      </c>
      <c r="K42" s="40">
        <v>0</v>
      </c>
      <c r="L42" s="40">
        <v>0</v>
      </c>
      <c r="M42" s="40">
        <v>0</v>
      </c>
      <c r="N42" s="50">
        <f t="shared" si="4"/>
        <v>1</v>
      </c>
      <c r="O42" s="40">
        <v>0</v>
      </c>
      <c r="P42" s="40">
        <v>190</v>
      </c>
      <c r="Q42" s="40">
        <v>0</v>
      </c>
      <c r="R42" s="40">
        <v>121</v>
      </c>
      <c r="S42" s="50">
        <f t="shared" si="5"/>
        <v>311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50">
        <f t="shared" si="6"/>
        <v>0</v>
      </c>
      <c r="Z42" s="40">
        <v>0</v>
      </c>
      <c r="AA42" s="40">
        <v>0</v>
      </c>
      <c r="AB42" s="40">
        <v>0</v>
      </c>
      <c r="AC42" s="40">
        <v>0</v>
      </c>
      <c r="AD42" s="50">
        <f t="shared" si="7"/>
        <v>0</v>
      </c>
    </row>
    <row r="43" spans="1:30">
      <c r="A43" s="165" t="s">
        <v>36</v>
      </c>
      <c r="B43" s="10">
        <v>1733</v>
      </c>
      <c r="C43" s="54" t="s">
        <v>173</v>
      </c>
      <c r="D43" s="10">
        <v>36</v>
      </c>
      <c r="E43" s="8" t="s">
        <v>414</v>
      </c>
      <c r="F43" s="11">
        <v>44121</v>
      </c>
      <c r="G43" s="13">
        <v>4045</v>
      </c>
      <c r="H43" s="13">
        <v>134205</v>
      </c>
      <c r="I43" s="13">
        <v>5144</v>
      </c>
      <c r="J43" s="40">
        <v>0</v>
      </c>
      <c r="K43" s="40">
        <v>0</v>
      </c>
      <c r="L43" s="40">
        <v>3</v>
      </c>
      <c r="M43" s="40">
        <v>0</v>
      </c>
      <c r="N43" s="50">
        <f t="shared" si="4"/>
        <v>3</v>
      </c>
      <c r="O43" s="40">
        <v>20</v>
      </c>
      <c r="P43" s="40">
        <v>0</v>
      </c>
      <c r="Q43" s="40">
        <v>229</v>
      </c>
      <c r="R43" s="40">
        <v>0</v>
      </c>
      <c r="S43" s="50">
        <f t="shared" si="5"/>
        <v>249</v>
      </c>
      <c r="T43" s="21">
        <v>0</v>
      </c>
      <c r="U43" s="21">
        <v>0</v>
      </c>
      <c r="V43" s="21">
        <v>193</v>
      </c>
      <c r="W43" s="21">
        <v>9</v>
      </c>
      <c r="X43" s="21">
        <v>0</v>
      </c>
      <c r="Y43" s="50">
        <f t="shared" si="6"/>
        <v>202</v>
      </c>
      <c r="Z43" s="40">
        <v>0</v>
      </c>
      <c r="AA43" s="40">
        <v>0</v>
      </c>
      <c r="AB43" s="40">
        <v>4</v>
      </c>
      <c r="AC43" s="40">
        <v>0</v>
      </c>
      <c r="AD43" s="50">
        <f t="shared" si="7"/>
        <v>4</v>
      </c>
    </row>
    <row r="44" spans="1:30">
      <c r="A44" s="165" t="s">
        <v>36</v>
      </c>
      <c r="B44" s="10">
        <v>1735</v>
      </c>
      <c r="C44" s="54" t="s">
        <v>173</v>
      </c>
      <c r="D44" s="10">
        <v>37</v>
      </c>
      <c r="E44" s="8" t="s">
        <v>415</v>
      </c>
      <c r="F44" s="11">
        <v>44132</v>
      </c>
      <c r="G44" s="13">
        <v>936</v>
      </c>
      <c r="H44" s="13">
        <v>2964</v>
      </c>
      <c r="I44" s="13">
        <v>1474</v>
      </c>
      <c r="J44" s="40">
        <v>3</v>
      </c>
      <c r="K44" s="40">
        <v>0</v>
      </c>
      <c r="L44" s="40">
        <v>2</v>
      </c>
      <c r="M44" s="40"/>
      <c r="N44" s="50">
        <f t="shared" si="4"/>
        <v>5</v>
      </c>
      <c r="O44" s="40">
        <v>50</v>
      </c>
      <c r="P44" s="40">
        <v>0</v>
      </c>
      <c r="Q44" s="40">
        <v>0</v>
      </c>
      <c r="R44" s="40">
        <v>0</v>
      </c>
      <c r="S44" s="50">
        <f t="shared" si="5"/>
        <v>50</v>
      </c>
      <c r="T44" s="21">
        <v>15</v>
      </c>
      <c r="U44" s="21">
        <v>0</v>
      </c>
      <c r="V44" s="21">
        <v>42</v>
      </c>
      <c r="W44" s="21">
        <v>2</v>
      </c>
      <c r="X44" s="21">
        <v>0</v>
      </c>
      <c r="Y44" s="50">
        <f t="shared" si="6"/>
        <v>59</v>
      </c>
      <c r="Z44" s="40">
        <v>0</v>
      </c>
      <c r="AA44" s="40">
        <v>0</v>
      </c>
      <c r="AB44" s="40">
        <v>104</v>
      </c>
      <c r="AC44" s="40">
        <v>0</v>
      </c>
      <c r="AD44" s="50">
        <f t="shared" si="7"/>
        <v>104</v>
      </c>
    </row>
    <row r="45" spans="1:30">
      <c r="A45" s="165" t="s">
        <v>36</v>
      </c>
      <c r="B45" s="10">
        <v>1734</v>
      </c>
      <c r="C45" s="54" t="s">
        <v>173</v>
      </c>
      <c r="D45" s="10">
        <v>38</v>
      </c>
      <c r="E45" s="8" t="s">
        <v>416</v>
      </c>
      <c r="F45" s="11">
        <v>44135</v>
      </c>
      <c r="G45" s="13">
        <v>0</v>
      </c>
      <c r="H45" s="13">
        <v>0</v>
      </c>
      <c r="I45" s="13">
        <v>42</v>
      </c>
      <c r="J45" s="40">
        <v>2</v>
      </c>
      <c r="K45" s="40">
        <v>0</v>
      </c>
      <c r="L45" s="40">
        <v>1</v>
      </c>
      <c r="M45" s="40">
        <v>0</v>
      </c>
      <c r="N45" s="50">
        <f t="shared" si="4"/>
        <v>3</v>
      </c>
      <c r="O45" s="40">
        <v>25</v>
      </c>
      <c r="P45" s="40">
        <v>0</v>
      </c>
      <c r="Q45" s="40">
        <v>175</v>
      </c>
      <c r="R45" s="40">
        <v>0</v>
      </c>
      <c r="S45" s="50">
        <f t="shared" si="5"/>
        <v>200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50">
        <f t="shared" si="6"/>
        <v>0</v>
      </c>
      <c r="Z45" s="40">
        <v>21</v>
      </c>
      <c r="AA45" s="40">
        <v>0</v>
      </c>
      <c r="AB45" s="40">
        <v>0</v>
      </c>
      <c r="AC45" s="40">
        <v>0</v>
      </c>
      <c r="AD45" s="50">
        <f t="shared" si="7"/>
        <v>21</v>
      </c>
    </row>
    <row r="46" spans="1:30">
      <c r="A46" s="165" t="s">
        <v>36</v>
      </c>
      <c r="B46" s="10">
        <v>1737</v>
      </c>
      <c r="C46" s="54" t="s">
        <v>173</v>
      </c>
      <c r="D46" s="10">
        <v>39</v>
      </c>
      <c r="E46" s="8" t="s">
        <v>417</v>
      </c>
      <c r="F46" s="11">
        <v>44147</v>
      </c>
      <c r="G46" s="13">
        <v>2351</v>
      </c>
      <c r="H46" s="13">
        <v>79042</v>
      </c>
      <c r="I46" s="13">
        <v>3119</v>
      </c>
      <c r="J46" s="40">
        <v>2</v>
      </c>
      <c r="K46" s="40">
        <v>0</v>
      </c>
      <c r="L46" s="40">
        <v>3</v>
      </c>
      <c r="M46" s="40">
        <v>0</v>
      </c>
      <c r="N46" s="50">
        <f t="shared" si="4"/>
        <v>5</v>
      </c>
      <c r="O46" s="40">
        <v>0</v>
      </c>
      <c r="P46" s="40">
        <v>0</v>
      </c>
      <c r="Q46" s="40">
        <v>0</v>
      </c>
      <c r="R46" s="40">
        <v>0</v>
      </c>
      <c r="S46" s="50">
        <f t="shared" si="5"/>
        <v>0</v>
      </c>
      <c r="T46" s="21">
        <v>0</v>
      </c>
      <c r="U46" s="21">
        <v>0</v>
      </c>
      <c r="V46" s="21">
        <v>118</v>
      </c>
      <c r="W46" s="21">
        <v>2</v>
      </c>
      <c r="X46" s="21">
        <v>0</v>
      </c>
      <c r="Y46" s="50">
        <f t="shared" si="6"/>
        <v>120</v>
      </c>
      <c r="Z46" s="40">
        <v>0</v>
      </c>
      <c r="AA46" s="40">
        <v>0</v>
      </c>
      <c r="AB46" s="40">
        <v>0</v>
      </c>
      <c r="AC46" s="40">
        <v>0</v>
      </c>
      <c r="AD46" s="50">
        <f t="shared" si="7"/>
        <v>0</v>
      </c>
    </row>
    <row r="47" spans="1:30">
      <c r="A47" s="165" t="s">
        <v>36</v>
      </c>
      <c r="B47" s="10">
        <v>1738</v>
      </c>
      <c r="C47" s="54" t="s">
        <v>173</v>
      </c>
      <c r="D47" s="10">
        <v>40</v>
      </c>
      <c r="E47" s="8" t="s">
        <v>418</v>
      </c>
      <c r="F47" s="11">
        <v>44148</v>
      </c>
      <c r="G47" s="13">
        <v>135</v>
      </c>
      <c r="H47" s="13">
        <v>135</v>
      </c>
      <c r="I47" s="13">
        <v>218</v>
      </c>
      <c r="J47" s="40">
        <v>3</v>
      </c>
      <c r="K47" s="40">
        <v>0</v>
      </c>
      <c r="L47" s="40">
        <v>0</v>
      </c>
      <c r="M47" s="40">
        <v>0</v>
      </c>
      <c r="N47" s="50">
        <f t="shared" si="4"/>
        <v>3</v>
      </c>
      <c r="O47" s="40">
        <v>0</v>
      </c>
      <c r="P47" s="40">
        <v>0</v>
      </c>
      <c r="Q47" s="40">
        <v>20</v>
      </c>
      <c r="R47" s="40">
        <v>0</v>
      </c>
      <c r="S47" s="50">
        <f t="shared" si="5"/>
        <v>20</v>
      </c>
      <c r="T47" s="21">
        <v>0</v>
      </c>
      <c r="U47" s="21">
        <v>0</v>
      </c>
      <c r="V47" s="21">
        <v>9</v>
      </c>
      <c r="W47" s="21">
        <v>0</v>
      </c>
      <c r="X47" s="21">
        <v>0</v>
      </c>
      <c r="Y47" s="50">
        <f t="shared" si="6"/>
        <v>9</v>
      </c>
      <c r="Z47" s="40">
        <v>0</v>
      </c>
      <c r="AA47" s="40">
        <v>0</v>
      </c>
      <c r="AB47" s="40">
        <v>0</v>
      </c>
      <c r="AC47" s="40">
        <v>0</v>
      </c>
      <c r="AD47" s="50">
        <f t="shared" si="7"/>
        <v>0</v>
      </c>
    </row>
    <row r="48" spans="1:30">
      <c r="A48" s="165" t="s">
        <v>36</v>
      </c>
      <c r="B48" s="10">
        <v>1739</v>
      </c>
      <c r="C48" s="54" t="s">
        <v>173</v>
      </c>
      <c r="D48" s="10">
        <v>41</v>
      </c>
      <c r="E48" s="8" t="s">
        <v>419</v>
      </c>
      <c r="F48" s="11">
        <v>44161</v>
      </c>
      <c r="G48" s="13">
        <v>2897</v>
      </c>
      <c r="H48" s="13">
        <v>55509</v>
      </c>
      <c r="I48" s="13">
        <v>3395</v>
      </c>
      <c r="J48" s="40">
        <v>2</v>
      </c>
      <c r="K48" s="40">
        <v>0</v>
      </c>
      <c r="L48" s="40">
        <v>2</v>
      </c>
      <c r="M48" s="40">
        <v>0</v>
      </c>
      <c r="N48" s="50">
        <f t="shared" si="4"/>
        <v>4</v>
      </c>
      <c r="O48" s="40">
        <v>0</v>
      </c>
      <c r="P48" s="40">
        <v>0</v>
      </c>
      <c r="Q48" s="40">
        <v>30</v>
      </c>
      <c r="R48" s="40">
        <v>0</v>
      </c>
      <c r="S48" s="50">
        <f t="shared" si="5"/>
        <v>30</v>
      </c>
      <c r="T48" s="21">
        <v>7</v>
      </c>
      <c r="U48" s="21">
        <v>0</v>
      </c>
      <c r="V48" s="21">
        <v>115</v>
      </c>
      <c r="W48" s="21">
        <v>12</v>
      </c>
      <c r="X48" s="21">
        <v>0</v>
      </c>
      <c r="Y48" s="50">
        <f t="shared" si="6"/>
        <v>134</v>
      </c>
      <c r="Z48" s="40">
        <v>0</v>
      </c>
      <c r="AA48" s="40">
        <v>0</v>
      </c>
      <c r="AB48" s="40">
        <v>100</v>
      </c>
      <c r="AC48" s="40">
        <v>0</v>
      </c>
      <c r="AD48" s="50">
        <f t="shared" si="7"/>
        <v>100</v>
      </c>
    </row>
    <row r="49" spans="1:31">
      <c r="A49" s="165" t="s">
        <v>36</v>
      </c>
      <c r="B49" s="10">
        <v>1740</v>
      </c>
      <c r="C49" s="54" t="s">
        <v>173</v>
      </c>
      <c r="D49" s="10">
        <v>42</v>
      </c>
      <c r="E49" s="8" t="s">
        <v>420</v>
      </c>
      <c r="F49" s="11">
        <v>44162</v>
      </c>
      <c r="G49" s="13">
        <v>0</v>
      </c>
      <c r="H49" s="13">
        <v>0</v>
      </c>
      <c r="I49" s="13">
        <v>0</v>
      </c>
      <c r="J49" s="40">
        <v>0</v>
      </c>
      <c r="K49" s="40">
        <v>0</v>
      </c>
      <c r="L49" s="40">
        <v>0</v>
      </c>
      <c r="M49" s="40">
        <v>0</v>
      </c>
      <c r="N49" s="50">
        <f t="shared" si="4"/>
        <v>0</v>
      </c>
      <c r="O49" s="40">
        <v>0</v>
      </c>
      <c r="P49" s="40">
        <v>0</v>
      </c>
      <c r="Q49" s="40">
        <v>40</v>
      </c>
      <c r="R49" s="40">
        <v>0</v>
      </c>
      <c r="S49" s="50">
        <f t="shared" si="5"/>
        <v>40</v>
      </c>
      <c r="T49" s="21">
        <v>0</v>
      </c>
      <c r="U49" s="21">
        <v>0</v>
      </c>
      <c r="V49" s="21">
        <v>0</v>
      </c>
      <c r="W49" s="21">
        <v>0</v>
      </c>
      <c r="X49" s="21">
        <v>0</v>
      </c>
      <c r="Y49" s="50">
        <f t="shared" si="6"/>
        <v>0</v>
      </c>
      <c r="Z49" s="40">
        <v>0</v>
      </c>
      <c r="AA49" s="40">
        <v>0</v>
      </c>
      <c r="AB49" s="40">
        <v>0</v>
      </c>
      <c r="AC49" s="40">
        <v>0</v>
      </c>
      <c r="AD49" s="50">
        <f t="shared" si="7"/>
        <v>0</v>
      </c>
    </row>
    <row r="50" spans="1:31">
      <c r="A50" s="165" t="s">
        <v>42</v>
      </c>
      <c r="B50" s="10">
        <v>1736</v>
      </c>
      <c r="C50" s="54" t="s">
        <v>173</v>
      </c>
      <c r="D50" s="10">
        <v>43</v>
      </c>
      <c r="E50" s="8" t="s">
        <v>421</v>
      </c>
      <c r="F50" s="11">
        <v>44166</v>
      </c>
      <c r="G50" s="13">
        <v>0</v>
      </c>
      <c r="H50" s="13">
        <v>259</v>
      </c>
      <c r="I50" s="13">
        <v>2093</v>
      </c>
      <c r="J50" s="40">
        <v>0</v>
      </c>
      <c r="K50" s="40">
        <v>0</v>
      </c>
      <c r="L50" s="40">
        <v>0</v>
      </c>
      <c r="M50" s="40">
        <v>0</v>
      </c>
      <c r="N50" s="50">
        <f t="shared" si="4"/>
        <v>0</v>
      </c>
      <c r="O50" s="40">
        <v>0</v>
      </c>
      <c r="P50" s="40">
        <v>0</v>
      </c>
      <c r="Q50" s="40">
        <v>0</v>
      </c>
      <c r="R50" s="40">
        <v>0</v>
      </c>
      <c r="S50" s="50">
        <f t="shared" si="5"/>
        <v>0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50">
        <f t="shared" si="6"/>
        <v>0</v>
      </c>
      <c r="Z50" s="40">
        <v>0</v>
      </c>
      <c r="AA50" s="40">
        <v>0</v>
      </c>
      <c r="AB50" s="40">
        <v>0</v>
      </c>
      <c r="AC50" s="40">
        <v>0</v>
      </c>
      <c r="AD50" s="50">
        <f t="shared" si="7"/>
        <v>0</v>
      </c>
      <c r="AE50" s="150" t="s">
        <v>422</v>
      </c>
    </row>
    <row r="51" spans="1:31">
      <c r="A51" s="165" t="s">
        <v>36</v>
      </c>
      <c r="B51" s="10">
        <v>1741</v>
      </c>
      <c r="C51" s="54" t="s">
        <v>173</v>
      </c>
      <c r="D51" s="10">
        <v>44</v>
      </c>
      <c r="E51" s="8" t="s">
        <v>423</v>
      </c>
      <c r="F51" s="11">
        <v>44175</v>
      </c>
      <c r="G51" s="13">
        <v>1338</v>
      </c>
      <c r="H51" s="13">
        <v>63316</v>
      </c>
      <c r="I51" s="13">
        <v>2001</v>
      </c>
      <c r="J51" s="40">
        <v>1</v>
      </c>
      <c r="K51" s="40">
        <v>0</v>
      </c>
      <c r="L51" s="40">
        <v>0</v>
      </c>
      <c r="M51" s="40">
        <v>0</v>
      </c>
      <c r="N51" s="50">
        <f t="shared" si="4"/>
        <v>1</v>
      </c>
      <c r="O51" s="40">
        <v>15</v>
      </c>
      <c r="P51" s="40">
        <v>0</v>
      </c>
      <c r="Q51" s="40">
        <v>0</v>
      </c>
      <c r="R51" s="40">
        <v>0</v>
      </c>
      <c r="S51" s="50">
        <f t="shared" si="5"/>
        <v>15</v>
      </c>
      <c r="T51" s="21">
        <v>5</v>
      </c>
      <c r="U51" s="21">
        <v>0</v>
      </c>
      <c r="V51" s="21">
        <v>64</v>
      </c>
      <c r="W51" s="21">
        <v>7</v>
      </c>
      <c r="X51" s="21">
        <v>0</v>
      </c>
      <c r="Y51" s="50">
        <f t="shared" si="6"/>
        <v>76</v>
      </c>
      <c r="Z51" s="40">
        <v>8</v>
      </c>
      <c r="AA51" s="40">
        <v>0</v>
      </c>
      <c r="AB51" s="40">
        <v>4</v>
      </c>
      <c r="AC51" s="40">
        <v>0</v>
      </c>
      <c r="AD51" s="50">
        <f t="shared" si="7"/>
        <v>12</v>
      </c>
    </row>
    <row r="52" spans="1:31">
      <c r="A52" s="165" t="s">
        <v>36</v>
      </c>
      <c r="B52" s="10">
        <v>1742</v>
      </c>
      <c r="C52" s="54" t="s">
        <v>173</v>
      </c>
      <c r="D52" s="10">
        <v>45</v>
      </c>
      <c r="E52" s="8" t="s">
        <v>424</v>
      </c>
      <c r="F52" s="11">
        <v>44189</v>
      </c>
      <c r="G52" s="13">
        <v>3078</v>
      </c>
      <c r="H52" s="13">
        <v>72108</v>
      </c>
      <c r="I52" s="13">
        <v>3581</v>
      </c>
      <c r="J52" s="40">
        <v>2</v>
      </c>
      <c r="K52" s="40">
        <v>0</v>
      </c>
      <c r="L52" s="40">
        <v>1</v>
      </c>
      <c r="M52" s="40">
        <v>0</v>
      </c>
      <c r="N52" s="50">
        <f t="shared" si="4"/>
        <v>3</v>
      </c>
      <c r="O52" s="40">
        <v>0</v>
      </c>
      <c r="P52" s="40">
        <v>0</v>
      </c>
      <c r="Q52" s="40">
        <v>0</v>
      </c>
      <c r="R52" s="40">
        <v>0</v>
      </c>
      <c r="S52" s="50">
        <f t="shared" si="5"/>
        <v>0</v>
      </c>
      <c r="T52" s="21">
        <v>0</v>
      </c>
      <c r="U52" s="21">
        <v>0</v>
      </c>
      <c r="V52" s="21">
        <v>129</v>
      </c>
      <c r="W52" s="21">
        <v>14</v>
      </c>
      <c r="X52" s="21">
        <v>0</v>
      </c>
      <c r="Y52" s="50">
        <f t="shared" si="6"/>
        <v>143</v>
      </c>
      <c r="Z52" s="40">
        <v>0</v>
      </c>
      <c r="AA52" s="40">
        <v>0</v>
      </c>
      <c r="AB52" s="40">
        <v>0</v>
      </c>
      <c r="AC52" s="40">
        <v>0</v>
      </c>
      <c r="AD52" s="50">
        <f t="shared" si="7"/>
        <v>0</v>
      </c>
    </row>
    <row r="53" spans="1:31">
      <c r="B53" s="8"/>
      <c r="C53" s="9"/>
      <c r="D53" s="8"/>
      <c r="E53" s="8"/>
      <c r="F53" s="11"/>
      <c r="G53" s="13"/>
      <c r="H53" s="13"/>
      <c r="I53" s="13"/>
      <c r="J53" s="13"/>
      <c r="K53" s="42"/>
      <c r="L53" s="42"/>
      <c r="M53" s="42"/>
      <c r="N53" s="44"/>
      <c r="O53" s="12"/>
      <c r="P53" s="12"/>
      <c r="Q53" s="12"/>
      <c r="R53" s="12"/>
      <c r="S53" s="44"/>
      <c r="T53" s="12"/>
      <c r="U53" s="12"/>
      <c r="V53" s="12"/>
      <c r="W53" s="12"/>
      <c r="X53" s="21"/>
      <c r="Y53" s="44"/>
      <c r="Z53" s="12"/>
      <c r="AA53" s="12"/>
      <c r="AB53" s="12"/>
      <c r="AC53" s="12"/>
      <c r="AD53" s="44"/>
    </row>
    <row r="54" spans="1:31">
      <c r="F54" s="3" t="s">
        <v>228</v>
      </c>
      <c r="G54" s="7">
        <f t="shared" ref="G54:AD54" si="8">SUM(G8:G53)</f>
        <v>84412</v>
      </c>
      <c r="H54" s="7">
        <f t="shared" si="8"/>
        <v>2105432</v>
      </c>
      <c r="I54" s="7">
        <f t="shared" si="8"/>
        <v>114959.54</v>
      </c>
      <c r="J54" s="7">
        <f t="shared" si="8"/>
        <v>79</v>
      </c>
      <c r="K54" s="7">
        <f t="shared" si="8"/>
        <v>0</v>
      </c>
      <c r="L54" s="7">
        <f t="shared" si="8"/>
        <v>65</v>
      </c>
      <c r="M54" s="7">
        <f t="shared" si="8"/>
        <v>3</v>
      </c>
      <c r="N54" s="7">
        <f t="shared" si="8"/>
        <v>147</v>
      </c>
      <c r="O54" s="7">
        <f t="shared" si="8"/>
        <v>320</v>
      </c>
      <c r="P54" s="7">
        <f t="shared" si="8"/>
        <v>190</v>
      </c>
      <c r="Q54" s="7">
        <f t="shared" si="8"/>
        <v>3572</v>
      </c>
      <c r="R54" s="7">
        <f t="shared" si="8"/>
        <v>464</v>
      </c>
      <c r="S54" s="7">
        <f t="shared" si="8"/>
        <v>4546</v>
      </c>
      <c r="T54" s="7">
        <f t="shared" si="8"/>
        <v>339</v>
      </c>
      <c r="U54" s="7">
        <f t="shared" si="8"/>
        <v>0</v>
      </c>
      <c r="V54" s="7">
        <f t="shared" si="8"/>
        <v>3741</v>
      </c>
      <c r="W54" s="7">
        <f t="shared" si="8"/>
        <v>366</v>
      </c>
      <c r="X54" s="7">
        <f t="shared" si="8"/>
        <v>0</v>
      </c>
      <c r="Y54" s="7">
        <f t="shared" si="8"/>
        <v>4446</v>
      </c>
      <c r="Z54" s="7">
        <f t="shared" si="8"/>
        <v>105</v>
      </c>
      <c r="AA54" s="7">
        <f t="shared" si="8"/>
        <v>0</v>
      </c>
      <c r="AB54" s="7">
        <f t="shared" si="8"/>
        <v>283</v>
      </c>
      <c r="AC54" s="7">
        <f t="shared" si="8"/>
        <v>9</v>
      </c>
      <c r="AD54" s="7">
        <f t="shared" si="8"/>
        <v>397</v>
      </c>
    </row>
    <row r="55" spans="1:31">
      <c r="O55" s="51"/>
      <c r="AD55" s="50"/>
    </row>
    <row r="56" spans="1:31">
      <c r="J56" s="51"/>
      <c r="K56" s="51"/>
      <c r="L56" s="51"/>
      <c r="N56" s="51"/>
      <c r="Q56" s="51"/>
      <c r="S56" s="51"/>
      <c r="U56" s="51"/>
      <c r="Y56" s="51"/>
      <c r="AB56" s="51"/>
      <c r="AD56" s="51"/>
    </row>
    <row r="57" spans="1:31">
      <c r="D57" s="51"/>
      <c r="F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</row>
    <row r="58" spans="1:31">
      <c r="D58" s="3"/>
      <c r="E58" s="4"/>
      <c r="F58" s="3"/>
      <c r="G58" s="18" t="s">
        <v>163</v>
      </c>
      <c r="H58" s="19"/>
      <c r="I58" s="20"/>
      <c r="J58" s="18" t="s">
        <v>164</v>
      </c>
      <c r="K58" s="48"/>
      <c r="L58" s="19"/>
      <c r="M58" s="19"/>
      <c r="N58" s="20"/>
      <c r="O58" s="15" t="s">
        <v>165</v>
      </c>
      <c r="P58" s="49"/>
      <c r="Q58" s="16"/>
      <c r="R58" s="16"/>
      <c r="S58" s="17"/>
      <c r="T58" s="18" t="s">
        <v>166</v>
      </c>
      <c r="U58" s="48"/>
      <c r="V58" s="19"/>
      <c r="W58" s="19"/>
      <c r="X58" s="19"/>
      <c r="Y58" s="20"/>
      <c r="Z58" s="15" t="s">
        <v>167</v>
      </c>
      <c r="AA58" s="49"/>
      <c r="AB58" s="16"/>
      <c r="AC58" s="16"/>
      <c r="AD58" s="17"/>
    </row>
    <row r="59" spans="1:31">
      <c r="A59" t="s">
        <v>171</v>
      </c>
      <c r="B59" t="s">
        <v>7</v>
      </c>
      <c r="D59" s="3" t="s">
        <v>9</v>
      </c>
      <c r="E59" s="4" t="s">
        <v>10</v>
      </c>
      <c r="F59" s="3" t="s">
        <v>11</v>
      </c>
      <c r="G59" s="36" t="s">
        <v>12</v>
      </c>
      <c r="H59" s="37" t="s">
        <v>13</v>
      </c>
      <c r="I59" s="38" t="s">
        <v>14</v>
      </c>
      <c r="J59" s="24" t="s">
        <v>15</v>
      </c>
      <c r="K59" s="24" t="s">
        <v>16</v>
      </c>
      <c r="L59" s="25" t="s">
        <v>17</v>
      </c>
      <c r="M59" s="24" t="s">
        <v>18</v>
      </c>
      <c r="N59" s="43" t="s">
        <v>19</v>
      </c>
      <c r="O59" s="22" t="s">
        <v>15</v>
      </c>
      <c r="P59" s="23" t="s">
        <v>16</v>
      </c>
      <c r="Q59" s="23" t="s">
        <v>17</v>
      </c>
      <c r="R59" s="23" t="s">
        <v>18</v>
      </c>
      <c r="S59" s="46" t="s">
        <v>19</v>
      </c>
      <c r="T59" s="24" t="s">
        <v>15</v>
      </c>
      <c r="U59" s="24" t="s">
        <v>16</v>
      </c>
      <c r="V59" s="25" t="s">
        <v>17</v>
      </c>
      <c r="W59" s="24" t="s">
        <v>18</v>
      </c>
      <c r="X59" s="24" t="s">
        <v>20</v>
      </c>
      <c r="Y59" s="43" t="s">
        <v>19</v>
      </c>
      <c r="Z59" s="22" t="s">
        <v>15</v>
      </c>
      <c r="AA59" s="23" t="s">
        <v>16</v>
      </c>
      <c r="AB59" s="23" t="s">
        <v>17</v>
      </c>
      <c r="AC59" s="23" t="s">
        <v>18</v>
      </c>
      <c r="AD59" s="46" t="s">
        <v>19</v>
      </c>
    </row>
    <row r="60" spans="1:31">
      <c r="A60" t="s">
        <v>36</v>
      </c>
      <c r="B60" s="10">
        <v>1</v>
      </c>
      <c r="C60" s="54" t="s">
        <v>91</v>
      </c>
      <c r="D60" s="10">
        <v>1</v>
      </c>
      <c r="E60" s="8" t="s">
        <v>425</v>
      </c>
      <c r="F60" s="11">
        <v>43863</v>
      </c>
      <c r="G60" s="13">
        <v>2619</v>
      </c>
      <c r="H60" s="13">
        <v>207452</v>
      </c>
      <c r="I60" s="13">
        <v>3352</v>
      </c>
      <c r="J60" s="40">
        <v>0</v>
      </c>
      <c r="K60" s="40">
        <v>0</v>
      </c>
      <c r="L60" s="40">
        <v>0</v>
      </c>
      <c r="M60" s="40">
        <v>0</v>
      </c>
      <c r="N60" s="50">
        <f>SUM(J60:M60)</f>
        <v>0</v>
      </c>
      <c r="O60" s="40">
        <v>0</v>
      </c>
      <c r="P60" s="40">
        <v>0</v>
      </c>
      <c r="Q60" s="40">
        <v>0</v>
      </c>
      <c r="R60" s="40">
        <v>0</v>
      </c>
      <c r="S60" s="50">
        <f t="shared" ref="S60:S82" si="9">SUM(O60:R60)</f>
        <v>0</v>
      </c>
      <c r="T60" s="40">
        <v>0</v>
      </c>
      <c r="U60" s="40">
        <v>0</v>
      </c>
      <c r="V60" s="40">
        <v>0</v>
      </c>
      <c r="W60" s="21">
        <v>130</v>
      </c>
      <c r="X60" s="40">
        <v>0</v>
      </c>
      <c r="Y60" s="50">
        <f>SUM(T60:X60)</f>
        <v>130</v>
      </c>
      <c r="Z60" s="40">
        <v>0</v>
      </c>
      <c r="AA60" s="40">
        <v>0</v>
      </c>
      <c r="AB60" s="40">
        <v>0</v>
      </c>
      <c r="AC60" s="40">
        <v>0</v>
      </c>
      <c r="AD60" s="50">
        <f t="shared" ref="AD60:AD68" si="10">SUM(Z60:AC60)</f>
        <v>0</v>
      </c>
    </row>
    <row r="61" spans="1:31">
      <c r="A61" t="s">
        <v>36</v>
      </c>
      <c r="B61" s="10">
        <v>2</v>
      </c>
      <c r="C61" s="54" t="s">
        <v>91</v>
      </c>
      <c r="D61" s="10">
        <v>2</v>
      </c>
      <c r="E61" s="8" t="s">
        <v>426</v>
      </c>
      <c r="F61" s="11">
        <v>43863</v>
      </c>
      <c r="G61" s="13">
        <v>2628</v>
      </c>
      <c r="H61" s="13">
        <v>202948</v>
      </c>
      <c r="I61" s="13">
        <v>3422</v>
      </c>
      <c r="J61" s="40">
        <v>0</v>
      </c>
      <c r="K61" s="40">
        <v>0</v>
      </c>
      <c r="L61" s="40">
        <v>0</v>
      </c>
      <c r="M61" s="40">
        <v>0</v>
      </c>
      <c r="N61" s="50">
        <f t="shared" ref="N61:N93" si="11">SUM(J61:M61)</f>
        <v>0</v>
      </c>
      <c r="O61" s="40">
        <v>0</v>
      </c>
      <c r="P61" s="40">
        <v>0</v>
      </c>
      <c r="Q61" s="40">
        <v>3</v>
      </c>
      <c r="R61" s="40">
        <v>539</v>
      </c>
      <c r="S61" s="50">
        <f t="shared" si="9"/>
        <v>542</v>
      </c>
      <c r="T61" s="40">
        <v>0</v>
      </c>
      <c r="U61" s="40">
        <v>0</v>
      </c>
      <c r="V61" s="40">
        <v>0</v>
      </c>
      <c r="W61" s="21">
        <v>130</v>
      </c>
      <c r="X61" s="40">
        <v>0</v>
      </c>
      <c r="Y61" s="50">
        <f t="shared" ref="Y61:Y68" si="12">SUM(T61:X61)</f>
        <v>130</v>
      </c>
      <c r="Z61" s="40">
        <v>0</v>
      </c>
      <c r="AA61" s="40">
        <v>0</v>
      </c>
      <c r="AB61" s="40">
        <v>3</v>
      </c>
      <c r="AC61" s="40">
        <v>69</v>
      </c>
      <c r="AD61" s="50">
        <f t="shared" si="10"/>
        <v>72</v>
      </c>
    </row>
    <row r="62" spans="1:31">
      <c r="A62" t="s">
        <v>42</v>
      </c>
      <c r="B62" s="10">
        <v>3</v>
      </c>
      <c r="C62" s="54" t="s">
        <v>91</v>
      </c>
      <c r="D62" s="10">
        <v>3</v>
      </c>
      <c r="E62" s="8" t="s">
        <v>367</v>
      </c>
      <c r="F62" s="11">
        <v>43868</v>
      </c>
      <c r="G62" s="13">
        <v>3553</v>
      </c>
      <c r="H62" s="13">
        <v>225998</v>
      </c>
      <c r="I62" s="13">
        <v>4335</v>
      </c>
      <c r="J62" s="40">
        <v>0</v>
      </c>
      <c r="K62" s="40">
        <v>0</v>
      </c>
      <c r="L62" s="40">
        <v>0</v>
      </c>
      <c r="M62" s="40">
        <v>0</v>
      </c>
      <c r="N62" s="50">
        <f t="shared" si="11"/>
        <v>0</v>
      </c>
      <c r="O62" s="40">
        <v>0</v>
      </c>
      <c r="P62" s="40">
        <v>0</v>
      </c>
      <c r="Q62" s="40">
        <v>0</v>
      </c>
      <c r="R62" s="40">
        <v>0</v>
      </c>
      <c r="S62" s="50">
        <f t="shared" si="9"/>
        <v>0</v>
      </c>
      <c r="T62" s="40">
        <v>0</v>
      </c>
      <c r="U62" s="40">
        <v>0</v>
      </c>
      <c r="V62" s="40">
        <v>0</v>
      </c>
      <c r="W62" s="21">
        <v>0</v>
      </c>
      <c r="X62" s="40">
        <v>0</v>
      </c>
      <c r="Y62" s="50">
        <f t="shared" si="12"/>
        <v>0</v>
      </c>
      <c r="Z62" s="40">
        <v>0</v>
      </c>
      <c r="AA62" s="40">
        <v>0</v>
      </c>
      <c r="AB62" s="40">
        <v>0</v>
      </c>
      <c r="AC62" s="40">
        <v>0</v>
      </c>
      <c r="AD62" s="50">
        <f t="shared" si="10"/>
        <v>0</v>
      </c>
    </row>
    <row r="63" spans="1:31">
      <c r="A63" t="s">
        <v>36</v>
      </c>
      <c r="B63" s="10">
        <v>4</v>
      </c>
      <c r="C63" s="54" t="s">
        <v>91</v>
      </c>
      <c r="D63" s="10">
        <v>4</v>
      </c>
      <c r="E63" s="8" t="s">
        <v>427</v>
      </c>
      <c r="F63" s="11">
        <v>43871</v>
      </c>
      <c r="G63" s="13">
        <v>3627</v>
      </c>
      <c r="H63" s="13">
        <v>283413</v>
      </c>
      <c r="I63" s="13">
        <v>4570</v>
      </c>
      <c r="J63" s="40">
        <v>0</v>
      </c>
      <c r="K63" s="40">
        <v>0</v>
      </c>
      <c r="L63" s="40">
        <v>0</v>
      </c>
      <c r="M63" s="40">
        <v>0</v>
      </c>
      <c r="N63" s="50">
        <f t="shared" si="11"/>
        <v>0</v>
      </c>
      <c r="O63" s="40">
        <v>0</v>
      </c>
      <c r="P63" s="40">
        <v>0</v>
      </c>
      <c r="Q63" s="40">
        <v>0</v>
      </c>
      <c r="R63" s="40">
        <v>0</v>
      </c>
      <c r="S63" s="50">
        <f t="shared" si="9"/>
        <v>0</v>
      </c>
      <c r="T63" s="40">
        <v>0</v>
      </c>
      <c r="U63" s="40">
        <v>0</v>
      </c>
      <c r="V63" s="40">
        <v>0</v>
      </c>
      <c r="W63" s="21">
        <v>179</v>
      </c>
      <c r="X63" s="40">
        <v>0</v>
      </c>
      <c r="Y63" s="50">
        <f t="shared" si="12"/>
        <v>179</v>
      </c>
      <c r="Z63" s="40">
        <v>0</v>
      </c>
      <c r="AA63" s="40">
        <v>0</v>
      </c>
      <c r="AB63" s="40">
        <v>0</v>
      </c>
      <c r="AC63" s="40">
        <v>0</v>
      </c>
      <c r="AD63" s="50">
        <f t="shared" si="10"/>
        <v>0</v>
      </c>
    </row>
    <row r="64" spans="1:31">
      <c r="A64" t="s">
        <v>36</v>
      </c>
      <c r="B64" s="10">
        <v>5</v>
      </c>
      <c r="C64" s="54" t="s">
        <v>91</v>
      </c>
      <c r="D64" s="10">
        <v>5</v>
      </c>
      <c r="E64" s="8" t="s">
        <v>428</v>
      </c>
      <c r="F64" s="11">
        <v>43871</v>
      </c>
      <c r="G64" s="13">
        <v>3611</v>
      </c>
      <c r="H64" s="13">
        <v>288146</v>
      </c>
      <c r="I64" s="13">
        <v>4618</v>
      </c>
      <c r="J64" s="40">
        <v>0</v>
      </c>
      <c r="K64" s="40">
        <v>0</v>
      </c>
      <c r="L64" s="40">
        <v>0</v>
      </c>
      <c r="M64" s="40">
        <v>0</v>
      </c>
      <c r="N64" s="50">
        <f t="shared" si="11"/>
        <v>0</v>
      </c>
      <c r="O64" s="40">
        <v>0</v>
      </c>
      <c r="P64" s="40">
        <v>0</v>
      </c>
      <c r="Q64" s="40">
        <v>0</v>
      </c>
      <c r="R64" s="40">
        <v>600</v>
      </c>
      <c r="S64" s="50">
        <f t="shared" si="9"/>
        <v>600</v>
      </c>
      <c r="T64" s="40">
        <v>0</v>
      </c>
      <c r="U64" s="40">
        <v>0</v>
      </c>
      <c r="V64" s="40">
        <v>0</v>
      </c>
      <c r="W64" s="21">
        <v>179</v>
      </c>
      <c r="X64" s="40">
        <v>0</v>
      </c>
      <c r="Y64" s="50">
        <f t="shared" si="12"/>
        <v>179</v>
      </c>
      <c r="Z64" s="40">
        <v>0</v>
      </c>
      <c r="AA64" s="40">
        <v>0</v>
      </c>
      <c r="AB64" s="40">
        <v>0</v>
      </c>
      <c r="AC64" s="40">
        <v>0</v>
      </c>
      <c r="AD64" s="50">
        <f t="shared" si="10"/>
        <v>0</v>
      </c>
    </row>
    <row r="65" spans="1:30">
      <c r="A65" t="s">
        <v>36</v>
      </c>
      <c r="B65" s="10">
        <v>6</v>
      </c>
      <c r="C65" s="54" t="s">
        <v>91</v>
      </c>
      <c r="D65" s="10">
        <v>6</v>
      </c>
      <c r="E65" s="8" t="s">
        <v>429</v>
      </c>
      <c r="F65" s="11">
        <v>43877</v>
      </c>
      <c r="G65" s="13">
        <v>4217</v>
      </c>
      <c r="H65" s="13">
        <v>321793</v>
      </c>
      <c r="I65" s="13">
        <v>5191</v>
      </c>
      <c r="J65" s="40">
        <v>0</v>
      </c>
      <c r="K65" s="40">
        <v>0</v>
      </c>
      <c r="L65" s="40">
        <v>0</v>
      </c>
      <c r="M65" s="40">
        <v>0</v>
      </c>
      <c r="N65" s="50">
        <f t="shared" si="11"/>
        <v>0</v>
      </c>
      <c r="O65" s="40">
        <v>0</v>
      </c>
      <c r="P65" s="40">
        <v>0</v>
      </c>
      <c r="Q65" s="40">
        <v>0</v>
      </c>
      <c r="R65" s="40">
        <v>0</v>
      </c>
      <c r="S65" s="50">
        <f t="shared" si="9"/>
        <v>0</v>
      </c>
      <c r="T65" s="40">
        <v>0</v>
      </c>
      <c r="U65" s="40">
        <v>0</v>
      </c>
      <c r="V65" s="40">
        <v>0</v>
      </c>
      <c r="W65" s="21">
        <v>209</v>
      </c>
      <c r="X65" s="40">
        <v>0</v>
      </c>
      <c r="Y65" s="50">
        <f t="shared" si="12"/>
        <v>209</v>
      </c>
      <c r="Z65" s="40">
        <v>0</v>
      </c>
      <c r="AA65" s="40">
        <v>0</v>
      </c>
      <c r="AB65" s="40">
        <v>0</v>
      </c>
      <c r="AC65" s="40">
        <v>0</v>
      </c>
      <c r="AD65" s="50">
        <f t="shared" si="10"/>
        <v>0</v>
      </c>
    </row>
    <row r="66" spans="1:30">
      <c r="A66" t="s">
        <v>36</v>
      </c>
      <c r="B66" s="10">
        <v>7</v>
      </c>
      <c r="C66" s="54" t="s">
        <v>91</v>
      </c>
      <c r="D66" s="10">
        <v>7</v>
      </c>
      <c r="E66" s="8" t="s">
        <v>430</v>
      </c>
      <c r="F66" s="11">
        <v>43877</v>
      </c>
      <c r="G66" s="13">
        <v>3747</v>
      </c>
      <c r="H66" s="13">
        <v>303989</v>
      </c>
      <c r="I66" s="13">
        <v>4687</v>
      </c>
      <c r="J66" s="40">
        <v>0</v>
      </c>
      <c r="K66" s="40">
        <v>0</v>
      </c>
      <c r="L66" s="40">
        <v>0</v>
      </c>
      <c r="M66" s="40">
        <v>0</v>
      </c>
      <c r="N66" s="50">
        <f t="shared" si="11"/>
        <v>0</v>
      </c>
      <c r="O66" s="40">
        <v>0</v>
      </c>
      <c r="P66" s="40">
        <v>0</v>
      </c>
      <c r="Q66" s="40">
        <v>0</v>
      </c>
      <c r="R66" s="40">
        <v>500</v>
      </c>
      <c r="S66" s="50">
        <f t="shared" si="9"/>
        <v>500</v>
      </c>
      <c r="T66" s="40">
        <v>0</v>
      </c>
      <c r="U66" s="40">
        <v>0</v>
      </c>
      <c r="V66" s="40">
        <v>0</v>
      </c>
      <c r="W66" s="21">
        <v>185</v>
      </c>
      <c r="X66" s="40">
        <v>0</v>
      </c>
      <c r="Y66" s="50">
        <f t="shared" si="12"/>
        <v>185</v>
      </c>
      <c r="Z66" s="40">
        <v>0</v>
      </c>
      <c r="AA66" s="40">
        <v>0</v>
      </c>
      <c r="AB66" s="40">
        <v>0</v>
      </c>
      <c r="AC66" s="40">
        <v>0</v>
      </c>
      <c r="AD66" s="50">
        <f t="shared" si="10"/>
        <v>0</v>
      </c>
    </row>
    <row r="67" spans="1:30">
      <c r="A67" t="s">
        <v>36</v>
      </c>
      <c r="B67" s="10">
        <v>8</v>
      </c>
      <c r="C67" s="54" t="s">
        <v>91</v>
      </c>
      <c r="D67" s="10">
        <v>8</v>
      </c>
      <c r="E67" s="8" t="s">
        <v>431</v>
      </c>
      <c r="F67" s="11">
        <v>43884</v>
      </c>
      <c r="G67" s="13">
        <v>4394</v>
      </c>
      <c r="H67" s="13">
        <v>344710</v>
      </c>
      <c r="I67" s="13">
        <v>5326</v>
      </c>
      <c r="J67" s="40">
        <v>0</v>
      </c>
      <c r="K67" s="40">
        <v>0</v>
      </c>
      <c r="L67" s="40">
        <v>0</v>
      </c>
      <c r="M67" s="40">
        <v>0</v>
      </c>
      <c r="N67" s="50">
        <f t="shared" si="11"/>
        <v>0</v>
      </c>
      <c r="O67" s="40">
        <v>0</v>
      </c>
      <c r="P67" s="40">
        <v>0</v>
      </c>
      <c r="Q67" s="40">
        <v>0</v>
      </c>
      <c r="R67" s="40">
        <v>0</v>
      </c>
      <c r="S67" s="50">
        <f t="shared" si="9"/>
        <v>0</v>
      </c>
      <c r="T67" s="40">
        <v>0</v>
      </c>
      <c r="U67" s="40">
        <v>0</v>
      </c>
      <c r="V67" s="40">
        <v>0</v>
      </c>
      <c r="W67" s="21">
        <v>216</v>
      </c>
      <c r="X67" s="40">
        <v>0</v>
      </c>
      <c r="Y67" s="50">
        <f t="shared" si="12"/>
        <v>216</v>
      </c>
      <c r="Z67" s="40">
        <v>0</v>
      </c>
      <c r="AA67" s="40">
        <v>0</v>
      </c>
      <c r="AB67" s="40">
        <v>0</v>
      </c>
      <c r="AC67" s="40">
        <v>0</v>
      </c>
      <c r="AD67" s="50">
        <f t="shared" si="10"/>
        <v>0</v>
      </c>
    </row>
    <row r="68" spans="1:30">
      <c r="A68" t="s">
        <v>36</v>
      </c>
      <c r="B68" s="10">
        <v>9</v>
      </c>
      <c r="C68" s="54" t="s">
        <v>91</v>
      </c>
      <c r="D68" s="10">
        <v>9</v>
      </c>
      <c r="E68" s="8" t="s">
        <v>432</v>
      </c>
      <c r="F68" s="11">
        <v>43884</v>
      </c>
      <c r="G68" s="13">
        <v>3663</v>
      </c>
      <c r="H68" s="13">
        <v>301991</v>
      </c>
      <c r="I68" s="13">
        <v>4419</v>
      </c>
      <c r="J68" s="40">
        <v>0</v>
      </c>
      <c r="K68" s="40">
        <v>0</v>
      </c>
      <c r="L68" s="40">
        <v>0</v>
      </c>
      <c r="M68" s="40">
        <v>0</v>
      </c>
      <c r="N68" s="50">
        <f t="shared" si="11"/>
        <v>0</v>
      </c>
      <c r="O68" s="40">
        <v>0</v>
      </c>
      <c r="P68" s="40">
        <v>0</v>
      </c>
      <c r="Q68" s="40">
        <v>0</v>
      </c>
      <c r="R68" s="40">
        <v>500</v>
      </c>
      <c r="S68" s="50">
        <f t="shared" si="9"/>
        <v>500</v>
      </c>
      <c r="T68" s="40">
        <v>0</v>
      </c>
      <c r="U68" s="40">
        <v>0</v>
      </c>
      <c r="V68" s="40">
        <v>0</v>
      </c>
      <c r="W68" s="21">
        <v>180</v>
      </c>
      <c r="X68" s="40">
        <v>0</v>
      </c>
      <c r="Y68" s="50">
        <f t="shared" si="12"/>
        <v>180</v>
      </c>
      <c r="Z68" s="40">
        <v>0</v>
      </c>
      <c r="AA68" s="40">
        <v>0</v>
      </c>
      <c r="AB68" s="40">
        <v>0</v>
      </c>
      <c r="AC68" s="40">
        <v>0</v>
      </c>
      <c r="AD68" s="50">
        <f t="shared" si="10"/>
        <v>0</v>
      </c>
    </row>
    <row r="69" spans="1:30">
      <c r="A69" t="s">
        <v>36</v>
      </c>
      <c r="B69" s="10">
        <v>10</v>
      </c>
      <c r="C69" s="54" t="s">
        <v>91</v>
      </c>
      <c r="D69" s="10">
        <v>10</v>
      </c>
      <c r="E69" s="8" t="s">
        <v>433</v>
      </c>
      <c r="F69" s="11">
        <v>43891</v>
      </c>
      <c r="G69" s="13">
        <v>3760</v>
      </c>
      <c r="H69" s="13">
        <v>300984</v>
      </c>
      <c r="I69" s="13">
        <v>4403</v>
      </c>
      <c r="J69" s="40">
        <v>0</v>
      </c>
      <c r="K69" s="40">
        <v>0</v>
      </c>
      <c r="L69" s="40">
        <v>0</v>
      </c>
      <c r="M69" s="40">
        <v>0</v>
      </c>
      <c r="N69" s="50">
        <f t="shared" si="11"/>
        <v>0</v>
      </c>
      <c r="O69" s="40">
        <v>0</v>
      </c>
      <c r="P69" s="40">
        <v>0</v>
      </c>
      <c r="Q69" s="40">
        <v>0</v>
      </c>
      <c r="R69" s="40">
        <v>0</v>
      </c>
      <c r="S69" s="50">
        <f t="shared" si="9"/>
        <v>0</v>
      </c>
      <c r="T69" s="40">
        <v>0</v>
      </c>
      <c r="U69" s="40">
        <v>0</v>
      </c>
      <c r="V69" s="40">
        <v>0</v>
      </c>
      <c r="W69" s="21">
        <v>185</v>
      </c>
      <c r="X69" s="40">
        <v>0</v>
      </c>
      <c r="Y69" s="50">
        <f t="shared" ref="Y69:Y107" si="13">SUM(T69:X69)</f>
        <v>185</v>
      </c>
      <c r="Z69" s="40">
        <v>0</v>
      </c>
      <c r="AA69" s="40">
        <v>0</v>
      </c>
      <c r="AB69" s="40">
        <v>0</v>
      </c>
      <c r="AC69" s="40">
        <v>0</v>
      </c>
      <c r="AD69" s="50">
        <f t="shared" ref="AD69:AD82" si="14">SUM(Z69:AC69)</f>
        <v>0</v>
      </c>
    </row>
    <row r="70" spans="1:30">
      <c r="A70" t="s">
        <v>36</v>
      </c>
      <c r="B70" s="10">
        <v>11</v>
      </c>
      <c r="C70" s="54" t="s">
        <v>91</v>
      </c>
      <c r="D70" s="10">
        <v>11</v>
      </c>
      <c r="E70" s="8" t="s">
        <v>434</v>
      </c>
      <c r="F70" s="11">
        <v>43891</v>
      </c>
      <c r="G70" s="13">
        <v>4257</v>
      </c>
      <c r="H70" s="13">
        <v>352262</v>
      </c>
      <c r="I70" s="13">
        <v>5174</v>
      </c>
      <c r="J70" s="40">
        <v>0</v>
      </c>
      <c r="K70" s="40">
        <v>0</v>
      </c>
      <c r="L70" s="40">
        <v>0</v>
      </c>
      <c r="M70" s="40">
        <v>0</v>
      </c>
      <c r="N70" s="50">
        <f t="shared" si="11"/>
        <v>0</v>
      </c>
      <c r="O70" s="40">
        <v>0</v>
      </c>
      <c r="P70" s="40">
        <v>0</v>
      </c>
      <c r="Q70" s="40">
        <v>0</v>
      </c>
      <c r="R70" s="40">
        <v>400</v>
      </c>
      <c r="S70" s="50">
        <f t="shared" si="9"/>
        <v>400</v>
      </c>
      <c r="T70" s="40">
        <v>0</v>
      </c>
      <c r="U70" s="40">
        <v>0</v>
      </c>
      <c r="V70" s="40">
        <v>0</v>
      </c>
      <c r="W70" s="21">
        <v>209</v>
      </c>
      <c r="X70" s="40">
        <v>0</v>
      </c>
      <c r="Y70" s="50">
        <f t="shared" si="13"/>
        <v>209</v>
      </c>
      <c r="Z70" s="40">
        <v>0</v>
      </c>
      <c r="AA70" s="40">
        <v>0</v>
      </c>
      <c r="AB70" s="40">
        <v>0</v>
      </c>
      <c r="AC70" s="40">
        <v>0</v>
      </c>
      <c r="AD70" s="50">
        <f t="shared" si="14"/>
        <v>0</v>
      </c>
    </row>
    <row r="71" spans="1:30">
      <c r="A71" t="s">
        <v>36</v>
      </c>
      <c r="B71" s="10">
        <v>12</v>
      </c>
      <c r="C71" s="54" t="s">
        <v>91</v>
      </c>
      <c r="D71" s="10">
        <v>12</v>
      </c>
      <c r="E71" s="8" t="s">
        <v>435</v>
      </c>
      <c r="F71" s="11">
        <v>43891</v>
      </c>
      <c r="G71" s="13">
        <v>40</v>
      </c>
      <c r="H71" s="13">
        <v>2520</v>
      </c>
      <c r="I71" s="13">
        <v>52</v>
      </c>
      <c r="J71" s="40">
        <v>0</v>
      </c>
      <c r="K71" s="40">
        <v>0</v>
      </c>
      <c r="L71" s="40">
        <v>0</v>
      </c>
      <c r="M71" s="40">
        <v>0</v>
      </c>
      <c r="N71" s="50">
        <f t="shared" si="11"/>
        <v>0</v>
      </c>
      <c r="O71" s="40">
        <v>0</v>
      </c>
      <c r="P71" s="40">
        <v>0</v>
      </c>
      <c r="Q71" s="40">
        <v>0</v>
      </c>
      <c r="R71" s="40">
        <v>0</v>
      </c>
      <c r="S71" s="50">
        <f t="shared" si="9"/>
        <v>0</v>
      </c>
      <c r="T71" s="40">
        <v>0</v>
      </c>
      <c r="U71" s="40">
        <v>0</v>
      </c>
      <c r="V71" s="40">
        <v>0</v>
      </c>
      <c r="W71" s="21">
        <v>2</v>
      </c>
      <c r="X71" s="40">
        <v>0</v>
      </c>
      <c r="Y71" s="50">
        <f t="shared" si="13"/>
        <v>2</v>
      </c>
      <c r="Z71" s="40">
        <v>0</v>
      </c>
      <c r="AA71" s="40">
        <v>0</v>
      </c>
      <c r="AB71" s="40">
        <v>0</v>
      </c>
      <c r="AC71" s="40">
        <v>0</v>
      </c>
      <c r="AD71" s="50">
        <f t="shared" si="14"/>
        <v>0</v>
      </c>
    </row>
    <row r="72" spans="1:30">
      <c r="A72" t="s">
        <v>36</v>
      </c>
      <c r="B72" s="10">
        <v>13</v>
      </c>
      <c r="C72" s="54" t="s">
        <v>91</v>
      </c>
      <c r="D72" s="10">
        <v>13</v>
      </c>
      <c r="E72" s="8" t="s">
        <v>436</v>
      </c>
      <c r="F72" s="11">
        <v>43898</v>
      </c>
      <c r="G72" s="13">
        <v>4081</v>
      </c>
      <c r="H72" s="13">
        <v>324859</v>
      </c>
      <c r="I72" s="13">
        <v>4747</v>
      </c>
      <c r="J72" s="40">
        <v>0</v>
      </c>
      <c r="K72" s="40">
        <v>0</v>
      </c>
      <c r="L72" s="40">
        <v>0</v>
      </c>
      <c r="M72" s="40">
        <v>0</v>
      </c>
      <c r="N72" s="50">
        <f t="shared" si="11"/>
        <v>0</v>
      </c>
      <c r="O72" s="40">
        <v>0</v>
      </c>
      <c r="P72" s="40">
        <v>0</v>
      </c>
      <c r="Q72" s="40">
        <v>0</v>
      </c>
      <c r="R72" s="40">
        <v>0</v>
      </c>
      <c r="S72" s="50">
        <f t="shared" si="9"/>
        <v>0</v>
      </c>
      <c r="T72" s="40">
        <v>0</v>
      </c>
      <c r="U72" s="40">
        <v>0</v>
      </c>
      <c r="V72" s="40">
        <v>0</v>
      </c>
      <c r="W72" s="21">
        <v>200</v>
      </c>
      <c r="X72" s="40">
        <v>0</v>
      </c>
      <c r="Y72" s="50">
        <f t="shared" si="13"/>
        <v>200</v>
      </c>
      <c r="Z72" s="40">
        <v>0</v>
      </c>
      <c r="AA72" s="40">
        <v>0</v>
      </c>
      <c r="AB72" s="40">
        <v>0</v>
      </c>
      <c r="AC72" s="40">
        <v>0</v>
      </c>
      <c r="AD72" s="50">
        <f t="shared" si="14"/>
        <v>0</v>
      </c>
    </row>
    <row r="73" spans="1:30">
      <c r="A73" t="s">
        <v>36</v>
      </c>
      <c r="B73" s="10">
        <v>14</v>
      </c>
      <c r="C73" s="54" t="s">
        <v>91</v>
      </c>
      <c r="D73" s="10">
        <v>14</v>
      </c>
      <c r="E73" s="8" t="s">
        <v>437</v>
      </c>
      <c r="F73" s="11">
        <v>43898</v>
      </c>
      <c r="G73" s="13">
        <v>4437</v>
      </c>
      <c r="H73" s="13">
        <v>370012</v>
      </c>
      <c r="I73" s="13">
        <v>5259</v>
      </c>
      <c r="J73" s="40">
        <v>0</v>
      </c>
      <c r="K73" s="40">
        <v>0</v>
      </c>
      <c r="L73" s="40">
        <v>0</v>
      </c>
      <c r="M73" s="40">
        <v>0</v>
      </c>
      <c r="N73" s="50">
        <f t="shared" si="11"/>
        <v>0</v>
      </c>
      <c r="O73" s="40">
        <v>0</v>
      </c>
      <c r="P73" s="40">
        <v>0</v>
      </c>
      <c r="Q73" s="40">
        <v>0</v>
      </c>
      <c r="R73" s="40">
        <v>300</v>
      </c>
      <c r="S73" s="50">
        <f t="shared" si="9"/>
        <v>300</v>
      </c>
      <c r="T73" s="40">
        <v>0</v>
      </c>
      <c r="U73" s="40">
        <v>0</v>
      </c>
      <c r="V73" s="40">
        <v>0</v>
      </c>
      <c r="W73" s="21">
        <v>216</v>
      </c>
      <c r="X73" s="40">
        <v>0</v>
      </c>
      <c r="Y73" s="50">
        <f t="shared" si="13"/>
        <v>216</v>
      </c>
      <c r="Z73" s="40">
        <v>0</v>
      </c>
      <c r="AA73" s="40">
        <v>0</v>
      </c>
      <c r="AB73" s="40">
        <v>0</v>
      </c>
      <c r="AC73" s="40">
        <v>2</v>
      </c>
      <c r="AD73" s="50">
        <f t="shared" si="14"/>
        <v>2</v>
      </c>
    </row>
    <row r="74" spans="1:30">
      <c r="A74" t="s">
        <v>36</v>
      </c>
      <c r="B74" s="10">
        <v>15</v>
      </c>
      <c r="C74" s="54" t="s">
        <v>91</v>
      </c>
      <c r="D74" s="10">
        <v>15</v>
      </c>
      <c r="E74" s="8" t="s">
        <v>438</v>
      </c>
      <c r="F74" s="11">
        <v>43898</v>
      </c>
      <c r="G74" s="13">
        <v>21</v>
      </c>
      <c r="H74" s="13">
        <v>1260</v>
      </c>
      <c r="I74" s="13">
        <v>26</v>
      </c>
      <c r="J74" s="40">
        <v>0</v>
      </c>
      <c r="K74" s="40">
        <v>0</v>
      </c>
      <c r="L74" s="40">
        <v>0</v>
      </c>
      <c r="M74" s="40">
        <v>0</v>
      </c>
      <c r="N74" s="50">
        <f t="shared" si="11"/>
        <v>0</v>
      </c>
      <c r="O74" s="40">
        <v>0</v>
      </c>
      <c r="P74" s="40">
        <v>0</v>
      </c>
      <c r="Q74" s="40">
        <v>0</v>
      </c>
      <c r="R74" s="40">
        <v>0</v>
      </c>
      <c r="S74" s="50">
        <f t="shared" si="9"/>
        <v>0</v>
      </c>
      <c r="T74" s="40">
        <v>0</v>
      </c>
      <c r="U74" s="40">
        <v>0</v>
      </c>
      <c r="V74" s="40">
        <v>0</v>
      </c>
      <c r="W74" s="21">
        <v>1</v>
      </c>
      <c r="X74" s="40">
        <v>0</v>
      </c>
      <c r="Y74" s="50">
        <f t="shared" si="13"/>
        <v>1</v>
      </c>
      <c r="Z74" s="40">
        <v>0</v>
      </c>
      <c r="AA74" s="40">
        <v>0</v>
      </c>
      <c r="AB74" s="40">
        <v>0</v>
      </c>
      <c r="AC74" s="40">
        <v>0</v>
      </c>
      <c r="AD74" s="50">
        <f t="shared" si="14"/>
        <v>0</v>
      </c>
    </row>
    <row r="75" spans="1:30">
      <c r="A75" t="s">
        <v>36</v>
      </c>
      <c r="B75" s="10">
        <v>16</v>
      </c>
      <c r="C75" s="54" t="s">
        <v>91</v>
      </c>
      <c r="D75" s="10">
        <v>16</v>
      </c>
      <c r="E75" s="8" t="s">
        <v>439</v>
      </c>
      <c r="F75" s="11">
        <v>43905</v>
      </c>
      <c r="G75" s="13">
        <v>4556</v>
      </c>
      <c r="H75" s="13">
        <v>386421</v>
      </c>
      <c r="I75" s="13">
        <v>5314</v>
      </c>
      <c r="J75" s="40">
        <v>0</v>
      </c>
      <c r="K75" s="40">
        <v>0</v>
      </c>
      <c r="L75" s="40">
        <v>0</v>
      </c>
      <c r="M75" s="40">
        <v>0</v>
      </c>
      <c r="N75" s="50">
        <f t="shared" si="11"/>
        <v>0</v>
      </c>
      <c r="O75" s="40">
        <v>0</v>
      </c>
      <c r="P75" s="40">
        <v>0</v>
      </c>
      <c r="Q75" s="40">
        <v>0</v>
      </c>
      <c r="R75" s="40">
        <v>0</v>
      </c>
      <c r="S75" s="50">
        <f t="shared" si="9"/>
        <v>0</v>
      </c>
      <c r="T75" s="40">
        <v>0</v>
      </c>
      <c r="U75" s="40">
        <v>0</v>
      </c>
      <c r="V75" s="40">
        <v>0</v>
      </c>
      <c r="W75" s="21">
        <v>223</v>
      </c>
      <c r="X75" s="40">
        <v>0</v>
      </c>
      <c r="Y75" s="50">
        <f t="shared" si="13"/>
        <v>223</v>
      </c>
      <c r="Z75" s="40">
        <v>0</v>
      </c>
      <c r="AA75" s="40">
        <v>0</v>
      </c>
      <c r="AB75" s="40">
        <v>0</v>
      </c>
      <c r="AC75" s="40">
        <v>0</v>
      </c>
      <c r="AD75" s="50">
        <f t="shared" si="14"/>
        <v>0</v>
      </c>
    </row>
    <row r="76" spans="1:30">
      <c r="A76" t="s">
        <v>36</v>
      </c>
      <c r="B76" s="10">
        <v>17</v>
      </c>
      <c r="C76" s="54" t="s">
        <v>91</v>
      </c>
      <c r="D76" s="10">
        <v>17</v>
      </c>
      <c r="E76" s="8" t="s">
        <v>440</v>
      </c>
      <c r="F76" s="11">
        <v>43905</v>
      </c>
      <c r="G76" s="13">
        <v>4866</v>
      </c>
      <c r="H76" s="13">
        <v>420832</v>
      </c>
      <c r="I76" s="13">
        <v>5714</v>
      </c>
      <c r="J76" s="40">
        <v>0</v>
      </c>
      <c r="K76" s="40">
        <v>0</v>
      </c>
      <c r="L76" s="40">
        <v>0</v>
      </c>
      <c r="M76" s="40">
        <v>0</v>
      </c>
      <c r="N76" s="50">
        <f t="shared" si="11"/>
        <v>0</v>
      </c>
      <c r="O76" s="40">
        <v>0</v>
      </c>
      <c r="P76" s="40">
        <v>0</v>
      </c>
      <c r="Q76" s="40">
        <v>0</v>
      </c>
      <c r="R76" s="40">
        <v>300</v>
      </c>
      <c r="S76" s="50">
        <f t="shared" si="9"/>
        <v>300</v>
      </c>
      <c r="T76" s="40">
        <v>0</v>
      </c>
      <c r="U76" s="40">
        <v>0</v>
      </c>
      <c r="V76" s="40">
        <v>0</v>
      </c>
      <c r="W76" s="21">
        <v>237</v>
      </c>
      <c r="X76" s="40">
        <v>0</v>
      </c>
      <c r="Y76" s="50">
        <f t="shared" si="13"/>
        <v>237</v>
      </c>
      <c r="Z76" s="40">
        <v>0</v>
      </c>
      <c r="AA76" s="40">
        <v>0</v>
      </c>
      <c r="AB76" s="40">
        <v>0</v>
      </c>
      <c r="AC76" s="40">
        <v>0</v>
      </c>
      <c r="AD76" s="50">
        <f t="shared" si="14"/>
        <v>0</v>
      </c>
    </row>
    <row r="77" spans="1:30">
      <c r="A77" t="s">
        <v>36</v>
      </c>
      <c r="B77" s="10">
        <v>18</v>
      </c>
      <c r="C77" s="54" t="s">
        <v>91</v>
      </c>
      <c r="D77" s="10">
        <v>18</v>
      </c>
      <c r="E77" s="8" t="s">
        <v>441</v>
      </c>
      <c r="F77" s="11">
        <v>43912</v>
      </c>
      <c r="G77" s="13">
        <v>4152</v>
      </c>
      <c r="H77" s="13">
        <v>335995</v>
      </c>
      <c r="I77" s="13">
        <v>4637</v>
      </c>
      <c r="J77" s="40">
        <v>0</v>
      </c>
      <c r="K77" s="40">
        <v>0</v>
      </c>
      <c r="L77" s="40">
        <v>0</v>
      </c>
      <c r="M77" s="40">
        <v>0</v>
      </c>
      <c r="N77" s="50">
        <f t="shared" si="11"/>
        <v>0</v>
      </c>
      <c r="O77" s="40">
        <v>0</v>
      </c>
      <c r="P77" s="40">
        <v>0</v>
      </c>
      <c r="Q77" s="40">
        <v>0</v>
      </c>
      <c r="R77" s="40">
        <v>0</v>
      </c>
      <c r="S77" s="50">
        <f t="shared" si="9"/>
        <v>0</v>
      </c>
      <c r="T77" s="40">
        <v>0</v>
      </c>
      <c r="U77" s="40">
        <v>0</v>
      </c>
      <c r="V77" s="40">
        <v>0</v>
      </c>
      <c r="W77" s="21">
        <v>202</v>
      </c>
      <c r="X77" s="40">
        <v>0</v>
      </c>
      <c r="Y77" s="50">
        <f t="shared" si="13"/>
        <v>202</v>
      </c>
      <c r="Z77" s="40">
        <v>0</v>
      </c>
      <c r="AA77" s="40">
        <v>0</v>
      </c>
      <c r="AB77" s="40">
        <v>0</v>
      </c>
      <c r="AC77" s="40">
        <v>0</v>
      </c>
      <c r="AD77" s="50">
        <f t="shared" si="14"/>
        <v>0</v>
      </c>
    </row>
    <row r="78" spans="1:30">
      <c r="A78" t="s">
        <v>36</v>
      </c>
      <c r="B78" s="10">
        <v>19</v>
      </c>
      <c r="C78" s="54" t="s">
        <v>91</v>
      </c>
      <c r="D78" s="10">
        <v>19</v>
      </c>
      <c r="E78" s="8" t="s">
        <v>442</v>
      </c>
      <c r="F78" s="11">
        <v>43912</v>
      </c>
      <c r="G78" s="13">
        <v>4428</v>
      </c>
      <c r="H78" s="13">
        <v>385285</v>
      </c>
      <c r="I78" s="13">
        <v>5169</v>
      </c>
      <c r="J78" s="40">
        <v>0</v>
      </c>
      <c r="K78" s="40">
        <v>0</v>
      </c>
      <c r="L78" s="40">
        <v>0</v>
      </c>
      <c r="M78" s="40">
        <v>0</v>
      </c>
      <c r="N78" s="50">
        <f t="shared" si="11"/>
        <v>0</v>
      </c>
      <c r="O78" s="40">
        <v>0</v>
      </c>
      <c r="P78" s="40">
        <v>0</v>
      </c>
      <c r="Q78" s="40">
        <v>0</v>
      </c>
      <c r="R78" s="40">
        <v>498</v>
      </c>
      <c r="S78" s="50">
        <f t="shared" si="9"/>
        <v>498</v>
      </c>
      <c r="T78" s="40">
        <v>0</v>
      </c>
      <c r="U78" s="40">
        <v>0</v>
      </c>
      <c r="V78" s="40">
        <v>0</v>
      </c>
      <c r="W78" s="21">
        <v>215</v>
      </c>
      <c r="X78" s="40">
        <v>0</v>
      </c>
      <c r="Y78" s="50">
        <f t="shared" si="13"/>
        <v>215</v>
      </c>
      <c r="Z78" s="40">
        <v>0</v>
      </c>
      <c r="AA78" s="40">
        <v>0</v>
      </c>
      <c r="AB78" s="40">
        <v>0</v>
      </c>
      <c r="AC78" s="40">
        <v>0</v>
      </c>
      <c r="AD78" s="50">
        <f t="shared" si="14"/>
        <v>0</v>
      </c>
    </row>
    <row r="79" spans="1:30">
      <c r="A79" t="s">
        <v>36</v>
      </c>
      <c r="B79" s="10">
        <v>20</v>
      </c>
      <c r="C79" s="54" t="s">
        <v>91</v>
      </c>
      <c r="D79" s="10">
        <v>20</v>
      </c>
      <c r="E79" s="8" t="s">
        <v>443</v>
      </c>
      <c r="F79" s="11">
        <v>43912</v>
      </c>
      <c r="G79" s="13">
        <v>63</v>
      </c>
      <c r="H79" s="13">
        <v>3788</v>
      </c>
      <c r="I79" s="13">
        <v>78</v>
      </c>
      <c r="J79" s="40">
        <v>0</v>
      </c>
      <c r="K79" s="40">
        <v>0</v>
      </c>
      <c r="L79" s="40">
        <v>0</v>
      </c>
      <c r="M79" s="40">
        <v>0</v>
      </c>
      <c r="N79" s="50">
        <f t="shared" si="11"/>
        <v>0</v>
      </c>
      <c r="O79" s="40">
        <v>0</v>
      </c>
      <c r="P79" s="40">
        <v>0</v>
      </c>
      <c r="Q79" s="40">
        <v>0</v>
      </c>
      <c r="R79" s="40">
        <v>0</v>
      </c>
      <c r="S79" s="50">
        <f t="shared" si="9"/>
        <v>0</v>
      </c>
      <c r="T79" s="40">
        <v>0</v>
      </c>
      <c r="U79" s="40">
        <v>0</v>
      </c>
      <c r="V79" s="40">
        <v>0</v>
      </c>
      <c r="W79" s="21">
        <v>3</v>
      </c>
      <c r="X79" s="40">
        <v>0</v>
      </c>
      <c r="Y79" s="50">
        <f t="shared" si="13"/>
        <v>3</v>
      </c>
      <c r="Z79" s="40">
        <v>0</v>
      </c>
      <c r="AA79" s="40">
        <v>0</v>
      </c>
      <c r="AB79" s="40">
        <v>0</v>
      </c>
      <c r="AC79" s="40">
        <v>0</v>
      </c>
      <c r="AD79" s="50">
        <f t="shared" si="14"/>
        <v>0</v>
      </c>
    </row>
    <row r="80" spans="1:30">
      <c r="A80" t="s">
        <v>36</v>
      </c>
      <c r="B80" s="10">
        <v>21</v>
      </c>
      <c r="C80" s="54" t="s">
        <v>91</v>
      </c>
      <c r="D80" s="10">
        <v>21</v>
      </c>
      <c r="E80" s="8" t="s">
        <v>444</v>
      </c>
      <c r="F80" s="11">
        <v>43919</v>
      </c>
      <c r="G80" s="13">
        <v>2909</v>
      </c>
      <c r="H80" s="13">
        <v>235016</v>
      </c>
      <c r="I80" s="13">
        <v>3391</v>
      </c>
      <c r="J80" s="40">
        <v>0</v>
      </c>
      <c r="K80" s="40">
        <v>0</v>
      </c>
      <c r="L80" s="40">
        <v>0</v>
      </c>
      <c r="M80" s="40">
        <v>0</v>
      </c>
      <c r="N80" s="50">
        <f t="shared" si="11"/>
        <v>0</v>
      </c>
      <c r="O80" s="40">
        <v>0</v>
      </c>
      <c r="P80" s="40">
        <v>0</v>
      </c>
      <c r="Q80" s="40">
        <v>0</v>
      </c>
      <c r="R80" s="40">
        <v>0</v>
      </c>
      <c r="S80" s="50">
        <f t="shared" si="9"/>
        <v>0</v>
      </c>
      <c r="T80" s="40">
        <v>0</v>
      </c>
      <c r="U80" s="40">
        <v>0</v>
      </c>
      <c r="V80" s="40">
        <v>0</v>
      </c>
      <c r="W80" s="21">
        <v>142</v>
      </c>
      <c r="X80" s="40">
        <v>0</v>
      </c>
      <c r="Y80" s="50">
        <f t="shared" si="13"/>
        <v>142</v>
      </c>
      <c r="Z80" s="40">
        <v>0</v>
      </c>
      <c r="AA80" s="40">
        <v>0</v>
      </c>
      <c r="AB80" s="40">
        <v>0</v>
      </c>
      <c r="AC80" s="40">
        <v>0</v>
      </c>
      <c r="AD80" s="50">
        <f t="shared" si="14"/>
        <v>0</v>
      </c>
    </row>
    <row r="81" spans="1:30">
      <c r="A81" t="s">
        <v>36</v>
      </c>
      <c r="B81" s="10">
        <v>22</v>
      </c>
      <c r="C81" s="54" t="s">
        <v>91</v>
      </c>
      <c r="D81" s="10">
        <v>22</v>
      </c>
      <c r="E81" s="8" t="s">
        <v>445</v>
      </c>
      <c r="F81" s="11">
        <v>43919</v>
      </c>
      <c r="G81" s="13">
        <v>3549</v>
      </c>
      <c r="H81" s="13">
        <v>295601</v>
      </c>
      <c r="I81" s="13">
        <v>4184</v>
      </c>
      <c r="J81" s="40">
        <v>0</v>
      </c>
      <c r="K81" s="40">
        <v>0</v>
      </c>
      <c r="L81" s="40">
        <v>0</v>
      </c>
      <c r="M81" s="40">
        <v>0</v>
      </c>
      <c r="N81" s="50">
        <f t="shared" si="11"/>
        <v>0</v>
      </c>
      <c r="O81" s="40">
        <v>0</v>
      </c>
      <c r="P81" s="40">
        <v>0</v>
      </c>
      <c r="Q81" s="40">
        <v>0</v>
      </c>
      <c r="R81" s="40">
        <v>500</v>
      </c>
      <c r="S81" s="50">
        <f t="shared" si="9"/>
        <v>500</v>
      </c>
      <c r="T81" s="40">
        <v>0</v>
      </c>
      <c r="U81" s="40">
        <v>0</v>
      </c>
      <c r="V81" s="40">
        <v>0</v>
      </c>
      <c r="W81" s="21">
        <v>173</v>
      </c>
      <c r="X81" s="40">
        <v>0</v>
      </c>
      <c r="Y81" s="50">
        <f t="shared" si="13"/>
        <v>173</v>
      </c>
      <c r="Z81" s="40">
        <v>0</v>
      </c>
      <c r="AA81" s="40">
        <v>0</v>
      </c>
      <c r="AB81" s="40">
        <v>0</v>
      </c>
      <c r="AC81" s="40">
        <v>0</v>
      </c>
      <c r="AD81" s="50">
        <f t="shared" si="14"/>
        <v>0</v>
      </c>
    </row>
    <row r="82" spans="1:30">
      <c r="A82" t="s">
        <v>36</v>
      </c>
      <c r="B82" s="10">
        <v>23</v>
      </c>
      <c r="C82" s="54" t="s">
        <v>91</v>
      </c>
      <c r="D82" s="10">
        <v>23</v>
      </c>
      <c r="E82" s="8" t="s">
        <v>446</v>
      </c>
      <c r="F82" s="11">
        <v>43919</v>
      </c>
      <c r="G82" s="13">
        <v>208</v>
      </c>
      <c r="H82" s="13">
        <v>12691</v>
      </c>
      <c r="I82" s="13">
        <v>260</v>
      </c>
      <c r="J82" s="40">
        <v>0</v>
      </c>
      <c r="K82" s="40">
        <v>0</v>
      </c>
      <c r="L82" s="40">
        <v>0</v>
      </c>
      <c r="M82" s="40">
        <v>0</v>
      </c>
      <c r="N82" s="50">
        <f t="shared" si="11"/>
        <v>0</v>
      </c>
      <c r="O82" s="40">
        <v>0</v>
      </c>
      <c r="P82" s="40">
        <v>0</v>
      </c>
      <c r="Q82" s="40">
        <v>0</v>
      </c>
      <c r="R82" s="40">
        <v>0</v>
      </c>
      <c r="S82" s="50">
        <f t="shared" si="9"/>
        <v>0</v>
      </c>
      <c r="T82" s="40">
        <v>0</v>
      </c>
      <c r="U82" s="40">
        <v>0</v>
      </c>
      <c r="V82" s="40">
        <v>0</v>
      </c>
      <c r="W82" s="21">
        <v>10</v>
      </c>
      <c r="X82" s="40">
        <v>0</v>
      </c>
      <c r="Y82" s="50">
        <f t="shared" si="13"/>
        <v>10</v>
      </c>
      <c r="Z82" s="40">
        <v>0</v>
      </c>
      <c r="AA82" s="40">
        <v>0</v>
      </c>
      <c r="AB82" s="40">
        <v>0</v>
      </c>
      <c r="AC82" s="40">
        <v>0</v>
      </c>
      <c r="AD82" s="50">
        <f t="shared" si="14"/>
        <v>0</v>
      </c>
    </row>
    <row r="83" spans="1:30">
      <c r="A83" t="s">
        <v>36</v>
      </c>
      <c r="B83" s="10">
        <v>24</v>
      </c>
      <c r="C83" s="54" t="s">
        <v>91</v>
      </c>
      <c r="D83" s="10">
        <v>24</v>
      </c>
      <c r="E83" s="8" t="s">
        <v>447</v>
      </c>
      <c r="F83" s="11">
        <v>43926</v>
      </c>
      <c r="G83" s="13">
        <v>3380</v>
      </c>
      <c r="H83" s="13">
        <v>282062</v>
      </c>
      <c r="I83" s="13">
        <v>3887</v>
      </c>
      <c r="J83" s="40">
        <v>0</v>
      </c>
      <c r="K83" s="40">
        <v>0</v>
      </c>
      <c r="L83" s="40">
        <v>0</v>
      </c>
      <c r="M83" s="40">
        <v>0</v>
      </c>
      <c r="N83" s="50">
        <f t="shared" si="11"/>
        <v>0</v>
      </c>
      <c r="O83" s="40">
        <v>0</v>
      </c>
      <c r="P83" s="40">
        <v>0</v>
      </c>
      <c r="Q83" s="40">
        <v>0</v>
      </c>
      <c r="R83" s="40">
        <v>0</v>
      </c>
      <c r="S83" s="50">
        <f t="shared" ref="S83:S93" si="15">SUM(O83:R83)</f>
        <v>0</v>
      </c>
      <c r="T83" s="40">
        <v>0</v>
      </c>
      <c r="U83" s="40">
        <v>0</v>
      </c>
      <c r="V83" s="40">
        <v>0</v>
      </c>
      <c r="W83" s="21">
        <v>165</v>
      </c>
      <c r="X83" s="40">
        <v>0</v>
      </c>
      <c r="Y83" s="50">
        <f t="shared" si="13"/>
        <v>165</v>
      </c>
      <c r="Z83" s="40">
        <v>0</v>
      </c>
      <c r="AA83" s="40">
        <v>0</v>
      </c>
      <c r="AB83" s="40">
        <v>0</v>
      </c>
      <c r="AC83" s="40">
        <v>0</v>
      </c>
      <c r="AD83" s="50">
        <f t="shared" ref="AD83:AD90" si="16">SUM(Z83:AC83)</f>
        <v>0</v>
      </c>
    </row>
    <row r="84" spans="1:30">
      <c r="A84" t="s">
        <v>36</v>
      </c>
      <c r="B84" s="10">
        <v>25</v>
      </c>
      <c r="C84" s="54" t="s">
        <v>91</v>
      </c>
      <c r="D84" s="10">
        <v>25</v>
      </c>
      <c r="E84" s="8" t="s">
        <v>448</v>
      </c>
      <c r="F84" s="11">
        <v>43926</v>
      </c>
      <c r="G84" s="13">
        <v>3479</v>
      </c>
      <c r="H84" s="13">
        <v>286156</v>
      </c>
      <c r="I84" s="13">
        <v>4036</v>
      </c>
      <c r="J84" s="40">
        <v>0</v>
      </c>
      <c r="K84" s="40">
        <v>0</v>
      </c>
      <c r="L84" s="40">
        <v>0</v>
      </c>
      <c r="M84" s="40">
        <v>0</v>
      </c>
      <c r="N84" s="50">
        <f t="shared" si="11"/>
        <v>0</v>
      </c>
      <c r="O84" s="40">
        <v>0</v>
      </c>
      <c r="P84" s="40">
        <v>0</v>
      </c>
      <c r="Q84" s="40">
        <v>0</v>
      </c>
      <c r="R84" s="40">
        <v>381</v>
      </c>
      <c r="S84" s="50">
        <f t="shared" si="15"/>
        <v>381</v>
      </c>
      <c r="T84" s="40">
        <v>0</v>
      </c>
      <c r="U84" s="40">
        <v>0</v>
      </c>
      <c r="V84" s="40">
        <v>0</v>
      </c>
      <c r="W84" s="21">
        <v>169</v>
      </c>
      <c r="X84" s="40">
        <v>0</v>
      </c>
      <c r="Y84" s="50">
        <f t="shared" si="13"/>
        <v>169</v>
      </c>
      <c r="Z84" s="40">
        <v>0</v>
      </c>
      <c r="AA84" s="40">
        <v>0</v>
      </c>
      <c r="AB84" s="40">
        <v>0</v>
      </c>
      <c r="AC84" s="40">
        <v>0</v>
      </c>
      <c r="AD84" s="50">
        <f t="shared" si="16"/>
        <v>0</v>
      </c>
    </row>
    <row r="85" spans="1:30">
      <c r="A85" t="s">
        <v>36</v>
      </c>
      <c r="B85" s="10">
        <v>26</v>
      </c>
      <c r="C85" s="54" t="s">
        <v>91</v>
      </c>
      <c r="D85" s="10">
        <v>26</v>
      </c>
      <c r="E85" s="8" t="s">
        <v>449</v>
      </c>
      <c r="F85" s="11">
        <v>43926</v>
      </c>
      <c r="G85" s="13">
        <v>104</v>
      </c>
      <c r="H85" s="13">
        <v>5348</v>
      </c>
      <c r="I85" s="13">
        <v>108</v>
      </c>
      <c r="J85" s="40">
        <v>0</v>
      </c>
      <c r="K85" s="40">
        <v>0</v>
      </c>
      <c r="L85" s="40">
        <v>0</v>
      </c>
      <c r="M85" s="40">
        <v>0</v>
      </c>
      <c r="N85" s="50">
        <f t="shared" si="11"/>
        <v>0</v>
      </c>
      <c r="O85" s="40">
        <v>0</v>
      </c>
      <c r="P85" s="40">
        <v>0</v>
      </c>
      <c r="Q85" s="40">
        <v>0</v>
      </c>
      <c r="R85" s="40">
        <v>0</v>
      </c>
      <c r="S85" s="50">
        <f t="shared" si="15"/>
        <v>0</v>
      </c>
      <c r="T85" s="40">
        <v>0</v>
      </c>
      <c r="U85" s="40">
        <v>0</v>
      </c>
      <c r="V85" s="40">
        <v>0</v>
      </c>
      <c r="W85" s="21">
        <v>5</v>
      </c>
      <c r="X85" s="40">
        <v>0</v>
      </c>
      <c r="Y85" s="50">
        <f t="shared" si="13"/>
        <v>5</v>
      </c>
      <c r="Z85" s="40">
        <v>0</v>
      </c>
      <c r="AA85" s="40">
        <v>0</v>
      </c>
      <c r="AB85" s="40">
        <v>0</v>
      </c>
      <c r="AC85" s="40">
        <v>0</v>
      </c>
      <c r="AD85" s="50">
        <f t="shared" si="16"/>
        <v>0</v>
      </c>
    </row>
    <row r="86" spans="1:30">
      <c r="A86" t="s">
        <v>36</v>
      </c>
      <c r="B86" s="10">
        <v>27</v>
      </c>
      <c r="C86" s="54" t="s">
        <v>91</v>
      </c>
      <c r="D86" s="10">
        <v>27</v>
      </c>
      <c r="E86" s="8" t="s">
        <v>450</v>
      </c>
      <c r="F86" s="11">
        <v>43933</v>
      </c>
      <c r="G86" s="13">
        <v>2762</v>
      </c>
      <c r="H86" s="13">
        <v>234103</v>
      </c>
      <c r="I86" s="13">
        <v>3167</v>
      </c>
      <c r="J86" s="40">
        <v>0</v>
      </c>
      <c r="K86" s="40">
        <v>0</v>
      </c>
      <c r="L86" s="40">
        <v>0</v>
      </c>
      <c r="M86" s="40">
        <v>0</v>
      </c>
      <c r="N86" s="50">
        <f t="shared" si="11"/>
        <v>0</v>
      </c>
      <c r="O86" s="40">
        <v>0</v>
      </c>
      <c r="P86" s="40">
        <v>0</v>
      </c>
      <c r="Q86" s="40">
        <v>0</v>
      </c>
      <c r="R86" s="40">
        <v>0</v>
      </c>
      <c r="S86" s="50">
        <f t="shared" si="15"/>
        <v>0</v>
      </c>
      <c r="T86" s="40">
        <v>0</v>
      </c>
      <c r="U86" s="40">
        <v>0</v>
      </c>
      <c r="V86" s="40">
        <v>0</v>
      </c>
      <c r="W86" s="21">
        <v>136</v>
      </c>
      <c r="X86" s="40">
        <v>0</v>
      </c>
      <c r="Y86" s="50">
        <f t="shared" si="13"/>
        <v>136</v>
      </c>
      <c r="Z86" s="40">
        <v>0</v>
      </c>
      <c r="AA86" s="40">
        <v>0</v>
      </c>
      <c r="AB86" s="40">
        <v>0</v>
      </c>
      <c r="AC86" s="40">
        <v>0</v>
      </c>
      <c r="AD86" s="50">
        <f t="shared" si="16"/>
        <v>0</v>
      </c>
    </row>
    <row r="87" spans="1:30">
      <c r="A87" t="s">
        <v>36</v>
      </c>
      <c r="B87" s="10">
        <v>28</v>
      </c>
      <c r="C87" s="54" t="s">
        <v>91</v>
      </c>
      <c r="D87" s="10">
        <v>28</v>
      </c>
      <c r="E87" s="8" t="s">
        <v>451</v>
      </c>
      <c r="F87" s="11">
        <v>43933</v>
      </c>
      <c r="G87" s="13">
        <v>3435</v>
      </c>
      <c r="H87" s="13">
        <v>281339</v>
      </c>
      <c r="I87" s="13">
        <v>3973</v>
      </c>
      <c r="J87" s="40">
        <v>0</v>
      </c>
      <c r="K87" s="40">
        <v>0</v>
      </c>
      <c r="L87" s="40">
        <v>0</v>
      </c>
      <c r="M87" s="40">
        <v>0</v>
      </c>
      <c r="N87" s="50">
        <f t="shared" si="11"/>
        <v>0</v>
      </c>
      <c r="O87" s="40">
        <v>0</v>
      </c>
      <c r="P87" s="40">
        <v>0</v>
      </c>
      <c r="Q87" s="40">
        <v>0</v>
      </c>
      <c r="R87" s="40">
        <v>378</v>
      </c>
      <c r="S87" s="50">
        <f t="shared" si="15"/>
        <v>378</v>
      </c>
      <c r="T87" s="40">
        <v>0</v>
      </c>
      <c r="U87" s="40">
        <v>0</v>
      </c>
      <c r="V87" s="40">
        <v>0</v>
      </c>
      <c r="W87" s="21">
        <v>167</v>
      </c>
      <c r="X87" s="40">
        <v>0</v>
      </c>
      <c r="Y87" s="50">
        <f t="shared" si="13"/>
        <v>167</v>
      </c>
      <c r="Z87" s="40">
        <v>0</v>
      </c>
      <c r="AA87" s="40">
        <v>0</v>
      </c>
      <c r="AB87" s="40">
        <v>0</v>
      </c>
      <c r="AC87" s="40">
        <v>0</v>
      </c>
      <c r="AD87" s="50">
        <f t="shared" si="16"/>
        <v>0</v>
      </c>
    </row>
    <row r="88" spans="1:30">
      <c r="A88" t="s">
        <v>36</v>
      </c>
      <c r="B88" s="10">
        <v>29</v>
      </c>
      <c r="C88" s="54" t="s">
        <v>91</v>
      </c>
      <c r="D88" s="10">
        <v>29</v>
      </c>
      <c r="E88" s="8" t="s">
        <v>452</v>
      </c>
      <c r="F88" s="11">
        <v>43933</v>
      </c>
      <c r="G88" s="13">
        <v>81</v>
      </c>
      <c r="H88" s="13">
        <v>4865</v>
      </c>
      <c r="I88" s="13">
        <v>97</v>
      </c>
      <c r="J88" s="40">
        <v>0</v>
      </c>
      <c r="K88" s="40">
        <v>0</v>
      </c>
      <c r="L88" s="40">
        <v>0</v>
      </c>
      <c r="M88" s="40">
        <v>0</v>
      </c>
      <c r="N88" s="50">
        <f t="shared" si="11"/>
        <v>0</v>
      </c>
      <c r="O88" s="40">
        <v>0</v>
      </c>
      <c r="P88" s="40">
        <v>0</v>
      </c>
      <c r="Q88" s="40">
        <v>0</v>
      </c>
      <c r="R88" s="40">
        <v>0</v>
      </c>
      <c r="S88" s="50">
        <f t="shared" si="15"/>
        <v>0</v>
      </c>
      <c r="T88" s="40">
        <v>0</v>
      </c>
      <c r="U88" s="40">
        <v>0</v>
      </c>
      <c r="V88" s="40">
        <v>0</v>
      </c>
      <c r="W88" s="21">
        <v>4</v>
      </c>
      <c r="X88" s="40">
        <v>0</v>
      </c>
      <c r="Y88" s="50">
        <f t="shared" si="13"/>
        <v>4</v>
      </c>
      <c r="Z88" s="40">
        <v>0</v>
      </c>
      <c r="AA88" s="40">
        <v>0</v>
      </c>
      <c r="AB88" s="40">
        <v>0</v>
      </c>
      <c r="AC88" s="40">
        <v>0</v>
      </c>
      <c r="AD88" s="50">
        <f t="shared" si="16"/>
        <v>0</v>
      </c>
    </row>
    <row r="89" spans="1:30">
      <c r="A89" t="s">
        <v>36</v>
      </c>
      <c r="B89" s="10">
        <v>30</v>
      </c>
      <c r="C89" s="54" t="s">
        <v>91</v>
      </c>
      <c r="D89" s="10">
        <v>30</v>
      </c>
      <c r="E89" s="8" t="s">
        <v>453</v>
      </c>
      <c r="F89" s="11">
        <v>43940</v>
      </c>
      <c r="G89" s="13">
        <v>4848</v>
      </c>
      <c r="H89" s="13">
        <v>379783</v>
      </c>
      <c r="I89" s="13">
        <v>5382</v>
      </c>
      <c r="J89" s="40">
        <v>0</v>
      </c>
      <c r="K89" s="40">
        <v>0</v>
      </c>
      <c r="L89" s="40">
        <v>0</v>
      </c>
      <c r="M89" s="40">
        <v>0</v>
      </c>
      <c r="N89" s="50">
        <f t="shared" si="11"/>
        <v>0</v>
      </c>
      <c r="O89" s="40">
        <v>0</v>
      </c>
      <c r="P89" s="40">
        <v>0</v>
      </c>
      <c r="Q89" s="40">
        <v>0</v>
      </c>
      <c r="R89" s="40">
        <v>0</v>
      </c>
      <c r="S89" s="50">
        <f t="shared" si="15"/>
        <v>0</v>
      </c>
      <c r="T89" s="40">
        <v>0</v>
      </c>
      <c r="U89" s="40">
        <v>0</v>
      </c>
      <c r="V89" s="40">
        <v>0</v>
      </c>
      <c r="W89" s="21">
        <v>238</v>
      </c>
      <c r="X89" s="40">
        <v>0</v>
      </c>
      <c r="Y89" s="50">
        <f t="shared" si="13"/>
        <v>238</v>
      </c>
      <c r="Z89" s="40">
        <v>0</v>
      </c>
      <c r="AA89" s="40">
        <v>0</v>
      </c>
      <c r="AB89" s="40">
        <v>0</v>
      </c>
      <c r="AC89" s="40">
        <v>0</v>
      </c>
      <c r="AD89" s="50">
        <f t="shared" si="16"/>
        <v>0</v>
      </c>
    </row>
    <row r="90" spans="1:30">
      <c r="A90" t="s">
        <v>36</v>
      </c>
      <c r="B90" s="10">
        <v>31</v>
      </c>
      <c r="C90" s="54" t="s">
        <v>91</v>
      </c>
      <c r="D90" s="10">
        <v>31</v>
      </c>
      <c r="E90" s="8" t="s">
        <v>454</v>
      </c>
      <c r="F90" s="11">
        <v>43940</v>
      </c>
      <c r="G90" s="13">
        <v>3484</v>
      </c>
      <c r="H90" s="13">
        <v>304187</v>
      </c>
      <c r="I90" s="13">
        <v>3985</v>
      </c>
      <c r="J90" s="40">
        <v>0</v>
      </c>
      <c r="K90" s="40">
        <v>0</v>
      </c>
      <c r="L90" s="40">
        <v>0</v>
      </c>
      <c r="M90" s="40">
        <v>0</v>
      </c>
      <c r="N90" s="50">
        <f t="shared" si="11"/>
        <v>0</v>
      </c>
      <c r="O90" s="40">
        <v>0</v>
      </c>
      <c r="P90" s="40">
        <v>0</v>
      </c>
      <c r="Q90" s="40">
        <v>0</v>
      </c>
      <c r="R90" s="40">
        <v>269</v>
      </c>
      <c r="S90" s="50">
        <f t="shared" si="15"/>
        <v>269</v>
      </c>
      <c r="T90" s="40">
        <v>0</v>
      </c>
      <c r="U90" s="40">
        <v>0</v>
      </c>
      <c r="V90" s="40">
        <v>0</v>
      </c>
      <c r="W90" s="21">
        <v>169</v>
      </c>
      <c r="X90" s="40">
        <v>0</v>
      </c>
      <c r="Y90" s="50">
        <f t="shared" si="13"/>
        <v>169</v>
      </c>
      <c r="Z90" s="40">
        <v>0</v>
      </c>
      <c r="AA90" s="40">
        <v>0</v>
      </c>
      <c r="AB90" s="40">
        <v>0</v>
      </c>
      <c r="AC90" s="40">
        <v>17</v>
      </c>
      <c r="AD90" s="50">
        <f t="shared" si="16"/>
        <v>17</v>
      </c>
    </row>
    <row r="91" spans="1:30">
      <c r="A91" t="s">
        <v>36</v>
      </c>
      <c r="B91" s="10">
        <v>32</v>
      </c>
      <c r="C91" s="54" t="s">
        <v>91</v>
      </c>
      <c r="D91" s="10">
        <v>32</v>
      </c>
      <c r="E91" s="8" t="s">
        <v>455</v>
      </c>
      <c r="F91" s="11">
        <v>43947</v>
      </c>
      <c r="G91" s="13">
        <v>4628</v>
      </c>
      <c r="H91" s="13">
        <v>349533</v>
      </c>
      <c r="I91" s="13">
        <v>5122</v>
      </c>
      <c r="J91" s="40">
        <v>0</v>
      </c>
      <c r="K91" s="40">
        <v>0</v>
      </c>
      <c r="L91" s="40">
        <v>0</v>
      </c>
      <c r="M91" s="40">
        <v>0</v>
      </c>
      <c r="N91" s="50">
        <f t="shared" si="11"/>
        <v>0</v>
      </c>
      <c r="O91" s="40">
        <v>0</v>
      </c>
      <c r="P91" s="40">
        <v>0</v>
      </c>
      <c r="Q91" s="40">
        <v>0</v>
      </c>
      <c r="R91" s="40">
        <v>0</v>
      </c>
      <c r="S91" s="50">
        <f t="shared" si="15"/>
        <v>0</v>
      </c>
      <c r="T91" s="40">
        <v>0</v>
      </c>
      <c r="U91" s="40">
        <v>0</v>
      </c>
      <c r="V91" s="40">
        <v>0</v>
      </c>
      <c r="W91" s="21">
        <v>227</v>
      </c>
      <c r="X91" s="40">
        <v>0</v>
      </c>
      <c r="Y91" s="50">
        <f t="shared" si="13"/>
        <v>227</v>
      </c>
      <c r="Z91" s="40">
        <v>0</v>
      </c>
      <c r="AA91" s="40">
        <v>0</v>
      </c>
      <c r="AB91" s="40">
        <v>0</v>
      </c>
      <c r="AC91" s="40">
        <v>0</v>
      </c>
      <c r="AD91" s="50">
        <f>SUM(Z91:AC91)</f>
        <v>0</v>
      </c>
    </row>
    <row r="92" spans="1:30">
      <c r="A92" t="s">
        <v>36</v>
      </c>
      <c r="B92" s="10">
        <v>33</v>
      </c>
      <c r="C92" s="54" t="s">
        <v>91</v>
      </c>
      <c r="D92" s="10">
        <v>33</v>
      </c>
      <c r="E92" s="8" t="s">
        <v>456</v>
      </c>
      <c r="F92" s="11">
        <v>43947</v>
      </c>
      <c r="G92" s="13">
        <v>4037</v>
      </c>
      <c r="H92" s="13">
        <v>353492</v>
      </c>
      <c r="I92" s="13">
        <v>4514</v>
      </c>
      <c r="J92" s="40">
        <v>0</v>
      </c>
      <c r="K92" s="40">
        <v>0</v>
      </c>
      <c r="L92" s="40">
        <v>0</v>
      </c>
      <c r="M92" s="40">
        <v>1</v>
      </c>
      <c r="N92" s="50">
        <f t="shared" si="11"/>
        <v>1</v>
      </c>
      <c r="O92" s="40">
        <v>0</v>
      </c>
      <c r="P92" s="40">
        <v>0</v>
      </c>
      <c r="Q92" s="40">
        <v>0</v>
      </c>
      <c r="R92" s="40">
        <v>231</v>
      </c>
      <c r="S92" s="50">
        <f t="shared" si="15"/>
        <v>231</v>
      </c>
      <c r="T92" s="40">
        <v>0</v>
      </c>
      <c r="U92" s="40">
        <v>0</v>
      </c>
      <c r="V92" s="40">
        <v>0</v>
      </c>
      <c r="W92" s="21">
        <v>196</v>
      </c>
      <c r="X92" s="40">
        <v>0</v>
      </c>
      <c r="Y92" s="50">
        <f t="shared" si="13"/>
        <v>196</v>
      </c>
      <c r="Z92" s="40">
        <v>0</v>
      </c>
      <c r="AA92" s="40">
        <v>0</v>
      </c>
      <c r="AB92" s="40">
        <v>0</v>
      </c>
      <c r="AC92" s="40">
        <v>0</v>
      </c>
      <c r="AD92" s="50">
        <f>SUM(Z92:AC92)</f>
        <v>0</v>
      </c>
    </row>
    <row r="93" spans="1:30">
      <c r="A93" t="s">
        <v>36</v>
      </c>
      <c r="B93" s="10">
        <v>34</v>
      </c>
      <c r="C93" s="54" t="s">
        <v>91</v>
      </c>
      <c r="D93" s="10">
        <v>34</v>
      </c>
      <c r="E93" s="8" t="s">
        <v>457</v>
      </c>
      <c r="F93" s="11">
        <v>43947</v>
      </c>
      <c r="G93" s="13">
        <v>63</v>
      </c>
      <c r="H93" s="13">
        <v>4179</v>
      </c>
      <c r="I93" s="13">
        <v>80</v>
      </c>
      <c r="J93" s="40">
        <v>0</v>
      </c>
      <c r="K93" s="40">
        <v>0</v>
      </c>
      <c r="L93" s="40">
        <v>0</v>
      </c>
      <c r="M93" s="40">
        <v>0</v>
      </c>
      <c r="N93" s="50">
        <f t="shared" si="11"/>
        <v>0</v>
      </c>
      <c r="O93" s="40">
        <v>0</v>
      </c>
      <c r="P93" s="40">
        <v>0</v>
      </c>
      <c r="Q93" s="40">
        <v>0</v>
      </c>
      <c r="R93" s="40">
        <v>0</v>
      </c>
      <c r="S93" s="50">
        <f t="shared" si="15"/>
        <v>0</v>
      </c>
      <c r="T93" s="40">
        <v>0</v>
      </c>
      <c r="U93" s="40">
        <v>0</v>
      </c>
      <c r="V93" s="40">
        <v>0</v>
      </c>
      <c r="W93" s="21">
        <v>3</v>
      </c>
      <c r="X93" s="40">
        <v>0</v>
      </c>
      <c r="Y93" s="50">
        <f t="shared" si="13"/>
        <v>3</v>
      </c>
      <c r="Z93" s="40">
        <v>0</v>
      </c>
      <c r="AA93" s="40">
        <v>0</v>
      </c>
      <c r="AB93" s="40">
        <v>0</v>
      </c>
      <c r="AC93" s="40">
        <v>0</v>
      </c>
      <c r="AD93" s="50">
        <f>SUM(Z93:AC93)</f>
        <v>0</v>
      </c>
    </row>
    <row r="94" spans="1:30">
      <c r="A94" t="s">
        <v>36</v>
      </c>
      <c r="B94" s="10">
        <v>35</v>
      </c>
      <c r="C94" s="54" t="s">
        <v>91</v>
      </c>
      <c r="D94" s="10">
        <v>35</v>
      </c>
      <c r="E94" s="8" t="s">
        <v>458</v>
      </c>
      <c r="F94" s="11">
        <v>43954</v>
      </c>
      <c r="G94" s="13">
        <v>3765</v>
      </c>
      <c r="H94" s="13">
        <v>284324</v>
      </c>
      <c r="I94" s="13">
        <v>4155</v>
      </c>
      <c r="J94" s="40">
        <v>0</v>
      </c>
      <c r="K94" s="40">
        <v>0</v>
      </c>
      <c r="L94" s="40">
        <v>0</v>
      </c>
      <c r="M94" s="40">
        <v>0</v>
      </c>
      <c r="N94" s="50">
        <f t="shared" ref="N94:N107" si="17">SUM(J94:M94)</f>
        <v>0</v>
      </c>
      <c r="O94" s="40">
        <v>0</v>
      </c>
      <c r="P94" s="40">
        <v>0</v>
      </c>
      <c r="Q94" s="40">
        <v>0</v>
      </c>
      <c r="R94" s="40">
        <v>0</v>
      </c>
      <c r="S94" s="50">
        <f t="shared" ref="S94:S107" si="18">SUM(O94:R94)</f>
        <v>0</v>
      </c>
      <c r="T94" s="40">
        <v>0</v>
      </c>
      <c r="U94" s="40">
        <v>0</v>
      </c>
      <c r="V94" s="40">
        <v>0</v>
      </c>
      <c r="W94" s="21">
        <v>184</v>
      </c>
      <c r="X94" s="40">
        <v>0</v>
      </c>
      <c r="Y94" s="50">
        <f t="shared" si="13"/>
        <v>184</v>
      </c>
      <c r="Z94" s="40">
        <v>0</v>
      </c>
      <c r="AA94" s="40">
        <v>0</v>
      </c>
      <c r="AB94" s="40">
        <v>0</v>
      </c>
      <c r="AC94" s="40">
        <v>0</v>
      </c>
      <c r="AD94" s="50">
        <f t="shared" ref="AD94:AD107" si="19">SUM(Z94:AC94)</f>
        <v>0</v>
      </c>
    </row>
    <row r="95" spans="1:30">
      <c r="A95" t="s">
        <v>36</v>
      </c>
      <c r="B95" s="10">
        <v>36</v>
      </c>
      <c r="C95" s="54" t="s">
        <v>91</v>
      </c>
      <c r="D95" s="10">
        <v>36</v>
      </c>
      <c r="E95" s="8" t="s">
        <v>459</v>
      </c>
      <c r="F95" s="11">
        <v>43954</v>
      </c>
      <c r="G95" s="13">
        <v>3247</v>
      </c>
      <c r="H95" s="13">
        <v>253151</v>
      </c>
      <c r="I95" s="13">
        <v>3648</v>
      </c>
      <c r="J95" s="40">
        <v>0</v>
      </c>
      <c r="K95" s="40">
        <v>0</v>
      </c>
      <c r="L95" s="40">
        <v>0</v>
      </c>
      <c r="M95" s="40">
        <v>0</v>
      </c>
      <c r="N95" s="50">
        <f t="shared" si="17"/>
        <v>0</v>
      </c>
      <c r="O95" s="40">
        <v>0</v>
      </c>
      <c r="P95" s="40">
        <v>0</v>
      </c>
      <c r="Q95" s="40">
        <v>0</v>
      </c>
      <c r="R95" s="40">
        <v>200</v>
      </c>
      <c r="S95" s="50">
        <f t="shared" si="18"/>
        <v>200</v>
      </c>
      <c r="T95" s="40">
        <v>0</v>
      </c>
      <c r="U95" s="40">
        <v>0</v>
      </c>
      <c r="V95" s="40">
        <v>0</v>
      </c>
      <c r="W95" s="21">
        <v>157</v>
      </c>
      <c r="X95" s="40">
        <v>0</v>
      </c>
      <c r="Y95" s="50">
        <f t="shared" si="13"/>
        <v>157</v>
      </c>
      <c r="Z95" s="40">
        <v>0</v>
      </c>
      <c r="AA95" s="40">
        <v>0</v>
      </c>
      <c r="AB95" s="40">
        <v>0</v>
      </c>
      <c r="AC95" s="40">
        <v>0</v>
      </c>
      <c r="AD95" s="50">
        <f t="shared" si="19"/>
        <v>0</v>
      </c>
    </row>
    <row r="96" spans="1:30">
      <c r="A96" t="s">
        <v>36</v>
      </c>
      <c r="B96" s="10">
        <v>37</v>
      </c>
      <c r="C96" s="54" t="s">
        <v>91</v>
      </c>
      <c r="D96" s="10">
        <v>37</v>
      </c>
      <c r="E96" s="8" t="s">
        <v>460</v>
      </c>
      <c r="F96" s="11">
        <v>43954</v>
      </c>
      <c r="G96" s="13">
        <v>84</v>
      </c>
      <c r="H96" s="13">
        <v>5712</v>
      </c>
      <c r="I96" s="13">
        <v>106</v>
      </c>
      <c r="J96" s="40">
        <v>0</v>
      </c>
      <c r="K96" s="40">
        <v>0</v>
      </c>
      <c r="L96" s="40">
        <v>0</v>
      </c>
      <c r="M96" s="40">
        <v>0</v>
      </c>
      <c r="N96" s="50">
        <f t="shared" si="17"/>
        <v>0</v>
      </c>
      <c r="O96" s="40">
        <v>0</v>
      </c>
      <c r="P96" s="40">
        <v>0</v>
      </c>
      <c r="Q96" s="40">
        <v>0</v>
      </c>
      <c r="R96" s="40">
        <v>0</v>
      </c>
      <c r="S96" s="50">
        <f t="shared" si="18"/>
        <v>0</v>
      </c>
      <c r="T96" s="40">
        <v>0</v>
      </c>
      <c r="U96" s="40">
        <v>0</v>
      </c>
      <c r="V96" s="40">
        <v>0</v>
      </c>
      <c r="W96" s="21">
        <v>4</v>
      </c>
      <c r="X96" s="40">
        <v>0</v>
      </c>
      <c r="Y96" s="50">
        <f t="shared" si="13"/>
        <v>4</v>
      </c>
      <c r="Z96" s="40">
        <v>0</v>
      </c>
      <c r="AA96" s="40">
        <v>0</v>
      </c>
      <c r="AB96" s="40">
        <v>0</v>
      </c>
      <c r="AC96" s="40">
        <v>0</v>
      </c>
      <c r="AD96" s="50">
        <f t="shared" si="19"/>
        <v>0</v>
      </c>
    </row>
    <row r="97" spans="1:30">
      <c r="A97" t="s">
        <v>36</v>
      </c>
      <c r="B97" s="10">
        <v>38</v>
      </c>
      <c r="C97" s="54" t="s">
        <v>91</v>
      </c>
      <c r="D97" s="10">
        <v>38</v>
      </c>
      <c r="E97" s="8" t="s">
        <v>461</v>
      </c>
      <c r="F97" s="11">
        <v>43961</v>
      </c>
      <c r="G97" s="13">
        <v>3823</v>
      </c>
      <c r="H97" s="13">
        <v>271846</v>
      </c>
      <c r="I97" s="13">
        <v>4319</v>
      </c>
      <c r="J97" s="40">
        <v>0</v>
      </c>
      <c r="K97" s="40">
        <v>0</v>
      </c>
      <c r="L97" s="40">
        <v>0</v>
      </c>
      <c r="M97" s="40">
        <v>0</v>
      </c>
      <c r="N97" s="50">
        <f t="shared" si="17"/>
        <v>0</v>
      </c>
      <c r="O97" s="40">
        <v>0</v>
      </c>
      <c r="P97" s="40">
        <v>0</v>
      </c>
      <c r="Q97" s="40">
        <v>0</v>
      </c>
      <c r="R97" s="40">
        <v>0</v>
      </c>
      <c r="S97" s="50">
        <f t="shared" si="18"/>
        <v>0</v>
      </c>
      <c r="T97" s="40">
        <v>0</v>
      </c>
      <c r="U97" s="40">
        <v>0</v>
      </c>
      <c r="V97" s="40">
        <v>0</v>
      </c>
      <c r="W97" s="21">
        <v>186</v>
      </c>
      <c r="X97" s="40">
        <v>0</v>
      </c>
      <c r="Y97" s="50">
        <f t="shared" si="13"/>
        <v>186</v>
      </c>
      <c r="Z97" s="40">
        <v>0</v>
      </c>
      <c r="AA97" s="40">
        <v>0</v>
      </c>
      <c r="AB97" s="40">
        <v>0</v>
      </c>
      <c r="AC97" s="40">
        <v>0</v>
      </c>
      <c r="AD97" s="50">
        <f t="shared" si="19"/>
        <v>0</v>
      </c>
    </row>
    <row r="98" spans="1:30">
      <c r="A98" t="s">
        <v>36</v>
      </c>
      <c r="B98" s="10">
        <v>39</v>
      </c>
      <c r="C98" s="54" t="s">
        <v>91</v>
      </c>
      <c r="D98" s="10">
        <v>39</v>
      </c>
      <c r="E98" s="8" t="s">
        <v>462</v>
      </c>
      <c r="F98" s="11">
        <v>43961</v>
      </c>
      <c r="G98" s="13">
        <v>2837</v>
      </c>
      <c r="H98" s="13">
        <v>222888</v>
      </c>
      <c r="I98" s="13">
        <v>3209</v>
      </c>
      <c r="J98" s="40">
        <v>0</v>
      </c>
      <c r="K98" s="40">
        <v>0</v>
      </c>
      <c r="L98" s="40">
        <v>0</v>
      </c>
      <c r="M98" s="40">
        <v>0</v>
      </c>
      <c r="N98" s="50">
        <f t="shared" si="17"/>
        <v>0</v>
      </c>
      <c r="O98" s="40">
        <v>0</v>
      </c>
      <c r="P98" s="40">
        <v>0</v>
      </c>
      <c r="Q98" s="40">
        <v>0</v>
      </c>
      <c r="R98" s="40">
        <v>202</v>
      </c>
      <c r="S98" s="50">
        <f t="shared" si="18"/>
        <v>202</v>
      </c>
      <c r="T98" s="40">
        <v>0</v>
      </c>
      <c r="U98" s="40">
        <v>0</v>
      </c>
      <c r="V98" s="40">
        <v>0</v>
      </c>
      <c r="W98" s="21">
        <v>137</v>
      </c>
      <c r="X98" s="40">
        <v>0</v>
      </c>
      <c r="Y98" s="50">
        <f t="shared" si="13"/>
        <v>137</v>
      </c>
      <c r="Z98" s="40">
        <v>0</v>
      </c>
      <c r="AA98" s="40">
        <v>0</v>
      </c>
      <c r="AB98" s="40">
        <v>0</v>
      </c>
      <c r="AC98" s="40">
        <v>0</v>
      </c>
      <c r="AD98" s="50">
        <f t="shared" si="19"/>
        <v>0</v>
      </c>
    </row>
    <row r="99" spans="1:30">
      <c r="A99" t="s">
        <v>36</v>
      </c>
      <c r="B99" s="10">
        <v>40</v>
      </c>
      <c r="C99" s="54" t="s">
        <v>91</v>
      </c>
      <c r="D99" s="10">
        <v>40</v>
      </c>
      <c r="E99" s="8" t="s">
        <v>463</v>
      </c>
      <c r="F99" s="11">
        <v>43961</v>
      </c>
      <c r="G99" s="13">
        <v>42</v>
      </c>
      <c r="H99" s="13">
        <v>2702</v>
      </c>
      <c r="I99" s="13">
        <v>52</v>
      </c>
      <c r="J99" s="40">
        <v>0</v>
      </c>
      <c r="K99" s="40">
        <v>0</v>
      </c>
      <c r="L99" s="40">
        <v>0</v>
      </c>
      <c r="M99" s="40">
        <v>0</v>
      </c>
      <c r="N99" s="50">
        <f t="shared" si="17"/>
        <v>0</v>
      </c>
      <c r="O99" s="40">
        <v>0</v>
      </c>
      <c r="P99" s="40">
        <v>0</v>
      </c>
      <c r="Q99" s="40">
        <v>0</v>
      </c>
      <c r="R99" s="40">
        <v>0</v>
      </c>
      <c r="S99" s="50">
        <f t="shared" si="18"/>
        <v>0</v>
      </c>
      <c r="T99" s="40">
        <v>0</v>
      </c>
      <c r="U99" s="40">
        <v>0</v>
      </c>
      <c r="V99" s="40">
        <v>0</v>
      </c>
      <c r="W99" s="21">
        <v>2</v>
      </c>
      <c r="X99" s="40">
        <v>0</v>
      </c>
      <c r="Y99" s="50">
        <f t="shared" si="13"/>
        <v>2</v>
      </c>
      <c r="Z99" s="40">
        <v>0</v>
      </c>
      <c r="AA99" s="40">
        <v>0</v>
      </c>
      <c r="AB99" s="40">
        <v>0</v>
      </c>
      <c r="AC99" s="40">
        <v>0</v>
      </c>
      <c r="AD99" s="50">
        <f t="shared" si="19"/>
        <v>0</v>
      </c>
    </row>
    <row r="100" spans="1:30">
      <c r="A100" t="s">
        <v>36</v>
      </c>
      <c r="B100" s="10">
        <v>41</v>
      </c>
      <c r="C100" s="54" t="s">
        <v>91</v>
      </c>
      <c r="D100" s="10">
        <v>41</v>
      </c>
      <c r="E100" s="8" t="s">
        <v>464</v>
      </c>
      <c r="F100" s="11">
        <v>43968</v>
      </c>
      <c r="G100" s="13">
        <v>1960</v>
      </c>
      <c r="H100" s="13">
        <v>137036</v>
      </c>
      <c r="I100" s="13">
        <v>2169</v>
      </c>
      <c r="J100" s="40">
        <v>0</v>
      </c>
      <c r="K100" s="40">
        <v>0</v>
      </c>
      <c r="L100" s="40">
        <v>0</v>
      </c>
      <c r="M100" s="40">
        <v>0</v>
      </c>
      <c r="N100" s="50">
        <f t="shared" si="17"/>
        <v>0</v>
      </c>
      <c r="O100" s="40">
        <v>0</v>
      </c>
      <c r="P100" s="40">
        <v>0</v>
      </c>
      <c r="Q100" s="40">
        <v>0</v>
      </c>
      <c r="R100" s="40">
        <v>0</v>
      </c>
      <c r="S100" s="50">
        <f t="shared" si="18"/>
        <v>0</v>
      </c>
      <c r="T100" s="40">
        <v>0</v>
      </c>
      <c r="U100" s="40">
        <v>0</v>
      </c>
      <c r="V100" s="40">
        <v>0</v>
      </c>
      <c r="W100" s="21">
        <v>95</v>
      </c>
      <c r="X100" s="40">
        <v>0</v>
      </c>
      <c r="Y100" s="50">
        <f t="shared" si="13"/>
        <v>95</v>
      </c>
      <c r="Z100" s="40">
        <v>0</v>
      </c>
      <c r="AA100" s="40">
        <v>0</v>
      </c>
      <c r="AB100" s="40">
        <v>0</v>
      </c>
      <c r="AC100" s="40">
        <v>0</v>
      </c>
      <c r="AD100" s="50">
        <f t="shared" si="19"/>
        <v>0</v>
      </c>
    </row>
    <row r="101" spans="1:30">
      <c r="A101" t="s">
        <v>36</v>
      </c>
      <c r="B101" s="10">
        <v>42</v>
      </c>
      <c r="C101" s="54" t="s">
        <v>91</v>
      </c>
      <c r="D101" s="10">
        <v>42</v>
      </c>
      <c r="E101" s="8" t="s">
        <v>465</v>
      </c>
      <c r="F101" s="11">
        <v>43968</v>
      </c>
      <c r="G101" s="13">
        <v>2199</v>
      </c>
      <c r="H101" s="13">
        <v>171460</v>
      </c>
      <c r="I101" s="13">
        <v>2429</v>
      </c>
      <c r="J101" s="40">
        <v>0</v>
      </c>
      <c r="K101" s="40">
        <v>0</v>
      </c>
      <c r="L101" s="40">
        <v>0</v>
      </c>
      <c r="M101" s="40">
        <v>0</v>
      </c>
      <c r="N101" s="50">
        <f t="shared" si="17"/>
        <v>0</v>
      </c>
      <c r="O101" s="40">
        <v>0</v>
      </c>
      <c r="P101" s="40">
        <v>0</v>
      </c>
      <c r="Q101" s="40">
        <v>0</v>
      </c>
      <c r="R101" s="40">
        <v>309</v>
      </c>
      <c r="S101" s="50">
        <f t="shared" si="18"/>
        <v>309</v>
      </c>
      <c r="T101" s="40">
        <v>0</v>
      </c>
      <c r="U101" s="40">
        <v>0</v>
      </c>
      <c r="V101" s="40">
        <v>0</v>
      </c>
      <c r="W101" s="21">
        <v>106</v>
      </c>
      <c r="X101" s="40">
        <v>0</v>
      </c>
      <c r="Y101" s="50">
        <f t="shared" si="13"/>
        <v>106</v>
      </c>
      <c r="Z101" s="40">
        <v>0</v>
      </c>
      <c r="AA101" s="40">
        <v>0</v>
      </c>
      <c r="AB101" s="40">
        <v>0</v>
      </c>
      <c r="AC101" s="40">
        <v>0</v>
      </c>
      <c r="AD101" s="50">
        <f t="shared" si="19"/>
        <v>0</v>
      </c>
    </row>
    <row r="102" spans="1:30">
      <c r="A102" t="s">
        <v>36</v>
      </c>
      <c r="B102" s="10">
        <v>43</v>
      </c>
      <c r="C102" s="54" t="s">
        <v>91</v>
      </c>
      <c r="D102" s="10">
        <v>43</v>
      </c>
      <c r="E102" s="8" t="s">
        <v>466</v>
      </c>
      <c r="F102" s="11">
        <v>43968</v>
      </c>
      <c r="G102" s="13">
        <v>21</v>
      </c>
      <c r="H102" s="13">
        <v>1211</v>
      </c>
      <c r="I102" s="13">
        <v>25</v>
      </c>
      <c r="J102" s="40">
        <v>0</v>
      </c>
      <c r="K102" s="40">
        <v>0</v>
      </c>
      <c r="L102" s="40">
        <v>0</v>
      </c>
      <c r="M102" s="40">
        <v>0</v>
      </c>
      <c r="N102" s="50">
        <f t="shared" si="17"/>
        <v>0</v>
      </c>
      <c r="O102" s="40">
        <v>0</v>
      </c>
      <c r="P102" s="40">
        <v>0</v>
      </c>
      <c r="Q102" s="40">
        <v>0</v>
      </c>
      <c r="R102" s="40">
        <v>0</v>
      </c>
      <c r="S102" s="50">
        <f t="shared" si="18"/>
        <v>0</v>
      </c>
      <c r="T102" s="40">
        <v>0</v>
      </c>
      <c r="U102" s="40">
        <v>0</v>
      </c>
      <c r="V102" s="40">
        <v>0</v>
      </c>
      <c r="W102" s="21">
        <v>1</v>
      </c>
      <c r="X102" s="40">
        <v>0</v>
      </c>
      <c r="Y102" s="50">
        <f t="shared" si="13"/>
        <v>1</v>
      </c>
      <c r="Z102" s="40">
        <v>0</v>
      </c>
      <c r="AA102" s="40">
        <v>0</v>
      </c>
      <c r="AB102" s="40">
        <v>0</v>
      </c>
      <c r="AC102" s="40">
        <v>0</v>
      </c>
      <c r="AD102" s="50">
        <f t="shared" si="19"/>
        <v>0</v>
      </c>
    </row>
    <row r="103" spans="1:30">
      <c r="A103" t="s">
        <v>36</v>
      </c>
      <c r="B103" s="10">
        <v>44</v>
      </c>
      <c r="C103" s="54" t="s">
        <v>91</v>
      </c>
      <c r="D103" s="10">
        <v>44</v>
      </c>
      <c r="E103" s="8" t="s">
        <v>467</v>
      </c>
      <c r="F103" s="11">
        <v>43975</v>
      </c>
      <c r="G103" s="13">
        <v>3021</v>
      </c>
      <c r="H103" s="13">
        <v>216500</v>
      </c>
      <c r="I103" s="13">
        <v>3473</v>
      </c>
      <c r="J103" s="40">
        <v>0</v>
      </c>
      <c r="K103" s="40">
        <v>0</v>
      </c>
      <c r="L103" s="40">
        <v>0</v>
      </c>
      <c r="M103" s="40">
        <v>0</v>
      </c>
      <c r="N103" s="50">
        <f t="shared" si="17"/>
        <v>0</v>
      </c>
      <c r="O103" s="40">
        <v>0</v>
      </c>
      <c r="P103" s="40">
        <v>0</v>
      </c>
      <c r="Q103" s="40">
        <v>0</v>
      </c>
      <c r="R103" s="40">
        <v>0</v>
      </c>
      <c r="S103" s="50">
        <f t="shared" si="18"/>
        <v>0</v>
      </c>
      <c r="T103" s="40">
        <v>0</v>
      </c>
      <c r="U103" s="40">
        <v>0</v>
      </c>
      <c r="V103" s="40">
        <v>0</v>
      </c>
      <c r="W103" s="21">
        <v>147</v>
      </c>
      <c r="X103" s="40">
        <v>0</v>
      </c>
      <c r="Y103" s="50">
        <f t="shared" si="13"/>
        <v>147</v>
      </c>
      <c r="Z103" s="40">
        <v>0</v>
      </c>
      <c r="AA103" s="40">
        <v>0</v>
      </c>
      <c r="AB103" s="40">
        <v>0</v>
      </c>
      <c r="AC103" s="40">
        <v>0</v>
      </c>
      <c r="AD103" s="50">
        <f t="shared" si="19"/>
        <v>0</v>
      </c>
    </row>
    <row r="104" spans="1:30">
      <c r="A104" t="s">
        <v>36</v>
      </c>
      <c r="B104" s="10">
        <v>45</v>
      </c>
      <c r="C104" s="54" t="s">
        <v>91</v>
      </c>
      <c r="D104" s="10">
        <v>45</v>
      </c>
      <c r="E104" s="8" t="s">
        <v>468</v>
      </c>
      <c r="F104" s="11">
        <v>43975</v>
      </c>
      <c r="G104" s="13">
        <v>2391</v>
      </c>
      <c r="H104" s="13">
        <v>182950</v>
      </c>
      <c r="I104" s="13">
        <v>2652</v>
      </c>
      <c r="J104" s="40">
        <v>0</v>
      </c>
      <c r="K104" s="40">
        <v>0</v>
      </c>
      <c r="L104" s="40">
        <v>0</v>
      </c>
      <c r="M104" s="40">
        <v>0</v>
      </c>
      <c r="N104" s="50">
        <f t="shared" si="17"/>
        <v>0</v>
      </c>
      <c r="O104" s="40">
        <v>0</v>
      </c>
      <c r="P104" s="40">
        <v>0</v>
      </c>
      <c r="Q104" s="40">
        <v>0</v>
      </c>
      <c r="R104" s="40">
        <v>300</v>
      </c>
      <c r="S104" s="50">
        <f t="shared" si="18"/>
        <v>300</v>
      </c>
      <c r="T104" s="40">
        <v>0</v>
      </c>
      <c r="U104" s="40">
        <v>0</v>
      </c>
      <c r="V104" s="40">
        <v>0</v>
      </c>
      <c r="W104" s="21">
        <v>115</v>
      </c>
      <c r="X104" s="40">
        <v>0</v>
      </c>
      <c r="Y104" s="50">
        <f t="shared" si="13"/>
        <v>115</v>
      </c>
      <c r="Z104" s="40">
        <v>0</v>
      </c>
      <c r="AA104" s="40">
        <v>0</v>
      </c>
      <c r="AB104" s="40">
        <v>0</v>
      </c>
      <c r="AC104" s="40">
        <v>0</v>
      </c>
      <c r="AD104" s="50">
        <f t="shared" si="19"/>
        <v>0</v>
      </c>
    </row>
    <row r="105" spans="1:30">
      <c r="A105" t="s">
        <v>36</v>
      </c>
      <c r="B105" s="10">
        <v>46</v>
      </c>
      <c r="C105" s="54" t="s">
        <v>91</v>
      </c>
      <c r="D105" s="10">
        <v>46</v>
      </c>
      <c r="E105" s="8" t="s">
        <v>469</v>
      </c>
      <c r="F105" s="11">
        <v>43975</v>
      </c>
      <c r="G105" s="13">
        <v>62</v>
      </c>
      <c r="H105" s="13">
        <v>3906</v>
      </c>
      <c r="I105" s="13">
        <v>80</v>
      </c>
      <c r="J105" s="40">
        <v>0</v>
      </c>
      <c r="K105" s="40">
        <v>0</v>
      </c>
      <c r="L105" s="40">
        <v>0</v>
      </c>
      <c r="M105" s="40">
        <v>0</v>
      </c>
      <c r="N105" s="50">
        <f t="shared" si="17"/>
        <v>0</v>
      </c>
      <c r="O105" s="40">
        <v>0</v>
      </c>
      <c r="P105" s="40">
        <v>0</v>
      </c>
      <c r="Q105" s="40">
        <v>0</v>
      </c>
      <c r="R105" s="40">
        <v>0</v>
      </c>
      <c r="S105" s="50">
        <f t="shared" si="18"/>
        <v>0</v>
      </c>
      <c r="T105" s="40">
        <v>0</v>
      </c>
      <c r="U105" s="40">
        <v>0</v>
      </c>
      <c r="V105" s="40">
        <v>0</v>
      </c>
      <c r="W105" s="21">
        <v>3</v>
      </c>
      <c r="X105" s="40">
        <v>0</v>
      </c>
      <c r="Y105" s="50">
        <f t="shared" si="13"/>
        <v>3</v>
      </c>
      <c r="Z105" s="40">
        <v>0</v>
      </c>
      <c r="AA105" s="40">
        <v>0</v>
      </c>
      <c r="AB105" s="40">
        <v>0</v>
      </c>
      <c r="AC105" s="40">
        <v>0</v>
      </c>
      <c r="AD105" s="50">
        <f t="shared" si="19"/>
        <v>0</v>
      </c>
    </row>
    <row r="106" spans="1:30">
      <c r="A106" t="s">
        <v>36</v>
      </c>
      <c r="B106" s="10">
        <v>47</v>
      </c>
      <c r="C106" s="54" t="s">
        <v>91</v>
      </c>
      <c r="D106" s="10">
        <v>47</v>
      </c>
      <c r="E106" s="8" t="s">
        <v>470</v>
      </c>
      <c r="F106" s="11">
        <v>43982</v>
      </c>
      <c r="G106" s="13">
        <v>2056</v>
      </c>
      <c r="H106" s="13">
        <v>145450</v>
      </c>
      <c r="I106" s="13">
        <v>2353</v>
      </c>
      <c r="J106" s="40">
        <v>0</v>
      </c>
      <c r="K106" s="40">
        <v>0</v>
      </c>
      <c r="L106" s="40">
        <v>0</v>
      </c>
      <c r="M106" s="40">
        <v>0</v>
      </c>
      <c r="N106" s="50">
        <f t="shared" si="17"/>
        <v>0</v>
      </c>
      <c r="O106" s="40">
        <v>0</v>
      </c>
      <c r="P106" s="40">
        <v>0</v>
      </c>
      <c r="Q106" s="40">
        <v>0</v>
      </c>
      <c r="R106" s="40">
        <v>0</v>
      </c>
      <c r="S106" s="50">
        <f t="shared" si="18"/>
        <v>0</v>
      </c>
      <c r="T106" s="40">
        <v>0</v>
      </c>
      <c r="U106" s="40">
        <v>0</v>
      </c>
      <c r="V106" s="40">
        <v>0</v>
      </c>
      <c r="W106" s="21">
        <v>100</v>
      </c>
      <c r="X106" s="40">
        <v>0</v>
      </c>
      <c r="Y106" s="50">
        <f t="shared" si="13"/>
        <v>100</v>
      </c>
      <c r="Z106" s="40">
        <v>0</v>
      </c>
      <c r="AA106" s="40">
        <v>0</v>
      </c>
      <c r="AB106" s="40">
        <v>0</v>
      </c>
      <c r="AC106" s="40">
        <v>0</v>
      </c>
      <c r="AD106" s="50">
        <f t="shared" si="19"/>
        <v>0</v>
      </c>
    </row>
    <row r="107" spans="1:30">
      <c r="A107" t="s">
        <v>36</v>
      </c>
      <c r="B107" s="10">
        <v>48</v>
      </c>
      <c r="C107" s="54" t="s">
        <v>91</v>
      </c>
      <c r="D107" s="10">
        <v>48</v>
      </c>
      <c r="E107" s="8" t="s">
        <v>471</v>
      </c>
      <c r="F107" s="11">
        <v>43982</v>
      </c>
      <c r="G107" s="13">
        <v>1906</v>
      </c>
      <c r="H107" s="13">
        <v>146861</v>
      </c>
      <c r="I107" s="13">
        <v>2127</v>
      </c>
      <c r="J107" s="40">
        <v>0</v>
      </c>
      <c r="K107" s="40">
        <v>0</v>
      </c>
      <c r="L107" s="40">
        <v>0</v>
      </c>
      <c r="M107" s="40">
        <v>0</v>
      </c>
      <c r="N107" s="50">
        <f t="shared" si="17"/>
        <v>0</v>
      </c>
      <c r="O107" s="40">
        <v>0</v>
      </c>
      <c r="P107" s="40">
        <v>0</v>
      </c>
      <c r="Q107" s="40">
        <v>0</v>
      </c>
      <c r="R107" s="40">
        <v>350</v>
      </c>
      <c r="S107" s="50">
        <f t="shared" si="18"/>
        <v>350</v>
      </c>
      <c r="T107" s="40">
        <v>0</v>
      </c>
      <c r="U107" s="40">
        <v>0</v>
      </c>
      <c r="V107" s="40">
        <v>0</v>
      </c>
      <c r="W107" s="21">
        <v>92</v>
      </c>
      <c r="X107" s="40">
        <v>0</v>
      </c>
      <c r="Y107" s="50">
        <f t="shared" si="13"/>
        <v>92</v>
      </c>
      <c r="Z107" s="40">
        <v>0</v>
      </c>
      <c r="AA107" s="40">
        <v>0</v>
      </c>
      <c r="AB107" s="40">
        <v>0</v>
      </c>
      <c r="AC107" s="40">
        <v>0</v>
      </c>
      <c r="AD107" s="50">
        <f t="shared" si="19"/>
        <v>0</v>
      </c>
    </row>
    <row r="108" spans="1:30">
      <c r="A108" t="s">
        <v>36</v>
      </c>
      <c r="B108" s="10">
        <v>49</v>
      </c>
      <c r="C108" s="54" t="s">
        <v>91</v>
      </c>
      <c r="D108" s="10">
        <v>49</v>
      </c>
      <c r="E108" s="8" t="s">
        <v>472</v>
      </c>
      <c r="F108" s="11">
        <v>43989</v>
      </c>
      <c r="G108" s="13">
        <v>2341</v>
      </c>
      <c r="H108" s="13">
        <v>178577</v>
      </c>
      <c r="I108" s="13">
        <v>2765</v>
      </c>
      <c r="J108" s="40">
        <v>0</v>
      </c>
      <c r="K108" s="40">
        <v>0</v>
      </c>
      <c r="L108" s="40">
        <v>0</v>
      </c>
      <c r="M108" s="40">
        <v>0</v>
      </c>
      <c r="N108" s="50">
        <f>SUM(J108:M108)</f>
        <v>0</v>
      </c>
      <c r="O108" s="40">
        <v>0</v>
      </c>
      <c r="P108" s="40">
        <v>0</v>
      </c>
      <c r="Q108" s="40">
        <v>0</v>
      </c>
      <c r="R108" s="40">
        <v>0</v>
      </c>
      <c r="S108" s="50">
        <f>SUM(O108:R108)</f>
        <v>0</v>
      </c>
      <c r="T108" s="40">
        <v>0</v>
      </c>
      <c r="U108" s="40">
        <v>0</v>
      </c>
      <c r="V108" s="40">
        <v>0</v>
      </c>
      <c r="W108" s="21">
        <v>114</v>
      </c>
      <c r="X108" s="40">
        <v>0</v>
      </c>
      <c r="Y108" s="50">
        <f>SUM(T108:X108)</f>
        <v>114</v>
      </c>
      <c r="Z108" s="40">
        <v>0</v>
      </c>
      <c r="AA108" s="40">
        <v>0</v>
      </c>
      <c r="AB108" s="40">
        <v>0</v>
      </c>
      <c r="AC108" s="40">
        <v>0</v>
      </c>
      <c r="AD108" s="50">
        <f>SUM(Z108:AC108)</f>
        <v>0</v>
      </c>
    </row>
    <row r="109" spans="1:30">
      <c r="A109" t="s">
        <v>36</v>
      </c>
      <c r="B109" s="10">
        <v>50</v>
      </c>
      <c r="C109" s="54" t="s">
        <v>91</v>
      </c>
      <c r="D109" s="10">
        <v>50</v>
      </c>
      <c r="E109" s="8" t="s">
        <v>473</v>
      </c>
      <c r="F109" s="11">
        <v>43989</v>
      </c>
      <c r="G109" s="13">
        <v>2139</v>
      </c>
      <c r="H109" s="13">
        <v>167222</v>
      </c>
      <c r="I109" s="13">
        <v>2369</v>
      </c>
      <c r="J109" s="40">
        <v>0</v>
      </c>
      <c r="K109" s="40">
        <v>0</v>
      </c>
      <c r="L109" s="40">
        <v>0</v>
      </c>
      <c r="M109" s="40">
        <v>0</v>
      </c>
      <c r="N109" s="50">
        <f>SUM(J109:M109)</f>
        <v>0</v>
      </c>
      <c r="O109" s="40">
        <v>0</v>
      </c>
      <c r="P109" s="40">
        <v>0</v>
      </c>
      <c r="Q109" s="40">
        <v>0</v>
      </c>
      <c r="R109" s="40">
        <v>100</v>
      </c>
      <c r="S109" s="50">
        <f>SUM(O109:R109)</f>
        <v>100</v>
      </c>
      <c r="T109" s="40">
        <v>0</v>
      </c>
      <c r="U109" s="40">
        <v>0</v>
      </c>
      <c r="V109" s="40">
        <v>0</v>
      </c>
      <c r="W109" s="21">
        <v>103</v>
      </c>
      <c r="X109" s="40">
        <v>0</v>
      </c>
      <c r="Y109" s="50">
        <f>SUM(T109:X109)</f>
        <v>103</v>
      </c>
      <c r="Z109" s="40">
        <v>0</v>
      </c>
      <c r="AA109" s="40">
        <v>0</v>
      </c>
      <c r="AB109" s="40">
        <v>0</v>
      </c>
      <c r="AC109" s="40">
        <v>1</v>
      </c>
      <c r="AD109" s="50">
        <f>SUM(Z109:AC109)</f>
        <v>1</v>
      </c>
    </row>
    <row r="110" spans="1:30">
      <c r="A110" t="s">
        <v>36</v>
      </c>
      <c r="B110" s="10">
        <v>51</v>
      </c>
      <c r="C110" s="54" t="s">
        <v>91</v>
      </c>
      <c r="D110" s="10">
        <v>51</v>
      </c>
      <c r="E110" s="8" t="s">
        <v>474</v>
      </c>
      <c r="F110" s="11">
        <v>43989</v>
      </c>
      <c r="G110" s="13">
        <v>105</v>
      </c>
      <c r="H110" s="13">
        <v>7161</v>
      </c>
      <c r="I110" s="13">
        <v>133</v>
      </c>
      <c r="J110" s="40">
        <v>0</v>
      </c>
      <c r="K110" s="40">
        <v>0</v>
      </c>
      <c r="L110" s="40">
        <v>0</v>
      </c>
      <c r="M110" s="40">
        <v>0</v>
      </c>
      <c r="N110" s="50">
        <f>SUM(J110:M110)</f>
        <v>0</v>
      </c>
      <c r="O110" s="40">
        <v>0</v>
      </c>
      <c r="P110" s="40">
        <v>0</v>
      </c>
      <c r="Q110" s="40">
        <v>0</v>
      </c>
      <c r="R110" s="40">
        <v>0</v>
      </c>
      <c r="S110" s="50">
        <f>SUM(O110:R110)</f>
        <v>0</v>
      </c>
      <c r="T110" s="40">
        <v>0</v>
      </c>
      <c r="U110" s="40">
        <v>0</v>
      </c>
      <c r="V110" s="40">
        <v>0</v>
      </c>
      <c r="W110" s="21">
        <v>5</v>
      </c>
      <c r="X110" s="40">
        <v>0</v>
      </c>
      <c r="Y110" s="50">
        <f>SUM(T110:X110)</f>
        <v>5</v>
      </c>
      <c r="Z110" s="40">
        <v>0</v>
      </c>
      <c r="AA110" s="40">
        <v>0</v>
      </c>
      <c r="AB110" s="40">
        <v>0</v>
      </c>
      <c r="AC110" s="40">
        <v>0</v>
      </c>
      <c r="AD110" s="50">
        <f>SUM(Z110:AC110)</f>
        <v>0</v>
      </c>
    </row>
    <row r="111" spans="1:30">
      <c r="A111" t="s">
        <v>36</v>
      </c>
      <c r="B111" s="10">
        <v>52</v>
      </c>
      <c r="C111" s="54" t="s">
        <v>91</v>
      </c>
      <c r="D111" s="10">
        <v>52</v>
      </c>
      <c r="E111" s="8" t="s">
        <v>475</v>
      </c>
      <c r="F111" s="11">
        <v>44002</v>
      </c>
      <c r="G111" s="13">
        <v>1657</v>
      </c>
      <c r="H111" s="13">
        <v>118848</v>
      </c>
      <c r="I111" s="13">
        <v>1932</v>
      </c>
      <c r="J111" s="40">
        <v>0</v>
      </c>
      <c r="K111" s="40">
        <v>0</v>
      </c>
      <c r="L111" s="40">
        <v>0</v>
      </c>
      <c r="M111" s="40">
        <v>0</v>
      </c>
      <c r="N111" s="50">
        <f>SUM(J111:M111)</f>
        <v>0</v>
      </c>
      <c r="O111" s="40">
        <v>0</v>
      </c>
      <c r="P111" s="40">
        <v>0</v>
      </c>
      <c r="Q111" s="40">
        <v>0</v>
      </c>
      <c r="R111" s="40">
        <v>0</v>
      </c>
      <c r="S111" s="50">
        <f>SUM(O111:R111)</f>
        <v>0</v>
      </c>
      <c r="T111" s="40">
        <v>0</v>
      </c>
      <c r="U111" s="40">
        <v>0</v>
      </c>
      <c r="V111" s="40">
        <v>0</v>
      </c>
      <c r="W111" s="21">
        <v>81</v>
      </c>
      <c r="X111" s="40">
        <v>0</v>
      </c>
      <c r="Y111" s="50">
        <f>SUM(T111:X111)</f>
        <v>81</v>
      </c>
      <c r="Z111" s="40">
        <v>0</v>
      </c>
      <c r="AA111" s="40">
        <v>0</v>
      </c>
      <c r="AB111" s="40">
        <v>0</v>
      </c>
      <c r="AC111" s="40">
        <v>0</v>
      </c>
      <c r="AD111" s="50">
        <f>SUM(Z111:AC111)</f>
        <v>0</v>
      </c>
    </row>
    <row r="112" spans="1:30">
      <c r="A112" t="s">
        <v>36</v>
      </c>
      <c r="B112" s="10">
        <v>53</v>
      </c>
      <c r="C112" s="54" t="s">
        <v>91</v>
      </c>
      <c r="D112" s="10">
        <v>53</v>
      </c>
      <c r="E112" s="8" t="s">
        <v>476</v>
      </c>
      <c r="F112" s="11">
        <v>44002</v>
      </c>
      <c r="G112" s="13">
        <v>2319</v>
      </c>
      <c r="H112" s="13">
        <v>199877</v>
      </c>
      <c r="I112" s="13">
        <v>2586</v>
      </c>
      <c r="J112" s="40">
        <v>0</v>
      </c>
      <c r="K112" s="40">
        <v>0</v>
      </c>
      <c r="L112" s="40">
        <v>0</v>
      </c>
      <c r="M112" s="40">
        <v>0</v>
      </c>
      <c r="N112" s="50">
        <f>SUM(J112:M112)</f>
        <v>0</v>
      </c>
      <c r="O112" s="40">
        <v>0</v>
      </c>
      <c r="P112" s="40">
        <v>0</v>
      </c>
      <c r="Q112" s="40">
        <v>0</v>
      </c>
      <c r="R112" s="40">
        <v>0</v>
      </c>
      <c r="S112" s="50">
        <f>SUM(O112:R112)</f>
        <v>0</v>
      </c>
      <c r="T112" s="40">
        <v>0</v>
      </c>
      <c r="U112" s="40">
        <v>0</v>
      </c>
      <c r="V112" s="40">
        <v>0</v>
      </c>
      <c r="W112" s="21">
        <v>113</v>
      </c>
      <c r="X112" s="40">
        <v>0</v>
      </c>
      <c r="Y112" s="50">
        <f>SUM(T112:X112)</f>
        <v>113</v>
      </c>
      <c r="Z112" s="40">
        <v>0</v>
      </c>
      <c r="AA112" s="40">
        <v>0</v>
      </c>
      <c r="AB112" s="40">
        <v>0</v>
      </c>
      <c r="AC112" s="40">
        <v>118</v>
      </c>
      <c r="AD112" s="50">
        <f>SUM(Z112:AC112)</f>
        <v>118</v>
      </c>
    </row>
    <row r="113" spans="1:31">
      <c r="B113" s="10"/>
      <c r="C113" s="54"/>
      <c r="D113" s="10"/>
      <c r="E113" s="8"/>
      <c r="F113" s="11"/>
      <c r="G113" s="13"/>
      <c r="H113" s="13"/>
      <c r="I113" s="13"/>
      <c r="J113" s="40"/>
      <c r="K113" s="40"/>
      <c r="L113" s="40"/>
      <c r="M113" s="40"/>
      <c r="N113" s="50"/>
      <c r="O113" s="40"/>
      <c r="P113" s="40"/>
      <c r="Q113" s="40"/>
      <c r="R113" s="40"/>
      <c r="S113" s="50"/>
      <c r="T113" s="40"/>
      <c r="U113" s="40"/>
      <c r="V113" s="40"/>
      <c r="W113" s="21"/>
      <c r="X113" s="40"/>
      <c r="Y113" s="50"/>
      <c r="Z113" s="40"/>
      <c r="AA113" s="40"/>
      <c r="AB113" s="40"/>
      <c r="AC113" s="40"/>
      <c r="AD113" s="50"/>
    </row>
    <row r="114" spans="1:31">
      <c r="F114" s="3" t="s">
        <v>228</v>
      </c>
      <c r="G114" s="7">
        <f t="shared" ref="G114:AD114" si="20">SUM(G60:G113)</f>
        <v>139662</v>
      </c>
      <c r="H114" s="7">
        <f t="shared" si="20"/>
        <v>11110695</v>
      </c>
      <c r="I114" s="7">
        <f t="shared" si="20"/>
        <v>163261</v>
      </c>
      <c r="J114" s="7">
        <f t="shared" si="20"/>
        <v>0</v>
      </c>
      <c r="K114" s="7">
        <f t="shared" si="20"/>
        <v>0</v>
      </c>
      <c r="L114" s="7">
        <f t="shared" si="20"/>
        <v>0</v>
      </c>
      <c r="M114" s="7">
        <f t="shared" si="20"/>
        <v>1</v>
      </c>
      <c r="N114" s="7">
        <f t="shared" si="20"/>
        <v>1</v>
      </c>
      <c r="O114" s="7">
        <f t="shared" si="20"/>
        <v>0</v>
      </c>
      <c r="P114" s="7">
        <f t="shared" si="20"/>
        <v>0</v>
      </c>
      <c r="Q114" s="7">
        <f t="shared" si="20"/>
        <v>3</v>
      </c>
      <c r="R114" s="7">
        <f t="shared" si="20"/>
        <v>6857</v>
      </c>
      <c r="S114" s="7">
        <f t="shared" si="20"/>
        <v>6860</v>
      </c>
      <c r="T114" s="7">
        <f t="shared" si="20"/>
        <v>0</v>
      </c>
      <c r="U114" s="7">
        <f t="shared" si="20"/>
        <v>0</v>
      </c>
      <c r="V114" s="7">
        <f t="shared" si="20"/>
        <v>0</v>
      </c>
      <c r="W114" s="7">
        <f t="shared" si="20"/>
        <v>6650</v>
      </c>
      <c r="X114" s="7">
        <f t="shared" si="20"/>
        <v>0</v>
      </c>
      <c r="Y114" s="7">
        <f t="shared" si="20"/>
        <v>6650</v>
      </c>
      <c r="Z114" s="7">
        <f t="shared" si="20"/>
        <v>0</v>
      </c>
      <c r="AA114" s="7">
        <f t="shared" si="20"/>
        <v>0</v>
      </c>
      <c r="AB114" s="7">
        <f t="shared" si="20"/>
        <v>3</v>
      </c>
      <c r="AC114" s="7">
        <f t="shared" si="20"/>
        <v>207</v>
      </c>
      <c r="AD114" s="7">
        <f t="shared" si="20"/>
        <v>210</v>
      </c>
      <c r="AE114" s="51"/>
    </row>
    <row r="115" spans="1:31">
      <c r="G115" s="51"/>
      <c r="H115" s="51"/>
      <c r="S115" s="51"/>
      <c r="W115" s="51"/>
      <c r="Y115" s="51"/>
      <c r="Z115" s="51"/>
    </row>
    <row r="116" spans="1:31">
      <c r="Y116" s="51"/>
    </row>
    <row r="117" spans="1:31">
      <c r="D117" s="3"/>
      <c r="E117" s="47" t="s">
        <v>142</v>
      </c>
      <c r="F117" s="3"/>
      <c r="G117" s="18" t="s">
        <v>163</v>
      </c>
      <c r="H117" s="19"/>
      <c r="I117" s="20"/>
      <c r="J117" s="18" t="s">
        <v>164</v>
      </c>
      <c r="K117" s="48"/>
      <c r="L117" s="19"/>
      <c r="M117" s="19"/>
      <c r="N117" s="20"/>
      <c r="O117" s="15" t="s">
        <v>165</v>
      </c>
      <c r="P117" s="49"/>
      <c r="Q117" s="16"/>
      <c r="R117" s="16"/>
      <c r="S117" s="17"/>
      <c r="T117" s="18" t="s">
        <v>166</v>
      </c>
      <c r="U117" s="48"/>
      <c r="V117" s="19"/>
      <c r="W117" s="19"/>
      <c r="X117" s="19"/>
      <c r="Y117" s="20"/>
      <c r="Z117" s="15" t="s">
        <v>167</v>
      </c>
      <c r="AA117" s="49"/>
      <c r="AB117" s="16"/>
      <c r="AC117" s="16"/>
      <c r="AD117" s="17"/>
    </row>
    <row r="118" spans="1:31">
      <c r="A118" t="s">
        <v>171</v>
      </c>
      <c r="B118" t="s">
        <v>7</v>
      </c>
      <c r="D118" s="3" t="s">
        <v>9</v>
      </c>
      <c r="E118" s="4" t="s">
        <v>10</v>
      </c>
      <c r="F118" s="3" t="s">
        <v>11</v>
      </c>
      <c r="G118" s="36" t="s">
        <v>12</v>
      </c>
      <c r="H118" s="37" t="s">
        <v>13</v>
      </c>
      <c r="I118" s="38" t="s">
        <v>14</v>
      </c>
      <c r="J118" s="24" t="s">
        <v>15</v>
      </c>
      <c r="K118" s="24" t="s">
        <v>16</v>
      </c>
      <c r="L118" s="25" t="s">
        <v>17</v>
      </c>
      <c r="M118" s="24" t="s">
        <v>18</v>
      </c>
      <c r="N118" s="43" t="s">
        <v>19</v>
      </c>
      <c r="O118" s="22" t="s">
        <v>15</v>
      </c>
      <c r="P118" s="23" t="s">
        <v>16</v>
      </c>
      <c r="Q118" s="23" t="s">
        <v>17</v>
      </c>
      <c r="R118" s="23" t="s">
        <v>18</v>
      </c>
      <c r="S118" s="46" t="s">
        <v>19</v>
      </c>
      <c r="T118" s="24" t="s">
        <v>15</v>
      </c>
      <c r="U118" s="24" t="s">
        <v>16</v>
      </c>
      <c r="V118" s="25" t="s">
        <v>17</v>
      </c>
      <c r="W118" s="24" t="s">
        <v>18</v>
      </c>
      <c r="X118" s="24" t="s">
        <v>20</v>
      </c>
      <c r="Y118" s="43" t="s">
        <v>19</v>
      </c>
      <c r="Z118" s="22" t="s">
        <v>15</v>
      </c>
      <c r="AA118" s="23" t="s">
        <v>16</v>
      </c>
      <c r="AB118" s="23" t="s">
        <v>17</v>
      </c>
      <c r="AC118" s="23" t="s">
        <v>18</v>
      </c>
      <c r="AD118" s="46" t="s">
        <v>19</v>
      </c>
    </row>
    <row r="119" spans="1:31">
      <c r="A119" t="s">
        <v>42</v>
      </c>
      <c r="B119" s="10">
        <v>1</v>
      </c>
      <c r="C119" s="54" t="s">
        <v>91</v>
      </c>
      <c r="D119" s="10">
        <v>1</v>
      </c>
      <c r="E119" s="8" t="s">
        <v>367</v>
      </c>
      <c r="F119" s="11">
        <v>43868</v>
      </c>
      <c r="G119" s="13">
        <v>2666</v>
      </c>
      <c r="H119" s="13">
        <v>2666</v>
      </c>
      <c r="I119" s="13">
        <v>4303</v>
      </c>
      <c r="J119" s="32"/>
      <c r="K119" s="33"/>
      <c r="L119" s="33"/>
      <c r="M119" s="33"/>
      <c r="N119" s="34"/>
      <c r="O119" s="33"/>
      <c r="P119" s="33"/>
      <c r="Q119" s="33"/>
      <c r="R119" s="33"/>
      <c r="S119" s="34"/>
      <c r="T119" s="33"/>
      <c r="U119" s="33"/>
      <c r="V119" s="33"/>
      <c r="W119" s="33"/>
      <c r="X119" s="33"/>
      <c r="Y119" s="34"/>
      <c r="Z119" s="33"/>
      <c r="AA119" s="33"/>
      <c r="AB119" s="33"/>
      <c r="AC119" s="33"/>
      <c r="AD119" s="35"/>
    </row>
    <row r="120" spans="1:31">
      <c r="A120" t="s">
        <v>36</v>
      </c>
      <c r="B120" s="10">
        <v>2</v>
      </c>
      <c r="C120" s="54" t="s">
        <v>91</v>
      </c>
      <c r="D120" s="10">
        <v>2</v>
      </c>
      <c r="E120" s="8" t="s">
        <v>453</v>
      </c>
      <c r="F120" s="11">
        <v>43940</v>
      </c>
      <c r="G120" s="13">
        <v>17</v>
      </c>
      <c r="H120" s="13">
        <v>17</v>
      </c>
      <c r="I120" s="13">
        <v>27</v>
      </c>
      <c r="J120" s="40"/>
      <c r="K120" s="40"/>
      <c r="L120" s="40"/>
      <c r="M120" s="40"/>
      <c r="N120" s="50"/>
      <c r="O120" s="40"/>
      <c r="P120" s="40"/>
      <c r="Q120" s="40"/>
      <c r="R120" s="40"/>
      <c r="S120" s="50"/>
      <c r="T120" s="40">
        <v>0</v>
      </c>
      <c r="U120" s="40">
        <v>0</v>
      </c>
      <c r="V120" s="40">
        <v>0</v>
      </c>
      <c r="W120" s="21">
        <v>1</v>
      </c>
      <c r="X120" s="40">
        <v>0</v>
      </c>
      <c r="Y120" s="50">
        <f>SUM(T120:X120)</f>
        <v>1</v>
      </c>
      <c r="Z120" s="40"/>
      <c r="AA120" s="40"/>
      <c r="AB120" s="40"/>
      <c r="AC120" s="40"/>
      <c r="AD120" s="50"/>
    </row>
    <row r="121" spans="1:31">
      <c r="A121" t="s">
        <v>42</v>
      </c>
      <c r="B121" s="10">
        <v>3</v>
      </c>
      <c r="C121" s="54" t="s">
        <v>91</v>
      </c>
      <c r="D121" s="10">
        <v>3</v>
      </c>
      <c r="E121" s="8" t="s">
        <v>477</v>
      </c>
      <c r="F121" s="11">
        <v>43950</v>
      </c>
      <c r="G121" s="13">
        <v>6204</v>
      </c>
      <c r="H121" s="13">
        <v>6396</v>
      </c>
      <c r="I121" s="13">
        <v>9991</v>
      </c>
      <c r="J121" s="32"/>
      <c r="K121" s="33"/>
      <c r="L121" s="33"/>
      <c r="M121" s="33"/>
      <c r="N121" s="34"/>
      <c r="O121" s="33"/>
      <c r="P121" s="33"/>
      <c r="Q121" s="33"/>
      <c r="R121" s="33"/>
      <c r="S121" s="34"/>
      <c r="T121" s="33"/>
      <c r="U121" s="33"/>
      <c r="V121" s="33"/>
      <c r="W121" s="33"/>
      <c r="X121" s="33"/>
      <c r="Y121" s="34"/>
      <c r="Z121" s="33"/>
      <c r="AA121" s="33"/>
      <c r="AB121" s="33"/>
      <c r="AC121" s="33"/>
      <c r="AD121" s="35"/>
    </row>
    <row r="122" spans="1:31">
      <c r="B122" s="10">
        <v>4</v>
      </c>
      <c r="C122" s="54" t="s">
        <v>91</v>
      </c>
      <c r="D122" s="10">
        <v>4</v>
      </c>
      <c r="E122" s="8" t="s">
        <v>143</v>
      </c>
      <c r="F122" s="11">
        <v>44020</v>
      </c>
      <c r="G122" s="13">
        <v>6153</v>
      </c>
      <c r="H122" s="13">
        <v>7008</v>
      </c>
      <c r="I122" s="13">
        <v>9814</v>
      </c>
      <c r="J122" s="32"/>
      <c r="K122" s="33"/>
      <c r="L122" s="33"/>
      <c r="M122" s="33"/>
      <c r="N122" s="34"/>
      <c r="O122" s="33"/>
      <c r="P122" s="33"/>
      <c r="Q122" s="33"/>
      <c r="R122" s="33"/>
      <c r="S122" s="34"/>
      <c r="T122" s="33"/>
      <c r="U122" s="33"/>
      <c r="V122" s="33"/>
      <c r="W122" s="33"/>
      <c r="X122" s="33"/>
      <c r="Y122" s="34"/>
      <c r="Z122" s="33"/>
      <c r="AA122" s="33"/>
      <c r="AB122" s="33"/>
      <c r="AC122" s="33"/>
      <c r="AD122" s="35"/>
    </row>
    <row r="123" spans="1:31">
      <c r="B123" s="10">
        <v>5</v>
      </c>
      <c r="C123" s="54" t="s">
        <v>91</v>
      </c>
      <c r="D123" s="10">
        <v>5</v>
      </c>
      <c r="E123" s="8" t="s">
        <v>478</v>
      </c>
      <c r="F123" s="11">
        <v>44148</v>
      </c>
      <c r="G123" s="13">
        <v>6039</v>
      </c>
      <c r="H123" s="13">
        <v>7164</v>
      </c>
      <c r="I123" s="13">
        <v>9617</v>
      </c>
      <c r="J123" s="32"/>
      <c r="K123" s="33"/>
      <c r="L123" s="33"/>
      <c r="M123" s="33"/>
      <c r="N123" s="34"/>
      <c r="O123" s="33"/>
      <c r="P123" s="33"/>
      <c r="Q123" s="33"/>
      <c r="R123" s="33"/>
      <c r="S123" s="34"/>
      <c r="T123" s="33"/>
      <c r="U123" s="33"/>
      <c r="V123" s="33"/>
      <c r="W123" s="33"/>
      <c r="X123" s="33"/>
      <c r="Y123" s="34"/>
      <c r="Z123" s="33"/>
      <c r="AA123" s="33"/>
      <c r="AB123" s="33"/>
      <c r="AC123" s="33"/>
      <c r="AD123" s="35"/>
    </row>
    <row r="124" spans="1:31">
      <c r="B124" s="10"/>
      <c r="C124" s="54"/>
      <c r="D124" s="10"/>
      <c r="E124" s="8"/>
      <c r="F124" s="11"/>
      <c r="G124" s="13"/>
      <c r="H124" s="13"/>
      <c r="I124" s="13"/>
      <c r="J124" s="32"/>
      <c r="K124" s="33"/>
      <c r="L124" s="33"/>
      <c r="M124" s="33"/>
      <c r="N124" s="34"/>
      <c r="O124" s="33"/>
      <c r="P124" s="33"/>
      <c r="Q124" s="33"/>
      <c r="R124" s="33"/>
      <c r="S124" s="34"/>
      <c r="T124" s="33"/>
      <c r="U124" s="33"/>
      <c r="V124" s="33"/>
      <c r="W124" s="33"/>
      <c r="X124" s="33"/>
      <c r="Y124" s="34"/>
      <c r="Z124" s="33"/>
      <c r="AA124" s="33"/>
      <c r="AB124" s="33"/>
      <c r="AC124" s="33"/>
      <c r="AD124" s="35"/>
    </row>
    <row r="125" spans="1:31">
      <c r="F125" s="3" t="s">
        <v>228</v>
      </c>
      <c r="G125" s="7">
        <f>SUM(G119:G124)</f>
        <v>21079</v>
      </c>
      <c r="H125" s="7">
        <f>SUM(H119:H124)</f>
        <v>23251</v>
      </c>
      <c r="I125" s="7">
        <f>SUM(I119:I124)</f>
        <v>33752</v>
      </c>
      <c r="J125" s="45"/>
      <c r="K125" s="45"/>
      <c r="L125" s="45"/>
      <c r="M125" s="45"/>
      <c r="N125" s="45"/>
      <c r="O125" s="5"/>
      <c r="P125" s="6"/>
      <c r="Q125" s="6"/>
      <c r="R125" s="6"/>
      <c r="S125" s="45"/>
      <c r="T125" s="5"/>
      <c r="U125" s="6"/>
      <c r="V125" s="6"/>
      <c r="W125" s="6"/>
      <c r="X125" s="6"/>
      <c r="Y125" s="45"/>
      <c r="Z125" s="5"/>
      <c r="AA125" s="6"/>
      <c r="AB125" s="6"/>
      <c r="AC125" s="6"/>
      <c r="AD125" s="45"/>
    </row>
    <row r="128" spans="1:31">
      <c r="J128" s="102"/>
      <c r="K128" s="51"/>
      <c r="L128" s="51"/>
      <c r="M128" s="51"/>
    </row>
    <row r="129" spans="5:9">
      <c r="E129" s="102"/>
      <c r="F129" s="51"/>
      <c r="G129" s="51"/>
      <c r="H129" s="51"/>
      <c r="I129" s="51"/>
    </row>
  </sheetData>
  <phoneticPr fontId="18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T138"/>
  <sheetViews>
    <sheetView zoomScaleNormal="100" workbookViewId="0">
      <selection activeCell="F1" sqref="F1"/>
    </sheetView>
  </sheetViews>
  <sheetFormatPr baseColWidth="10" defaultColWidth="11.42578125" defaultRowHeight="12.75"/>
  <cols>
    <col min="1" max="1" width="4.85546875" bestFit="1" customWidth="1"/>
    <col min="2" max="2" width="5.140625" customWidth="1"/>
    <col min="3" max="4" width="3.85546875" customWidth="1"/>
    <col min="5" max="5" width="20.28515625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6.42578125" customWidth="1"/>
    <col min="24" max="24" width="5.42578125" customWidth="1"/>
    <col min="25" max="25" width="6.42578125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5.5703125" bestFit="1" customWidth="1"/>
    <col min="32" max="32" width="15.14062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4" width="7.140625" customWidth="1"/>
    <col min="45" max="45" width="11.5703125" bestFit="1" customWidth="1"/>
  </cols>
  <sheetData>
    <row r="1" spans="1:45">
      <c r="F1" s="102"/>
      <c r="G1" s="51"/>
      <c r="H1" s="51"/>
      <c r="I1" s="51"/>
      <c r="J1" s="102"/>
      <c r="K1" s="51"/>
      <c r="L1" s="51"/>
      <c r="M1" s="51"/>
    </row>
    <row r="2" spans="1:45">
      <c r="F2" s="102"/>
      <c r="G2" s="51"/>
      <c r="H2" s="51"/>
      <c r="I2" s="51"/>
      <c r="J2" s="102"/>
      <c r="K2" s="51"/>
      <c r="L2" s="51"/>
      <c r="M2" s="51"/>
      <c r="N2" s="51"/>
    </row>
    <row r="3" spans="1:45">
      <c r="D3" s="1" t="s">
        <v>479</v>
      </c>
      <c r="E3" s="2"/>
      <c r="G3" s="51"/>
      <c r="J3" s="102"/>
      <c r="K3" s="51"/>
      <c r="L3" s="51"/>
      <c r="M3" s="51"/>
      <c r="N3" s="51"/>
    </row>
    <row r="4" spans="1:45">
      <c r="D4" s="1"/>
      <c r="E4" s="2"/>
      <c r="F4" s="2"/>
      <c r="AF4" s="113" t="s">
        <v>480</v>
      </c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2"/>
    </row>
    <row r="5" spans="1:45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22" t="s">
        <v>146</v>
      </c>
      <c r="AG5" s="142" t="s">
        <v>147</v>
      </c>
      <c r="AH5" s="142" t="s">
        <v>148</v>
      </c>
      <c r="AI5" s="142" t="s">
        <v>149</v>
      </c>
      <c r="AJ5" s="142" t="s">
        <v>150</v>
      </c>
      <c r="AK5" s="142" t="s">
        <v>151</v>
      </c>
      <c r="AL5" s="142" t="s">
        <v>152</v>
      </c>
      <c r="AM5" s="142" t="s">
        <v>153</v>
      </c>
      <c r="AN5" s="142" t="s">
        <v>154</v>
      </c>
      <c r="AO5" s="142" t="s">
        <v>155</v>
      </c>
      <c r="AP5" s="142" t="s">
        <v>156</v>
      </c>
      <c r="AQ5" s="142" t="s">
        <v>157</v>
      </c>
      <c r="AR5" s="142" t="s">
        <v>158</v>
      </c>
      <c r="AS5" s="142" t="s">
        <v>76</v>
      </c>
    </row>
    <row r="6" spans="1:45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50" t="s">
        <v>169</v>
      </c>
      <c r="AF6" s="147" t="s">
        <v>277</v>
      </c>
      <c r="AG6">
        <v>8</v>
      </c>
      <c r="AI6">
        <v>1</v>
      </c>
      <c r="AL6">
        <v>3</v>
      </c>
      <c r="AS6">
        <v>12</v>
      </c>
    </row>
    <row r="7" spans="1:45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47" t="s">
        <v>279</v>
      </c>
      <c r="AG7">
        <v>110</v>
      </c>
      <c r="AH7">
        <v>195</v>
      </c>
      <c r="AI7">
        <v>95</v>
      </c>
      <c r="AJ7">
        <v>73</v>
      </c>
      <c r="AK7">
        <v>77</v>
      </c>
      <c r="AL7">
        <v>211</v>
      </c>
      <c r="AM7">
        <v>30</v>
      </c>
      <c r="AP7">
        <v>40</v>
      </c>
      <c r="AQ7">
        <v>60</v>
      </c>
      <c r="AR7">
        <v>106</v>
      </c>
      <c r="AS7">
        <v>997</v>
      </c>
    </row>
    <row r="8" spans="1:45">
      <c r="A8" s="165" t="s">
        <v>36</v>
      </c>
      <c r="B8" s="10">
        <v>1633</v>
      </c>
      <c r="C8" s="9" t="s">
        <v>173</v>
      </c>
      <c r="D8" s="10">
        <v>1</v>
      </c>
      <c r="E8" s="8" t="s">
        <v>481</v>
      </c>
      <c r="F8" s="11">
        <v>43470</v>
      </c>
      <c r="G8" s="13">
        <v>1586</v>
      </c>
      <c r="H8" s="13">
        <v>36667</v>
      </c>
      <c r="I8" s="13">
        <v>2939</v>
      </c>
      <c r="J8" s="40">
        <v>1</v>
      </c>
      <c r="K8" s="40">
        <v>0</v>
      </c>
      <c r="L8" s="40">
        <v>0</v>
      </c>
      <c r="M8" s="40">
        <v>0</v>
      </c>
      <c r="N8" s="50">
        <f t="shared" ref="N8:N19" si="0">SUM(J8:M8)</f>
        <v>1</v>
      </c>
      <c r="O8" s="40">
        <v>0</v>
      </c>
      <c r="P8" s="40">
        <v>0</v>
      </c>
      <c r="Q8" s="40">
        <v>100</v>
      </c>
      <c r="R8" s="40">
        <v>0</v>
      </c>
      <c r="S8" s="50">
        <f t="shared" ref="S8:S28" si="1">SUM(O8:R8)</f>
        <v>100</v>
      </c>
      <c r="T8" s="21">
        <v>21</v>
      </c>
      <c r="U8" s="21">
        <v>0</v>
      </c>
      <c r="V8" s="21">
        <v>94</v>
      </c>
      <c r="W8" s="21">
        <v>2</v>
      </c>
      <c r="X8" s="21">
        <v>0</v>
      </c>
      <c r="Y8" s="50">
        <f t="shared" ref="Y8:Y19" si="2">SUM(T8:X8)</f>
        <v>117</v>
      </c>
      <c r="Z8" s="40">
        <v>0</v>
      </c>
      <c r="AA8" s="40">
        <v>0</v>
      </c>
      <c r="AB8" s="40">
        <v>0</v>
      </c>
      <c r="AC8" s="40">
        <v>0</v>
      </c>
      <c r="AD8" s="50">
        <f t="shared" ref="AD8:AD19" si="3">SUM(Z8:AC8)</f>
        <v>0</v>
      </c>
      <c r="AF8" s="147" t="s">
        <v>281</v>
      </c>
      <c r="AK8">
        <v>1</v>
      </c>
      <c r="AR8">
        <v>1</v>
      </c>
      <c r="AS8">
        <v>2</v>
      </c>
    </row>
    <row r="9" spans="1:45">
      <c r="A9" t="s">
        <v>36</v>
      </c>
      <c r="B9" s="10">
        <v>1639</v>
      </c>
      <c r="C9" s="9" t="s">
        <v>173</v>
      </c>
      <c r="D9" s="10">
        <v>2</v>
      </c>
      <c r="E9" s="8" t="s">
        <v>482</v>
      </c>
      <c r="F9" s="11">
        <v>43107</v>
      </c>
      <c r="G9" s="13">
        <v>0</v>
      </c>
      <c r="H9" s="13">
        <v>0</v>
      </c>
      <c r="I9" s="13">
        <v>0</v>
      </c>
      <c r="J9" s="40">
        <v>0</v>
      </c>
      <c r="K9" s="40">
        <v>0</v>
      </c>
      <c r="L9" s="40">
        <v>0</v>
      </c>
      <c r="M9" s="40">
        <v>0</v>
      </c>
      <c r="N9" s="50">
        <f t="shared" si="0"/>
        <v>0</v>
      </c>
      <c r="O9" s="40">
        <v>34</v>
      </c>
      <c r="P9" s="40">
        <v>0</v>
      </c>
      <c r="Q9" s="40">
        <v>232</v>
      </c>
      <c r="R9" s="40">
        <v>0</v>
      </c>
      <c r="S9" s="50">
        <f t="shared" si="1"/>
        <v>266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50">
        <f t="shared" si="2"/>
        <v>0</v>
      </c>
      <c r="Z9" s="40">
        <v>0</v>
      </c>
      <c r="AA9" s="40">
        <v>0</v>
      </c>
      <c r="AB9" s="40">
        <v>0</v>
      </c>
      <c r="AC9" s="40">
        <v>0</v>
      </c>
      <c r="AD9" s="50">
        <f t="shared" si="3"/>
        <v>0</v>
      </c>
      <c r="AF9" s="147" t="s">
        <v>483</v>
      </c>
      <c r="AO9">
        <v>4</v>
      </c>
      <c r="AS9">
        <v>4</v>
      </c>
    </row>
    <row r="10" spans="1:45">
      <c r="A10" s="165" t="s">
        <v>36</v>
      </c>
      <c r="B10" s="10">
        <v>1637</v>
      </c>
      <c r="C10" s="9" t="s">
        <v>173</v>
      </c>
      <c r="D10" s="10">
        <v>3</v>
      </c>
      <c r="E10" s="8" t="s">
        <v>484</v>
      </c>
      <c r="F10" s="11">
        <v>43473</v>
      </c>
      <c r="G10" s="13">
        <v>63</v>
      </c>
      <c r="H10" s="13">
        <v>63</v>
      </c>
      <c r="I10" s="13">
        <f>80+3405</f>
        <v>3485</v>
      </c>
      <c r="J10" s="40">
        <v>0</v>
      </c>
      <c r="K10" s="40">
        <v>0</v>
      </c>
      <c r="L10" s="40">
        <v>108</v>
      </c>
      <c r="M10" s="40">
        <v>0</v>
      </c>
      <c r="N10" s="50">
        <f t="shared" si="0"/>
        <v>108</v>
      </c>
      <c r="O10" s="40">
        <v>0</v>
      </c>
      <c r="P10" s="40">
        <v>0</v>
      </c>
      <c r="Q10" s="40">
        <v>0</v>
      </c>
      <c r="R10" s="40">
        <v>0</v>
      </c>
      <c r="S10" s="50">
        <f t="shared" si="1"/>
        <v>0</v>
      </c>
      <c r="T10" s="21">
        <v>0</v>
      </c>
      <c r="U10" s="21">
        <v>0</v>
      </c>
      <c r="V10" s="21">
        <v>3</v>
      </c>
      <c r="W10" s="21">
        <v>0</v>
      </c>
      <c r="X10" s="21">
        <v>0</v>
      </c>
      <c r="Y10" s="50">
        <f t="shared" si="2"/>
        <v>3</v>
      </c>
      <c r="Z10" s="40">
        <v>0</v>
      </c>
      <c r="AA10" s="40">
        <v>0</v>
      </c>
      <c r="AB10" s="40">
        <v>0</v>
      </c>
      <c r="AC10" s="40">
        <v>0</v>
      </c>
      <c r="AD10" s="50">
        <f t="shared" si="3"/>
        <v>0</v>
      </c>
      <c r="AF10" s="147" t="s">
        <v>375</v>
      </c>
      <c r="AK10">
        <v>3</v>
      </c>
      <c r="AP10">
        <v>2</v>
      </c>
      <c r="AS10">
        <v>5</v>
      </c>
    </row>
    <row r="11" spans="1:45">
      <c r="A11" s="165" t="s">
        <v>42</v>
      </c>
      <c r="B11" s="10">
        <v>1638</v>
      </c>
      <c r="C11" s="9" t="s">
        <v>173</v>
      </c>
      <c r="D11" s="10">
        <v>4</v>
      </c>
      <c r="E11" s="8" t="s">
        <v>485</v>
      </c>
      <c r="F11" s="11">
        <v>43477</v>
      </c>
      <c r="G11" s="13">
        <v>0</v>
      </c>
      <c r="H11" s="13">
        <f>90+45+2</f>
        <v>137</v>
      </c>
      <c r="I11" s="13">
        <f>1230+229+2812</f>
        <v>4271</v>
      </c>
      <c r="J11" s="40">
        <v>0</v>
      </c>
      <c r="K11" s="40">
        <v>0</v>
      </c>
      <c r="L11" s="40">
        <v>0</v>
      </c>
      <c r="M11" s="40">
        <v>0</v>
      </c>
      <c r="N11" s="50">
        <f t="shared" si="0"/>
        <v>0</v>
      </c>
      <c r="O11" s="40">
        <v>0</v>
      </c>
      <c r="P11" s="40">
        <v>0</v>
      </c>
      <c r="Q11" s="40">
        <v>0</v>
      </c>
      <c r="R11" s="40">
        <v>0</v>
      </c>
      <c r="S11" s="50">
        <f t="shared" si="1"/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50">
        <f t="shared" si="2"/>
        <v>0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E11" s="99" t="s">
        <v>486</v>
      </c>
      <c r="AF11" s="147" t="s">
        <v>160</v>
      </c>
      <c r="AJ11">
        <v>1</v>
      </c>
      <c r="AS11">
        <v>1</v>
      </c>
    </row>
    <row r="12" spans="1:45">
      <c r="A12" t="s">
        <v>36</v>
      </c>
      <c r="B12" s="10">
        <v>1634</v>
      </c>
      <c r="C12" s="9" t="s">
        <v>173</v>
      </c>
      <c r="D12" s="10">
        <v>5</v>
      </c>
      <c r="E12" s="8" t="s">
        <v>487</v>
      </c>
      <c r="F12" s="11">
        <v>43479</v>
      </c>
      <c r="G12" s="13">
        <v>4535</v>
      </c>
      <c r="H12" s="13">
        <v>125491</v>
      </c>
      <c r="I12" s="13">
        <v>5880</v>
      </c>
      <c r="J12" s="40">
        <v>0</v>
      </c>
      <c r="K12" s="40">
        <v>0</v>
      </c>
      <c r="L12" s="40">
        <v>1</v>
      </c>
      <c r="M12" s="40">
        <v>0</v>
      </c>
      <c r="N12" s="50">
        <f t="shared" si="0"/>
        <v>1</v>
      </c>
      <c r="O12" s="40">
        <v>0</v>
      </c>
      <c r="P12" s="40">
        <v>0</v>
      </c>
      <c r="Q12" s="40">
        <v>20</v>
      </c>
      <c r="R12" s="40">
        <v>0</v>
      </c>
      <c r="S12" s="50">
        <f t="shared" si="1"/>
        <v>20</v>
      </c>
      <c r="T12" s="21">
        <v>25</v>
      </c>
      <c r="U12" s="21">
        <v>0</v>
      </c>
      <c r="V12" s="21">
        <v>201</v>
      </c>
      <c r="W12" s="21">
        <v>6</v>
      </c>
      <c r="X12" s="21">
        <v>0</v>
      </c>
      <c r="Y12" s="50">
        <f t="shared" si="2"/>
        <v>232</v>
      </c>
      <c r="Z12" s="40">
        <v>0</v>
      </c>
      <c r="AA12" s="40">
        <v>0</v>
      </c>
      <c r="AB12" s="40">
        <v>0</v>
      </c>
      <c r="AC12" s="40">
        <v>0</v>
      </c>
      <c r="AD12" s="50">
        <f t="shared" si="3"/>
        <v>0</v>
      </c>
      <c r="AF12" s="147" t="s">
        <v>488</v>
      </c>
      <c r="AH12">
        <v>0</v>
      </c>
      <c r="AS12">
        <v>0</v>
      </c>
    </row>
    <row r="13" spans="1:45">
      <c r="A13" s="165" t="s">
        <v>42</v>
      </c>
      <c r="B13" s="10">
        <v>1641</v>
      </c>
      <c r="C13" s="9" t="s">
        <v>173</v>
      </c>
      <c r="D13" s="10">
        <v>6</v>
      </c>
      <c r="E13" s="8" t="s">
        <v>489</v>
      </c>
      <c r="F13" s="11">
        <v>43481</v>
      </c>
      <c r="G13" s="13">
        <v>0</v>
      </c>
      <c r="H13" s="13">
        <v>78</v>
      </c>
      <c r="I13" s="13">
        <v>1140</v>
      </c>
      <c r="J13" s="40">
        <v>0</v>
      </c>
      <c r="K13" s="40">
        <v>0</v>
      </c>
      <c r="L13" s="40">
        <v>0</v>
      </c>
      <c r="M13" s="40">
        <v>0</v>
      </c>
      <c r="N13" s="50">
        <f t="shared" si="0"/>
        <v>0</v>
      </c>
      <c r="O13" s="40">
        <v>0</v>
      </c>
      <c r="P13" s="40">
        <v>0</v>
      </c>
      <c r="Q13" s="40">
        <v>0</v>
      </c>
      <c r="R13" s="40">
        <v>0</v>
      </c>
      <c r="S13" s="50">
        <f t="shared" si="1"/>
        <v>0</v>
      </c>
      <c r="T13" s="21">
        <v>0</v>
      </c>
      <c r="U13" s="21">
        <v>0</v>
      </c>
      <c r="V13" s="21">
        <v>0</v>
      </c>
      <c r="W13" s="21">
        <v>0</v>
      </c>
      <c r="X13" s="21">
        <v>0</v>
      </c>
      <c r="Y13" s="50">
        <f t="shared" si="2"/>
        <v>0</v>
      </c>
      <c r="Z13" s="40">
        <v>0</v>
      </c>
      <c r="AA13" s="40">
        <v>0</v>
      </c>
      <c r="AB13" s="40">
        <v>0</v>
      </c>
      <c r="AC13" s="40">
        <v>0</v>
      </c>
      <c r="AD13" s="50">
        <f t="shared" si="3"/>
        <v>0</v>
      </c>
      <c r="AE13" s="99" t="s">
        <v>486</v>
      </c>
      <c r="AF13" s="147" t="s">
        <v>490</v>
      </c>
      <c r="AG13">
        <v>4</v>
      </c>
      <c r="AH13">
        <v>1</v>
      </c>
      <c r="AI13">
        <v>1</v>
      </c>
      <c r="AS13">
        <v>6</v>
      </c>
    </row>
    <row r="14" spans="1:45">
      <c r="A14" t="s">
        <v>36</v>
      </c>
      <c r="B14" s="10">
        <v>1640</v>
      </c>
      <c r="C14" s="9" t="s">
        <v>173</v>
      </c>
      <c r="D14" s="10">
        <v>7</v>
      </c>
      <c r="E14" s="8" t="s">
        <v>491</v>
      </c>
      <c r="F14" s="11">
        <v>43483</v>
      </c>
      <c r="G14" s="13">
        <v>2529</v>
      </c>
      <c r="H14" s="13">
        <v>47305</v>
      </c>
      <c r="I14" s="13">
        <v>3127</v>
      </c>
      <c r="J14" s="40">
        <v>18</v>
      </c>
      <c r="K14" s="40">
        <v>0</v>
      </c>
      <c r="L14" s="40">
        <v>0</v>
      </c>
      <c r="M14" s="40">
        <v>0</v>
      </c>
      <c r="N14" s="50">
        <f t="shared" si="0"/>
        <v>18</v>
      </c>
      <c r="O14" s="40">
        <v>0</v>
      </c>
      <c r="P14" s="40">
        <v>0</v>
      </c>
      <c r="Q14" s="40">
        <v>39</v>
      </c>
      <c r="R14" s="40">
        <v>0</v>
      </c>
      <c r="S14" s="50">
        <f t="shared" si="1"/>
        <v>39</v>
      </c>
      <c r="T14" s="21">
        <v>20</v>
      </c>
      <c r="U14" s="21">
        <v>0</v>
      </c>
      <c r="V14" s="21">
        <v>105</v>
      </c>
      <c r="W14" s="21">
        <v>2</v>
      </c>
      <c r="X14" s="21">
        <v>0</v>
      </c>
      <c r="Y14" s="50">
        <f t="shared" si="2"/>
        <v>127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3"/>
        <v>0</v>
      </c>
      <c r="AF14" s="147" t="s">
        <v>286</v>
      </c>
      <c r="AG14">
        <v>48</v>
      </c>
      <c r="AH14">
        <v>9</v>
      </c>
      <c r="AI14">
        <v>16</v>
      </c>
      <c r="AJ14">
        <v>46</v>
      </c>
      <c r="AK14">
        <v>43</v>
      </c>
      <c r="AL14">
        <v>47</v>
      </c>
      <c r="AM14">
        <v>9</v>
      </c>
      <c r="AN14">
        <v>49</v>
      </c>
      <c r="AO14">
        <v>16</v>
      </c>
      <c r="AP14">
        <v>10</v>
      </c>
      <c r="AQ14">
        <v>11</v>
      </c>
      <c r="AS14">
        <v>304</v>
      </c>
    </row>
    <row r="15" spans="1:45">
      <c r="A15" t="s">
        <v>36</v>
      </c>
      <c r="B15" s="10">
        <v>1644</v>
      </c>
      <c r="C15" s="9" t="s">
        <v>173</v>
      </c>
      <c r="D15" s="10">
        <v>8</v>
      </c>
      <c r="E15" s="8" t="s">
        <v>492</v>
      </c>
      <c r="F15" s="11">
        <v>43486</v>
      </c>
      <c r="G15" s="13">
        <v>400</v>
      </c>
      <c r="H15" s="13">
        <v>400</v>
      </c>
      <c r="I15" s="13">
        <v>510</v>
      </c>
      <c r="J15" s="40">
        <v>0</v>
      </c>
      <c r="K15" s="40">
        <v>0</v>
      </c>
      <c r="L15" s="40">
        <v>0</v>
      </c>
      <c r="M15" s="40">
        <v>0</v>
      </c>
      <c r="N15" s="50">
        <f t="shared" si="0"/>
        <v>0</v>
      </c>
      <c r="O15" s="40">
        <v>20</v>
      </c>
      <c r="P15" s="40">
        <v>0</v>
      </c>
      <c r="Q15" s="40">
        <v>209</v>
      </c>
      <c r="R15" s="40">
        <v>0</v>
      </c>
      <c r="S15" s="50">
        <f t="shared" si="1"/>
        <v>229</v>
      </c>
      <c r="T15" s="21">
        <v>0</v>
      </c>
      <c r="U15" s="21">
        <v>0</v>
      </c>
      <c r="V15" s="21">
        <v>20</v>
      </c>
      <c r="W15" s="21">
        <v>0</v>
      </c>
      <c r="X15" s="21">
        <v>0</v>
      </c>
      <c r="Y15" s="50">
        <f t="shared" si="2"/>
        <v>20</v>
      </c>
      <c r="Z15" s="40">
        <v>0</v>
      </c>
      <c r="AA15" s="40">
        <v>0</v>
      </c>
      <c r="AB15" s="40">
        <v>0</v>
      </c>
      <c r="AC15" s="40">
        <v>0</v>
      </c>
      <c r="AD15" s="50">
        <f t="shared" si="3"/>
        <v>0</v>
      </c>
      <c r="AF15" s="147" t="s">
        <v>288</v>
      </c>
      <c r="AG15">
        <v>3</v>
      </c>
      <c r="AH15">
        <v>2</v>
      </c>
      <c r="AJ15">
        <v>7</v>
      </c>
      <c r="AK15">
        <v>7</v>
      </c>
      <c r="AM15">
        <v>1</v>
      </c>
      <c r="AN15">
        <v>10</v>
      </c>
      <c r="AO15">
        <v>38</v>
      </c>
      <c r="AP15">
        <v>50</v>
      </c>
      <c r="AQ15">
        <v>20</v>
      </c>
      <c r="AR15">
        <v>54</v>
      </c>
      <c r="AS15">
        <v>192</v>
      </c>
    </row>
    <row r="16" spans="1:45">
      <c r="A16" s="165" t="s">
        <v>36</v>
      </c>
      <c r="B16" s="10">
        <v>1643</v>
      </c>
      <c r="C16" s="9" t="s">
        <v>173</v>
      </c>
      <c r="D16" s="10">
        <v>9</v>
      </c>
      <c r="E16" s="8" t="s">
        <v>493</v>
      </c>
      <c r="F16" s="11">
        <v>43489</v>
      </c>
      <c r="G16" s="13">
        <v>2705</v>
      </c>
      <c r="H16" s="13">
        <v>125438</v>
      </c>
      <c r="I16" s="13">
        <v>4723</v>
      </c>
      <c r="J16" s="40">
        <v>1</v>
      </c>
      <c r="K16" s="40">
        <v>0</v>
      </c>
      <c r="L16" s="40">
        <v>1</v>
      </c>
      <c r="M16" s="40">
        <v>0</v>
      </c>
      <c r="N16" s="50">
        <f t="shared" si="0"/>
        <v>2</v>
      </c>
      <c r="O16" s="40">
        <v>0</v>
      </c>
      <c r="P16" s="40">
        <v>0</v>
      </c>
      <c r="Q16" s="40">
        <v>101</v>
      </c>
      <c r="R16" s="40">
        <v>0</v>
      </c>
      <c r="S16" s="50">
        <f t="shared" si="1"/>
        <v>101</v>
      </c>
      <c r="T16" s="21">
        <v>37</v>
      </c>
      <c r="U16" s="21">
        <v>0</v>
      </c>
      <c r="V16" s="21">
        <v>148</v>
      </c>
      <c r="W16" s="21">
        <v>4</v>
      </c>
      <c r="X16" s="21">
        <v>0</v>
      </c>
      <c r="Y16" s="50">
        <f t="shared" si="2"/>
        <v>189</v>
      </c>
      <c r="Z16" s="40">
        <v>60</v>
      </c>
      <c r="AA16" s="40">
        <v>0</v>
      </c>
      <c r="AB16" s="40">
        <v>0</v>
      </c>
      <c r="AC16" s="40">
        <v>0</v>
      </c>
      <c r="AD16" s="50">
        <f t="shared" si="3"/>
        <v>60</v>
      </c>
      <c r="AF16" s="147" t="s">
        <v>162</v>
      </c>
      <c r="AG16">
        <v>12</v>
      </c>
      <c r="AH16">
        <v>4</v>
      </c>
      <c r="AJ16">
        <v>10</v>
      </c>
      <c r="AK16">
        <v>21</v>
      </c>
      <c r="AL16">
        <v>23</v>
      </c>
      <c r="AM16">
        <v>18</v>
      </c>
      <c r="AN16">
        <v>36</v>
      </c>
      <c r="AO16">
        <v>7</v>
      </c>
      <c r="AP16">
        <v>24</v>
      </c>
      <c r="AQ16">
        <v>19</v>
      </c>
      <c r="AR16">
        <v>8</v>
      </c>
      <c r="AS16">
        <v>182</v>
      </c>
    </row>
    <row r="17" spans="1:45">
      <c r="A17" t="s">
        <v>36</v>
      </c>
      <c r="B17" s="10">
        <v>1642</v>
      </c>
      <c r="C17" s="9" t="s">
        <v>173</v>
      </c>
      <c r="D17" s="10">
        <v>10</v>
      </c>
      <c r="E17" s="8" t="s">
        <v>494</v>
      </c>
      <c r="F17" s="11">
        <v>43493</v>
      </c>
      <c r="G17" s="13">
        <v>21</v>
      </c>
      <c r="H17" s="13">
        <v>3347</v>
      </c>
      <c r="I17" s="13">
        <v>109</v>
      </c>
      <c r="J17" s="40">
        <v>0</v>
      </c>
      <c r="K17" s="40">
        <v>0</v>
      </c>
      <c r="L17" s="40">
        <v>152</v>
      </c>
      <c r="M17" s="40">
        <v>0</v>
      </c>
      <c r="N17" s="50">
        <f t="shared" si="0"/>
        <v>152</v>
      </c>
      <c r="O17" s="40">
        <v>0</v>
      </c>
      <c r="P17" s="40">
        <v>0</v>
      </c>
      <c r="Q17" s="40">
        <v>10</v>
      </c>
      <c r="R17" s="40">
        <v>0</v>
      </c>
      <c r="S17" s="50">
        <f t="shared" si="1"/>
        <v>10</v>
      </c>
      <c r="T17" s="21">
        <v>0</v>
      </c>
      <c r="U17" s="21">
        <v>0</v>
      </c>
      <c r="V17" s="21">
        <v>4</v>
      </c>
      <c r="W17" s="21">
        <v>0</v>
      </c>
      <c r="X17" s="21">
        <v>0</v>
      </c>
      <c r="Y17" s="50">
        <f t="shared" si="2"/>
        <v>4</v>
      </c>
      <c r="Z17" s="40">
        <v>0</v>
      </c>
      <c r="AA17" s="40">
        <v>0</v>
      </c>
      <c r="AB17" s="40">
        <v>0</v>
      </c>
      <c r="AC17" s="40">
        <v>0</v>
      </c>
      <c r="AD17" s="50">
        <f t="shared" si="3"/>
        <v>0</v>
      </c>
      <c r="AF17" s="147" t="s">
        <v>291</v>
      </c>
      <c r="AH17">
        <v>1</v>
      </c>
      <c r="AO17">
        <v>3</v>
      </c>
      <c r="AP17">
        <v>8</v>
      </c>
      <c r="AS17">
        <v>12</v>
      </c>
    </row>
    <row r="18" spans="1:45">
      <c r="A18" t="s">
        <v>36</v>
      </c>
      <c r="B18" s="10">
        <v>1645</v>
      </c>
      <c r="C18" s="9" t="s">
        <v>173</v>
      </c>
      <c r="D18" s="10">
        <v>11</v>
      </c>
      <c r="E18" s="8" t="s">
        <v>495</v>
      </c>
      <c r="F18" s="11">
        <v>43499</v>
      </c>
      <c r="G18" s="13">
        <v>2015</v>
      </c>
      <c r="H18" s="13">
        <v>61102</v>
      </c>
      <c r="I18" s="13">
        <v>4376</v>
      </c>
      <c r="J18" s="40">
        <v>17</v>
      </c>
      <c r="K18" s="40">
        <v>0</v>
      </c>
      <c r="L18" s="40">
        <v>1</v>
      </c>
      <c r="M18" s="40">
        <v>0</v>
      </c>
      <c r="N18" s="50">
        <f t="shared" si="0"/>
        <v>18</v>
      </c>
      <c r="O18" s="40">
        <v>0</v>
      </c>
      <c r="P18" s="40">
        <v>0</v>
      </c>
      <c r="Q18" s="40">
        <v>165</v>
      </c>
      <c r="R18" s="40">
        <v>0</v>
      </c>
      <c r="S18" s="50">
        <f t="shared" si="1"/>
        <v>165</v>
      </c>
      <c r="T18" s="21">
        <v>23</v>
      </c>
      <c r="U18" s="21">
        <v>0</v>
      </c>
      <c r="V18" s="21">
        <v>150</v>
      </c>
      <c r="W18" s="21">
        <v>1</v>
      </c>
      <c r="X18" s="21">
        <v>0</v>
      </c>
      <c r="Y18" s="50">
        <f t="shared" si="2"/>
        <v>174</v>
      </c>
      <c r="Z18" s="40">
        <v>0</v>
      </c>
      <c r="AA18" s="40">
        <v>0</v>
      </c>
      <c r="AB18" s="40">
        <v>0</v>
      </c>
      <c r="AC18" s="40">
        <v>0</v>
      </c>
      <c r="AD18" s="50">
        <f t="shared" si="3"/>
        <v>0</v>
      </c>
      <c r="AF18" s="147" t="s">
        <v>293</v>
      </c>
      <c r="AH18">
        <v>30</v>
      </c>
      <c r="AI18">
        <v>30</v>
      </c>
      <c r="AJ18">
        <v>60</v>
      </c>
      <c r="AK18">
        <v>15</v>
      </c>
      <c r="AS18">
        <v>135</v>
      </c>
    </row>
    <row r="19" spans="1:45">
      <c r="A19" t="s">
        <v>36</v>
      </c>
      <c r="B19" s="10">
        <v>1646</v>
      </c>
      <c r="C19" s="9" t="s">
        <v>173</v>
      </c>
      <c r="D19" s="10">
        <v>12</v>
      </c>
      <c r="E19" s="8" t="s">
        <v>496</v>
      </c>
      <c r="F19" s="11">
        <v>43503</v>
      </c>
      <c r="G19" s="13">
        <v>1848</v>
      </c>
      <c r="H19" s="13">
        <v>58236</v>
      </c>
      <c r="I19" s="13">
        <v>3562</v>
      </c>
      <c r="J19" s="40">
        <v>17</v>
      </c>
      <c r="K19" s="40">
        <v>0</v>
      </c>
      <c r="L19" s="40">
        <v>1</v>
      </c>
      <c r="M19" s="40">
        <v>0</v>
      </c>
      <c r="N19" s="50">
        <f t="shared" si="0"/>
        <v>18</v>
      </c>
      <c r="O19" s="40">
        <v>0</v>
      </c>
      <c r="P19" s="40">
        <v>0</v>
      </c>
      <c r="Q19" s="40">
        <v>110</v>
      </c>
      <c r="R19" s="40">
        <v>0</v>
      </c>
      <c r="S19" s="50">
        <f t="shared" si="1"/>
        <v>110</v>
      </c>
      <c r="T19" s="21">
        <v>43</v>
      </c>
      <c r="U19" s="21">
        <v>0</v>
      </c>
      <c r="V19" s="21">
        <v>99</v>
      </c>
      <c r="W19" s="21">
        <v>0</v>
      </c>
      <c r="X19" s="21">
        <v>0</v>
      </c>
      <c r="Y19" s="50">
        <f t="shared" si="2"/>
        <v>142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3"/>
        <v>0</v>
      </c>
      <c r="AF19" s="147" t="s">
        <v>383</v>
      </c>
      <c r="AN19">
        <v>1</v>
      </c>
      <c r="AS19">
        <v>1</v>
      </c>
    </row>
    <row r="20" spans="1:45">
      <c r="A20" s="165" t="s">
        <v>42</v>
      </c>
      <c r="B20" s="10">
        <v>1649</v>
      </c>
      <c r="C20" s="9" t="s">
        <v>173</v>
      </c>
      <c r="D20" s="10">
        <v>13</v>
      </c>
      <c r="E20" s="8" t="s">
        <v>497</v>
      </c>
      <c r="F20" s="11">
        <v>43509</v>
      </c>
      <c r="G20" s="13">
        <v>0</v>
      </c>
      <c r="H20" s="13">
        <v>4019</v>
      </c>
      <c r="I20" s="13">
        <v>6033</v>
      </c>
      <c r="J20" s="40">
        <v>0</v>
      </c>
      <c r="K20" s="40">
        <v>0</v>
      </c>
      <c r="L20" s="40">
        <v>0</v>
      </c>
      <c r="M20" s="40">
        <v>0</v>
      </c>
      <c r="N20" s="50">
        <f>SUM(J20:M20)</f>
        <v>0</v>
      </c>
      <c r="O20" s="40">
        <v>0</v>
      </c>
      <c r="P20" s="40">
        <v>0</v>
      </c>
      <c r="Q20" s="40">
        <v>0</v>
      </c>
      <c r="R20" s="40">
        <v>0</v>
      </c>
      <c r="S20" s="50">
        <f t="shared" si="1"/>
        <v>0</v>
      </c>
      <c r="T20" s="21">
        <v>0</v>
      </c>
      <c r="U20" s="21">
        <v>0</v>
      </c>
      <c r="V20" s="21">
        <v>0</v>
      </c>
      <c r="W20" s="21">
        <v>0</v>
      </c>
      <c r="X20" s="21">
        <v>0</v>
      </c>
      <c r="Y20" s="50">
        <f t="shared" ref="Y20:Y44" si="4">SUM(T20:X20)</f>
        <v>0</v>
      </c>
      <c r="Z20" s="40">
        <v>0</v>
      </c>
      <c r="AA20" s="40">
        <v>0</v>
      </c>
      <c r="AB20" s="40">
        <v>0</v>
      </c>
      <c r="AC20" s="40">
        <v>0</v>
      </c>
      <c r="AD20" s="50">
        <f t="shared" ref="AD20:AD31" si="5">SUM(Z20:AC20)</f>
        <v>0</v>
      </c>
      <c r="AE20" s="99" t="s">
        <v>486</v>
      </c>
      <c r="AF20" s="147" t="s">
        <v>295</v>
      </c>
      <c r="AH20">
        <v>2</v>
      </c>
      <c r="AJ20">
        <v>7</v>
      </c>
      <c r="AK20">
        <v>1</v>
      </c>
      <c r="AL20">
        <v>1</v>
      </c>
      <c r="AM20">
        <v>1</v>
      </c>
      <c r="AN20">
        <v>2</v>
      </c>
      <c r="AS20">
        <v>14</v>
      </c>
    </row>
    <row r="21" spans="1:45">
      <c r="A21" t="s">
        <v>36</v>
      </c>
      <c r="B21" s="10">
        <v>1647</v>
      </c>
      <c r="C21" s="9" t="s">
        <v>173</v>
      </c>
      <c r="D21" s="10">
        <v>14</v>
      </c>
      <c r="E21" s="8" t="s">
        <v>498</v>
      </c>
      <c r="F21" s="11">
        <v>43511</v>
      </c>
      <c r="G21" s="13">
        <v>22</v>
      </c>
      <c r="H21" s="13">
        <f>95+22</f>
        <v>117</v>
      </c>
      <c r="I21" s="13">
        <v>2982</v>
      </c>
      <c r="J21" s="40">
        <v>0</v>
      </c>
      <c r="K21" s="40">
        <v>0</v>
      </c>
      <c r="L21" s="40">
        <v>95</v>
      </c>
      <c r="M21" s="40">
        <v>0</v>
      </c>
      <c r="N21" s="50">
        <f>SUM(J21:M21)</f>
        <v>95</v>
      </c>
      <c r="O21" s="40">
        <v>0</v>
      </c>
      <c r="P21" s="40">
        <v>0</v>
      </c>
      <c r="Q21" s="40">
        <v>0</v>
      </c>
      <c r="R21" s="40">
        <v>0</v>
      </c>
      <c r="S21" s="50">
        <f t="shared" si="1"/>
        <v>0</v>
      </c>
      <c r="T21" s="21">
        <v>0</v>
      </c>
      <c r="U21" s="21">
        <v>0</v>
      </c>
      <c r="V21" s="21">
        <v>1</v>
      </c>
      <c r="W21" s="21">
        <v>0</v>
      </c>
      <c r="X21" s="21">
        <v>0</v>
      </c>
      <c r="Y21" s="50">
        <f t="shared" si="4"/>
        <v>1</v>
      </c>
      <c r="Z21" s="40">
        <v>0</v>
      </c>
      <c r="AA21" s="40">
        <v>0</v>
      </c>
      <c r="AB21" s="40">
        <v>0</v>
      </c>
      <c r="AC21" s="40">
        <v>0</v>
      </c>
      <c r="AD21" s="50">
        <f t="shared" si="5"/>
        <v>0</v>
      </c>
      <c r="AF21" s="147" t="s">
        <v>168</v>
      </c>
      <c r="AQ21">
        <v>7</v>
      </c>
      <c r="AS21">
        <v>7</v>
      </c>
    </row>
    <row r="22" spans="1:45">
      <c r="A22" t="s">
        <v>36</v>
      </c>
      <c r="B22" s="10">
        <v>1652</v>
      </c>
      <c r="C22" s="9" t="s">
        <v>173</v>
      </c>
      <c r="D22" s="10">
        <v>15</v>
      </c>
      <c r="E22" s="8" t="s">
        <v>499</v>
      </c>
      <c r="F22" s="11">
        <v>43514</v>
      </c>
      <c r="G22" s="13">
        <v>0</v>
      </c>
      <c r="H22" s="13">
        <v>0</v>
      </c>
      <c r="I22" s="13">
        <v>0</v>
      </c>
      <c r="J22" s="40">
        <v>0</v>
      </c>
      <c r="K22" s="40">
        <v>0</v>
      </c>
      <c r="L22" s="40">
        <v>0</v>
      </c>
      <c r="M22" s="40">
        <v>0</v>
      </c>
      <c r="N22" s="50">
        <f>SUM(J22:M22)</f>
        <v>0</v>
      </c>
      <c r="O22" s="40">
        <v>60</v>
      </c>
      <c r="P22" s="40">
        <v>0</v>
      </c>
      <c r="Q22" s="40">
        <v>40</v>
      </c>
      <c r="R22" s="40">
        <v>0</v>
      </c>
      <c r="S22" s="50">
        <f t="shared" si="1"/>
        <v>100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50">
        <f t="shared" si="4"/>
        <v>0</v>
      </c>
      <c r="Z22" s="40">
        <v>0</v>
      </c>
      <c r="AA22" s="40">
        <v>0</v>
      </c>
      <c r="AB22" s="40">
        <v>0</v>
      </c>
      <c r="AC22" s="40">
        <v>0</v>
      </c>
      <c r="AD22" s="50">
        <f t="shared" si="5"/>
        <v>0</v>
      </c>
      <c r="AF22" s="147" t="s">
        <v>172</v>
      </c>
      <c r="AI22">
        <v>36</v>
      </c>
      <c r="AJ22">
        <v>43</v>
      </c>
      <c r="AK22">
        <v>15</v>
      </c>
      <c r="AL22">
        <v>106</v>
      </c>
      <c r="AM22">
        <v>27</v>
      </c>
      <c r="AN22">
        <v>14</v>
      </c>
      <c r="AS22">
        <v>241</v>
      </c>
    </row>
    <row r="23" spans="1:45">
      <c r="A23" t="s">
        <v>36</v>
      </c>
      <c r="B23" s="10">
        <v>1648</v>
      </c>
      <c r="C23" s="9" t="s">
        <v>173</v>
      </c>
      <c r="D23" s="10">
        <v>16</v>
      </c>
      <c r="E23" s="8" t="s">
        <v>500</v>
      </c>
      <c r="F23" s="11">
        <v>43518</v>
      </c>
      <c r="G23" s="13">
        <v>9261</v>
      </c>
      <c r="H23" s="13">
        <v>197413</v>
      </c>
      <c r="I23" s="13">
        <v>11080</v>
      </c>
      <c r="J23" s="40">
        <v>0</v>
      </c>
      <c r="K23" s="40">
        <v>0</v>
      </c>
      <c r="L23" s="40">
        <v>0</v>
      </c>
      <c r="M23" s="40">
        <v>0</v>
      </c>
      <c r="N23" s="50">
        <f>SUM(J23:M23)</f>
        <v>0</v>
      </c>
      <c r="O23" s="40">
        <v>0</v>
      </c>
      <c r="P23" s="40">
        <v>0</v>
      </c>
      <c r="Q23" s="40">
        <v>99</v>
      </c>
      <c r="R23" s="40">
        <v>0</v>
      </c>
      <c r="S23" s="50">
        <f t="shared" si="1"/>
        <v>99</v>
      </c>
      <c r="T23" s="21">
        <v>43</v>
      </c>
      <c r="U23" s="21">
        <v>0</v>
      </c>
      <c r="V23" s="21">
        <v>394</v>
      </c>
      <c r="W23" s="21">
        <v>11</v>
      </c>
      <c r="X23" s="21">
        <v>0</v>
      </c>
      <c r="Y23" s="50">
        <f t="shared" si="4"/>
        <v>448</v>
      </c>
      <c r="Z23" s="40">
        <v>0</v>
      </c>
      <c r="AA23" s="40">
        <v>0</v>
      </c>
      <c r="AB23" s="40">
        <v>0</v>
      </c>
      <c r="AC23" s="40">
        <v>0</v>
      </c>
      <c r="AD23" s="50">
        <f t="shared" si="5"/>
        <v>0</v>
      </c>
      <c r="AF23" s="147" t="s">
        <v>390</v>
      </c>
      <c r="AJ23">
        <v>2</v>
      </c>
      <c r="AS23">
        <v>2</v>
      </c>
    </row>
    <row r="24" spans="1:45">
      <c r="A24" t="s">
        <v>36</v>
      </c>
      <c r="B24" s="10">
        <v>1650</v>
      </c>
      <c r="C24" s="9" t="s">
        <v>173</v>
      </c>
      <c r="D24" s="10">
        <f>+D23+1</f>
        <v>17</v>
      </c>
      <c r="E24" s="8" t="s">
        <v>501</v>
      </c>
      <c r="F24" s="11">
        <v>43529</v>
      </c>
      <c r="G24" s="13">
        <v>1820</v>
      </c>
      <c r="H24" s="13">
        <v>38749</v>
      </c>
      <c r="I24" s="13">
        <v>3226</v>
      </c>
      <c r="J24" s="40">
        <v>60</v>
      </c>
      <c r="K24" s="40">
        <v>0</v>
      </c>
      <c r="L24" s="40">
        <v>0</v>
      </c>
      <c r="M24" s="40">
        <v>0</v>
      </c>
      <c r="N24" s="50">
        <f t="shared" ref="N24:N32" si="6">SUM(J24:M24)</f>
        <v>60</v>
      </c>
      <c r="O24" s="40">
        <v>40</v>
      </c>
      <c r="P24" s="40">
        <v>0</v>
      </c>
      <c r="Q24" s="40">
        <v>213</v>
      </c>
      <c r="R24" s="40">
        <v>10</v>
      </c>
      <c r="S24" s="50">
        <f t="shared" si="1"/>
        <v>263</v>
      </c>
      <c r="T24" s="21">
        <v>36</v>
      </c>
      <c r="U24" s="21">
        <v>0</v>
      </c>
      <c r="V24" s="21">
        <v>92</v>
      </c>
      <c r="W24" s="21">
        <v>3</v>
      </c>
      <c r="X24" s="21">
        <v>0</v>
      </c>
      <c r="Y24" s="50">
        <f t="shared" si="4"/>
        <v>131</v>
      </c>
      <c r="Z24" s="40">
        <v>0</v>
      </c>
      <c r="AA24" s="40">
        <v>0</v>
      </c>
      <c r="AB24" s="40">
        <v>0</v>
      </c>
      <c r="AC24" s="40">
        <v>0</v>
      </c>
      <c r="AD24" s="50">
        <f t="shared" si="5"/>
        <v>0</v>
      </c>
      <c r="AF24" s="147" t="s">
        <v>300</v>
      </c>
      <c r="AL24">
        <v>8</v>
      </c>
      <c r="AN24">
        <v>1</v>
      </c>
      <c r="AS24">
        <v>9</v>
      </c>
    </row>
    <row r="25" spans="1:45">
      <c r="A25" t="s">
        <v>36</v>
      </c>
      <c r="B25" s="10">
        <v>1654</v>
      </c>
      <c r="C25" s="9" t="s">
        <v>173</v>
      </c>
      <c r="D25" s="10">
        <f t="shared" ref="D25:D39" si="7">+D24+1</f>
        <v>18</v>
      </c>
      <c r="E25" s="8" t="s">
        <v>502</v>
      </c>
      <c r="F25" s="11">
        <v>43531</v>
      </c>
      <c r="G25" s="13">
        <v>0</v>
      </c>
      <c r="H25" s="13">
        <v>0</v>
      </c>
      <c r="I25" s="13">
        <v>0</v>
      </c>
      <c r="J25" s="40">
        <v>0</v>
      </c>
      <c r="K25" s="40">
        <v>0</v>
      </c>
      <c r="L25" s="40">
        <v>0</v>
      </c>
      <c r="M25" s="40">
        <v>0</v>
      </c>
      <c r="N25" s="50">
        <f t="shared" si="6"/>
        <v>0</v>
      </c>
      <c r="O25" s="40">
        <v>0</v>
      </c>
      <c r="P25" s="40">
        <v>0</v>
      </c>
      <c r="Q25" s="40">
        <v>150</v>
      </c>
      <c r="R25" s="40">
        <v>0</v>
      </c>
      <c r="S25" s="50">
        <f t="shared" si="1"/>
        <v>150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50">
        <f t="shared" si="4"/>
        <v>0</v>
      </c>
      <c r="Z25" s="40">
        <v>0</v>
      </c>
      <c r="AA25" s="40">
        <v>0</v>
      </c>
      <c r="AB25" s="40">
        <v>0</v>
      </c>
      <c r="AC25" s="40">
        <v>0</v>
      </c>
      <c r="AD25" s="50">
        <f t="shared" si="5"/>
        <v>0</v>
      </c>
      <c r="AF25" s="147" t="s">
        <v>177</v>
      </c>
      <c r="AG25">
        <v>5</v>
      </c>
      <c r="AH25">
        <v>5</v>
      </c>
      <c r="AI25">
        <v>193</v>
      </c>
      <c r="AJ25">
        <v>136</v>
      </c>
      <c r="AK25">
        <v>28</v>
      </c>
      <c r="AL25">
        <v>40</v>
      </c>
      <c r="AM25">
        <v>9</v>
      </c>
      <c r="AN25">
        <v>22</v>
      </c>
      <c r="AO25">
        <v>9</v>
      </c>
      <c r="AP25">
        <v>19</v>
      </c>
      <c r="AQ25">
        <v>1</v>
      </c>
      <c r="AS25">
        <v>467</v>
      </c>
    </row>
    <row r="26" spans="1:45">
      <c r="A26" t="s">
        <v>36</v>
      </c>
      <c r="B26" s="10">
        <v>1651</v>
      </c>
      <c r="C26" s="9" t="s">
        <v>173</v>
      </c>
      <c r="D26" s="10">
        <f t="shared" si="7"/>
        <v>19</v>
      </c>
      <c r="E26" s="8" t="s">
        <v>503</v>
      </c>
      <c r="F26" s="11">
        <v>43534</v>
      </c>
      <c r="G26" s="13">
        <v>5730</v>
      </c>
      <c r="H26" s="13">
        <v>200689</v>
      </c>
      <c r="I26" s="13">
        <v>7540</v>
      </c>
      <c r="J26" s="40">
        <v>39</v>
      </c>
      <c r="K26" s="40">
        <v>0</v>
      </c>
      <c r="L26" s="40">
        <v>5</v>
      </c>
      <c r="M26" s="40">
        <v>0</v>
      </c>
      <c r="N26" s="50">
        <f t="shared" si="6"/>
        <v>44</v>
      </c>
      <c r="O26" s="40">
        <v>50</v>
      </c>
      <c r="P26" s="40">
        <v>0</v>
      </c>
      <c r="Q26" s="40">
        <v>243</v>
      </c>
      <c r="R26" s="40">
        <v>50</v>
      </c>
      <c r="S26" s="50">
        <f t="shared" si="1"/>
        <v>343</v>
      </c>
      <c r="T26" s="21">
        <v>26</v>
      </c>
      <c r="U26" s="21">
        <v>0</v>
      </c>
      <c r="V26" s="21">
        <v>211</v>
      </c>
      <c r="W26" s="21">
        <v>63</v>
      </c>
      <c r="X26" s="21">
        <v>0</v>
      </c>
      <c r="Y26" s="50">
        <f t="shared" si="4"/>
        <v>300</v>
      </c>
      <c r="Z26" s="40">
        <v>0</v>
      </c>
      <c r="AA26" s="40">
        <v>0</v>
      </c>
      <c r="AB26" s="40">
        <v>0</v>
      </c>
      <c r="AC26" s="40">
        <v>0</v>
      </c>
      <c r="AD26" s="50">
        <f t="shared" si="5"/>
        <v>0</v>
      </c>
      <c r="AF26" s="147" t="s">
        <v>179</v>
      </c>
      <c r="AH26">
        <v>2</v>
      </c>
      <c r="AI26">
        <v>3</v>
      </c>
      <c r="AJ26">
        <v>1</v>
      </c>
      <c r="AK26">
        <v>1</v>
      </c>
      <c r="AL26">
        <v>1</v>
      </c>
      <c r="AM26">
        <v>2</v>
      </c>
      <c r="AN26">
        <v>4</v>
      </c>
      <c r="AO26">
        <v>3</v>
      </c>
      <c r="AP26">
        <v>13</v>
      </c>
      <c r="AQ26">
        <v>5</v>
      </c>
      <c r="AR26">
        <v>4</v>
      </c>
      <c r="AS26">
        <v>39</v>
      </c>
    </row>
    <row r="27" spans="1:45">
      <c r="B27" s="10">
        <v>1655</v>
      </c>
      <c r="C27" s="9" t="s">
        <v>173</v>
      </c>
      <c r="D27" s="10">
        <f t="shared" si="7"/>
        <v>20</v>
      </c>
      <c r="E27" s="8" t="s">
        <v>504</v>
      </c>
      <c r="F27" s="11">
        <v>43538</v>
      </c>
      <c r="G27" s="13">
        <v>9745</v>
      </c>
      <c r="H27" s="13">
        <v>9745</v>
      </c>
      <c r="I27" s="13">
        <v>14715</v>
      </c>
      <c r="J27" s="40">
        <v>0</v>
      </c>
      <c r="K27" s="40">
        <v>0</v>
      </c>
      <c r="L27" s="40">
        <v>0</v>
      </c>
      <c r="M27" s="40">
        <v>0</v>
      </c>
      <c r="N27" s="50">
        <f t="shared" si="6"/>
        <v>0</v>
      </c>
      <c r="O27" s="40">
        <v>0</v>
      </c>
      <c r="P27" s="40">
        <v>0</v>
      </c>
      <c r="Q27" s="40">
        <v>0</v>
      </c>
      <c r="R27" s="40">
        <v>0</v>
      </c>
      <c r="S27" s="50">
        <f t="shared" si="1"/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50">
        <f t="shared" si="4"/>
        <v>0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5"/>
        <v>0</v>
      </c>
      <c r="AE27" s="99" t="s">
        <v>486</v>
      </c>
      <c r="AF27" s="147" t="s">
        <v>181</v>
      </c>
      <c r="AG27">
        <v>235</v>
      </c>
      <c r="AH27">
        <v>230</v>
      </c>
      <c r="AI27">
        <v>275</v>
      </c>
      <c r="AJ27">
        <v>208</v>
      </c>
      <c r="AK27">
        <v>217</v>
      </c>
      <c r="AL27">
        <v>267</v>
      </c>
      <c r="AM27">
        <v>29</v>
      </c>
      <c r="AN27">
        <v>86</v>
      </c>
      <c r="AP27">
        <v>209</v>
      </c>
      <c r="AQ27">
        <v>240</v>
      </c>
      <c r="AR27">
        <v>62</v>
      </c>
      <c r="AS27">
        <v>2058</v>
      </c>
    </row>
    <row r="28" spans="1:45">
      <c r="A28" t="s">
        <v>36</v>
      </c>
      <c r="B28" s="10">
        <v>1656</v>
      </c>
      <c r="C28" s="9" t="s">
        <v>173</v>
      </c>
      <c r="D28" s="10">
        <f t="shared" si="7"/>
        <v>21</v>
      </c>
      <c r="E28" s="8" t="s">
        <v>505</v>
      </c>
      <c r="F28" s="11">
        <v>43540</v>
      </c>
      <c r="G28" s="13">
        <v>2186</v>
      </c>
      <c r="H28" s="13">
        <v>173285</v>
      </c>
      <c r="I28" s="13">
        <v>2696</v>
      </c>
      <c r="J28" s="40">
        <v>0</v>
      </c>
      <c r="K28" s="40">
        <v>0</v>
      </c>
      <c r="L28" s="40">
        <v>0</v>
      </c>
      <c r="M28" s="40">
        <v>0</v>
      </c>
      <c r="N28" s="50">
        <f t="shared" si="6"/>
        <v>0</v>
      </c>
      <c r="O28" s="40">
        <v>0</v>
      </c>
      <c r="P28" s="40">
        <v>0</v>
      </c>
      <c r="Q28" s="40">
        <v>0</v>
      </c>
      <c r="R28" s="40">
        <v>0</v>
      </c>
      <c r="S28" s="50">
        <f t="shared" si="1"/>
        <v>0</v>
      </c>
      <c r="T28" s="21">
        <v>0</v>
      </c>
      <c r="U28" s="21">
        <v>0</v>
      </c>
      <c r="V28" s="21">
        <v>20</v>
      </c>
      <c r="W28" s="21">
        <v>88</v>
      </c>
      <c r="X28" s="21">
        <v>0</v>
      </c>
      <c r="Y28" s="50">
        <f t="shared" si="4"/>
        <v>108</v>
      </c>
      <c r="Z28" s="40">
        <v>0</v>
      </c>
      <c r="AA28" s="40">
        <v>0</v>
      </c>
      <c r="AB28" s="40">
        <v>0</v>
      </c>
      <c r="AC28" s="40">
        <v>0</v>
      </c>
      <c r="AD28" s="50">
        <f t="shared" si="5"/>
        <v>0</v>
      </c>
      <c r="AF28" s="147" t="s">
        <v>183</v>
      </c>
      <c r="AG28">
        <v>197</v>
      </c>
      <c r="AH28">
        <v>202</v>
      </c>
      <c r="AI28">
        <v>185</v>
      </c>
      <c r="AJ28">
        <v>285</v>
      </c>
      <c r="AK28">
        <v>117</v>
      </c>
      <c r="AL28">
        <v>143</v>
      </c>
      <c r="AN28">
        <v>16</v>
      </c>
      <c r="AO28">
        <v>2</v>
      </c>
      <c r="AP28">
        <v>4</v>
      </c>
      <c r="AQ28">
        <v>24</v>
      </c>
      <c r="AR28">
        <v>100</v>
      </c>
      <c r="AS28">
        <v>1275</v>
      </c>
    </row>
    <row r="29" spans="1:45">
      <c r="A29" t="s">
        <v>36</v>
      </c>
      <c r="B29" s="10">
        <v>1658</v>
      </c>
      <c r="C29" s="9" t="s">
        <v>173</v>
      </c>
      <c r="D29" s="10">
        <f t="shared" si="7"/>
        <v>22</v>
      </c>
      <c r="E29" s="8" t="s">
        <v>506</v>
      </c>
      <c r="F29" s="11">
        <v>43541</v>
      </c>
      <c r="G29" s="13">
        <v>0</v>
      </c>
      <c r="H29" s="13">
        <v>0</v>
      </c>
      <c r="I29" s="13">
        <v>0</v>
      </c>
      <c r="J29" s="40">
        <v>0</v>
      </c>
      <c r="K29" s="40">
        <v>0</v>
      </c>
      <c r="L29" s="40">
        <v>0</v>
      </c>
      <c r="M29" s="40">
        <v>0</v>
      </c>
      <c r="N29" s="50">
        <f t="shared" si="6"/>
        <v>0</v>
      </c>
      <c r="O29" s="40">
        <v>0</v>
      </c>
      <c r="P29" s="40">
        <v>0</v>
      </c>
      <c r="Q29" s="40">
        <v>50</v>
      </c>
      <c r="R29" s="40">
        <v>100</v>
      </c>
      <c r="S29" s="50">
        <f t="shared" ref="S29:S43" si="8">SUM(O29:R29)</f>
        <v>150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50">
        <f t="shared" si="4"/>
        <v>0</v>
      </c>
      <c r="Z29" s="40">
        <v>0</v>
      </c>
      <c r="AA29" s="40">
        <v>0</v>
      </c>
      <c r="AB29" s="40">
        <v>0</v>
      </c>
      <c r="AC29" s="40">
        <v>0</v>
      </c>
      <c r="AD29" s="50">
        <f t="shared" si="5"/>
        <v>0</v>
      </c>
      <c r="AF29" s="147" t="s">
        <v>507</v>
      </c>
      <c r="AG29">
        <v>1</v>
      </c>
      <c r="AJ29">
        <v>2</v>
      </c>
      <c r="AS29">
        <v>3</v>
      </c>
    </row>
    <row r="30" spans="1:45">
      <c r="A30" t="s">
        <v>36</v>
      </c>
      <c r="B30" s="10">
        <v>1653</v>
      </c>
      <c r="C30" s="9" t="s">
        <v>173</v>
      </c>
      <c r="D30" s="10">
        <f t="shared" si="7"/>
        <v>23</v>
      </c>
      <c r="E30" s="8" t="s">
        <v>508</v>
      </c>
      <c r="F30" s="11">
        <v>43546</v>
      </c>
      <c r="G30" s="13">
        <v>6770</v>
      </c>
      <c r="H30" s="13">
        <v>270075</v>
      </c>
      <c r="I30" s="13">
        <v>10196</v>
      </c>
      <c r="J30" s="40">
        <v>41</v>
      </c>
      <c r="K30" s="40">
        <v>0</v>
      </c>
      <c r="L30" s="40">
        <v>0</v>
      </c>
      <c r="M30" s="40">
        <v>0</v>
      </c>
      <c r="N30" s="50">
        <f t="shared" si="6"/>
        <v>41</v>
      </c>
      <c r="O30" s="40">
        <v>0</v>
      </c>
      <c r="P30" s="40">
        <v>0</v>
      </c>
      <c r="Q30" s="40">
        <v>349</v>
      </c>
      <c r="R30" s="40">
        <v>53</v>
      </c>
      <c r="S30" s="50">
        <f t="shared" si="8"/>
        <v>402</v>
      </c>
      <c r="T30" s="21">
        <v>87</v>
      </c>
      <c r="U30" s="21">
        <v>0</v>
      </c>
      <c r="V30" s="21">
        <v>243</v>
      </c>
      <c r="W30" s="21">
        <v>81</v>
      </c>
      <c r="X30" s="21">
        <v>0</v>
      </c>
      <c r="Y30" s="50">
        <f t="shared" si="4"/>
        <v>411</v>
      </c>
      <c r="Z30" s="40">
        <v>0</v>
      </c>
      <c r="AA30" s="40">
        <v>0</v>
      </c>
      <c r="AB30" s="40">
        <v>0</v>
      </c>
      <c r="AC30" s="40">
        <v>0</v>
      </c>
      <c r="AD30" s="50">
        <f t="shared" si="5"/>
        <v>0</v>
      </c>
      <c r="AF30" s="147" t="s">
        <v>185</v>
      </c>
      <c r="AG30">
        <v>13</v>
      </c>
      <c r="AH30">
        <v>18</v>
      </c>
      <c r="AI30">
        <v>14</v>
      </c>
      <c r="AJ30">
        <v>24</v>
      </c>
      <c r="AK30">
        <v>9</v>
      </c>
      <c r="AL30">
        <v>21</v>
      </c>
      <c r="AN30">
        <v>10</v>
      </c>
      <c r="AO30">
        <v>10</v>
      </c>
      <c r="AP30">
        <v>10</v>
      </c>
      <c r="AS30">
        <v>129</v>
      </c>
    </row>
    <row r="31" spans="1:45">
      <c r="A31" t="s">
        <v>36</v>
      </c>
      <c r="B31" s="10">
        <v>1660</v>
      </c>
      <c r="C31" s="9" t="s">
        <v>173</v>
      </c>
      <c r="D31" s="10">
        <f t="shared" si="7"/>
        <v>24</v>
      </c>
      <c r="E31" s="8" t="s">
        <v>509</v>
      </c>
      <c r="F31" s="11">
        <v>43550</v>
      </c>
      <c r="G31" s="13">
        <v>193</v>
      </c>
      <c r="H31" s="13">
        <v>193</v>
      </c>
      <c r="I31" s="13">
        <f>26+5016</f>
        <v>5042</v>
      </c>
      <c r="J31" s="40">
        <v>171</v>
      </c>
      <c r="K31" s="40">
        <v>0</v>
      </c>
      <c r="L31" s="40">
        <v>0</v>
      </c>
      <c r="M31" s="40">
        <v>0</v>
      </c>
      <c r="N31" s="50">
        <f t="shared" si="6"/>
        <v>171</v>
      </c>
      <c r="O31" s="40">
        <v>0</v>
      </c>
      <c r="P31" s="40">
        <v>0</v>
      </c>
      <c r="Q31" s="40">
        <v>0</v>
      </c>
      <c r="R31" s="40">
        <v>0</v>
      </c>
      <c r="S31" s="50">
        <f t="shared" si="8"/>
        <v>0</v>
      </c>
      <c r="T31" s="21">
        <v>0</v>
      </c>
      <c r="U31" s="21">
        <v>0</v>
      </c>
      <c r="V31" s="21">
        <v>1</v>
      </c>
      <c r="W31" s="21">
        <v>0</v>
      </c>
      <c r="X31" s="21">
        <v>0</v>
      </c>
      <c r="Y31" s="50">
        <f t="shared" si="4"/>
        <v>1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5"/>
        <v>0</v>
      </c>
      <c r="AF31" s="147" t="s">
        <v>189</v>
      </c>
      <c r="AG31">
        <v>18</v>
      </c>
      <c r="AH31">
        <v>16</v>
      </c>
      <c r="AI31">
        <v>10</v>
      </c>
      <c r="AK31">
        <v>24</v>
      </c>
      <c r="AL31">
        <v>26</v>
      </c>
      <c r="AP31">
        <v>6</v>
      </c>
      <c r="AQ31">
        <v>2</v>
      </c>
      <c r="AR31">
        <v>2</v>
      </c>
      <c r="AS31">
        <v>104</v>
      </c>
    </row>
    <row r="32" spans="1:45">
      <c r="A32" t="s">
        <v>36</v>
      </c>
      <c r="B32" s="10">
        <v>1657</v>
      </c>
      <c r="C32" s="9" t="s">
        <v>173</v>
      </c>
      <c r="D32" s="10">
        <f t="shared" si="7"/>
        <v>25</v>
      </c>
      <c r="E32" s="8" t="s">
        <v>510</v>
      </c>
      <c r="F32" s="11">
        <v>43558</v>
      </c>
      <c r="G32" s="13">
        <v>5063</v>
      </c>
      <c r="H32" s="13">
        <v>168587</v>
      </c>
      <c r="I32" s="13">
        <v>6922</v>
      </c>
      <c r="J32" s="40">
        <v>6</v>
      </c>
      <c r="K32" s="40">
        <v>0</v>
      </c>
      <c r="L32" s="40">
        <v>1</v>
      </c>
      <c r="M32" s="40">
        <v>0</v>
      </c>
      <c r="N32" s="50">
        <f t="shared" si="6"/>
        <v>7</v>
      </c>
      <c r="O32" s="40">
        <v>28</v>
      </c>
      <c r="P32" s="40">
        <v>0</v>
      </c>
      <c r="Q32" s="40">
        <v>326</v>
      </c>
      <c r="R32" s="40">
        <v>72</v>
      </c>
      <c r="S32" s="50">
        <f t="shared" si="8"/>
        <v>426</v>
      </c>
      <c r="T32" s="21">
        <v>63</v>
      </c>
      <c r="U32" s="21">
        <v>0</v>
      </c>
      <c r="V32" s="21">
        <v>145</v>
      </c>
      <c r="W32" s="21">
        <v>79</v>
      </c>
      <c r="X32" s="21">
        <v>0</v>
      </c>
      <c r="Y32" s="50">
        <f t="shared" si="4"/>
        <v>287</v>
      </c>
      <c r="Z32" s="40">
        <v>0</v>
      </c>
      <c r="AA32" s="40">
        <v>0</v>
      </c>
      <c r="AB32" s="40">
        <v>0</v>
      </c>
      <c r="AC32" s="40">
        <v>0</v>
      </c>
      <c r="AD32" s="50">
        <f t="shared" ref="AD32:AD45" si="9">SUM(Z32:AC32)</f>
        <v>0</v>
      </c>
      <c r="AF32" s="147" t="s">
        <v>511</v>
      </c>
      <c r="AM32">
        <v>1</v>
      </c>
      <c r="AS32">
        <v>1</v>
      </c>
    </row>
    <row r="33" spans="1:45">
      <c r="A33" t="s">
        <v>36</v>
      </c>
      <c r="B33" s="10">
        <v>1659</v>
      </c>
      <c r="C33" s="9" t="s">
        <v>173</v>
      </c>
      <c r="D33" s="10">
        <f t="shared" si="7"/>
        <v>26</v>
      </c>
      <c r="E33" s="8" t="s">
        <v>512</v>
      </c>
      <c r="F33" s="11">
        <v>43561</v>
      </c>
      <c r="G33" s="13">
        <v>3516</v>
      </c>
      <c r="H33" s="13">
        <v>183087</v>
      </c>
      <c r="I33" s="13">
        <v>6176</v>
      </c>
      <c r="J33" s="40">
        <v>0</v>
      </c>
      <c r="K33" s="40">
        <v>0</v>
      </c>
      <c r="L33" s="40">
        <v>0</v>
      </c>
      <c r="M33" s="40">
        <v>0</v>
      </c>
      <c r="N33" s="50">
        <f t="shared" ref="N33:N43" si="10">SUM(J33:M33)</f>
        <v>0</v>
      </c>
      <c r="O33" s="40">
        <v>0</v>
      </c>
      <c r="P33" s="40">
        <v>0</v>
      </c>
      <c r="Q33" s="40">
        <v>281</v>
      </c>
      <c r="R33" s="40">
        <v>148</v>
      </c>
      <c r="S33" s="50">
        <f t="shared" si="8"/>
        <v>429</v>
      </c>
      <c r="T33" s="21">
        <v>67</v>
      </c>
      <c r="U33" s="21">
        <v>0</v>
      </c>
      <c r="V33" s="21">
        <v>149</v>
      </c>
      <c r="W33" s="21">
        <v>29</v>
      </c>
      <c r="X33" s="21">
        <v>0</v>
      </c>
      <c r="Y33" s="50">
        <f t="shared" si="4"/>
        <v>245</v>
      </c>
      <c r="Z33" s="40">
        <v>0</v>
      </c>
      <c r="AA33" s="40">
        <v>0</v>
      </c>
      <c r="AB33" s="40">
        <v>0</v>
      </c>
      <c r="AC33" s="40">
        <v>0</v>
      </c>
      <c r="AD33" s="50">
        <f t="shared" si="9"/>
        <v>0</v>
      </c>
      <c r="AF33" s="147" t="s">
        <v>310</v>
      </c>
      <c r="AG33">
        <v>38</v>
      </c>
      <c r="AH33">
        <v>48</v>
      </c>
      <c r="AI33">
        <v>89</v>
      </c>
      <c r="AJ33">
        <v>75</v>
      </c>
      <c r="AK33">
        <v>24</v>
      </c>
      <c r="AL33">
        <v>86</v>
      </c>
      <c r="AN33">
        <v>44</v>
      </c>
      <c r="AO33">
        <v>11</v>
      </c>
      <c r="AP33">
        <v>57</v>
      </c>
      <c r="AQ33">
        <v>21</v>
      </c>
      <c r="AR33">
        <v>13</v>
      </c>
      <c r="AS33">
        <v>506</v>
      </c>
    </row>
    <row r="34" spans="1:45">
      <c r="A34" t="s">
        <v>36</v>
      </c>
      <c r="B34" s="10">
        <v>1664</v>
      </c>
      <c r="C34" s="9" t="s">
        <v>173</v>
      </c>
      <c r="D34" s="10">
        <f t="shared" si="7"/>
        <v>27</v>
      </c>
      <c r="E34" s="8" t="s">
        <v>513</v>
      </c>
      <c r="F34" s="11">
        <v>43563</v>
      </c>
      <c r="G34" s="13">
        <v>0</v>
      </c>
      <c r="H34" s="13">
        <v>90</v>
      </c>
      <c r="I34" s="13">
        <v>3186</v>
      </c>
      <c r="J34" s="40">
        <v>90</v>
      </c>
      <c r="K34" s="40">
        <v>0</v>
      </c>
      <c r="L34" s="40">
        <v>0</v>
      </c>
      <c r="M34" s="40">
        <v>0</v>
      </c>
      <c r="N34" s="50">
        <f t="shared" si="10"/>
        <v>90</v>
      </c>
      <c r="O34" s="40">
        <v>120</v>
      </c>
      <c r="P34" s="40">
        <v>0</v>
      </c>
      <c r="Q34" s="40">
        <v>80</v>
      </c>
      <c r="R34" s="40">
        <v>0</v>
      </c>
      <c r="S34" s="50">
        <f t="shared" si="8"/>
        <v>200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50">
        <f t="shared" si="4"/>
        <v>0</v>
      </c>
      <c r="Z34" s="40">
        <v>0</v>
      </c>
      <c r="AA34" s="40">
        <v>0</v>
      </c>
      <c r="AB34" s="40">
        <v>6</v>
      </c>
      <c r="AC34" s="40">
        <v>0</v>
      </c>
      <c r="AD34" s="50">
        <f t="shared" si="9"/>
        <v>6</v>
      </c>
      <c r="AF34" s="147" t="s">
        <v>514</v>
      </c>
      <c r="AI34">
        <v>3</v>
      </c>
      <c r="AS34">
        <v>3</v>
      </c>
    </row>
    <row r="35" spans="1:45" ht="15">
      <c r="A35" t="s">
        <v>36</v>
      </c>
      <c r="B35" s="10">
        <v>1665</v>
      </c>
      <c r="C35" s="9" t="s">
        <v>173</v>
      </c>
      <c r="D35" s="10">
        <f t="shared" si="7"/>
        <v>28</v>
      </c>
      <c r="E35" s="8" t="s">
        <v>515</v>
      </c>
      <c r="F35" s="11">
        <v>43564</v>
      </c>
      <c r="G35" s="13">
        <v>100</v>
      </c>
      <c r="H35" s="13">
        <v>4441</v>
      </c>
      <c r="I35" s="13">
        <v>139</v>
      </c>
      <c r="J35" s="40">
        <v>75</v>
      </c>
      <c r="K35" s="40">
        <v>0</v>
      </c>
      <c r="L35" s="40">
        <v>0</v>
      </c>
      <c r="M35" s="40">
        <v>0</v>
      </c>
      <c r="N35" s="50">
        <f t="shared" si="10"/>
        <v>75</v>
      </c>
      <c r="O35" s="40">
        <v>0</v>
      </c>
      <c r="P35" s="40">
        <v>0</v>
      </c>
      <c r="Q35" s="40">
        <v>0</v>
      </c>
      <c r="R35" s="40">
        <v>0</v>
      </c>
      <c r="S35" s="50">
        <f t="shared" si="8"/>
        <v>0</v>
      </c>
      <c r="T35" s="21">
        <v>0</v>
      </c>
      <c r="U35" s="21">
        <v>0</v>
      </c>
      <c r="V35" s="21">
        <v>5</v>
      </c>
      <c r="W35" s="21">
        <v>0</v>
      </c>
      <c r="X35" s="21">
        <v>0</v>
      </c>
      <c r="Y35" s="50">
        <f t="shared" si="4"/>
        <v>5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9"/>
        <v>0</v>
      </c>
      <c r="AF35" s="148" t="s">
        <v>76</v>
      </c>
      <c r="AG35" s="149">
        <v>692</v>
      </c>
      <c r="AH35" s="149">
        <v>765</v>
      </c>
      <c r="AI35" s="149">
        <v>951</v>
      </c>
      <c r="AJ35" s="149">
        <v>980</v>
      </c>
      <c r="AK35" s="149">
        <v>603</v>
      </c>
      <c r="AL35" s="149">
        <v>983</v>
      </c>
      <c r="AM35" s="149">
        <v>127</v>
      </c>
      <c r="AN35" s="149">
        <v>295</v>
      </c>
      <c r="AO35" s="149">
        <v>103</v>
      </c>
      <c r="AP35" s="149">
        <v>452</v>
      </c>
      <c r="AQ35" s="149">
        <v>410</v>
      </c>
      <c r="AR35" s="149">
        <v>350</v>
      </c>
      <c r="AS35" s="149">
        <v>6711</v>
      </c>
    </row>
    <row r="36" spans="1:45">
      <c r="A36" t="s">
        <v>36</v>
      </c>
      <c r="B36" s="10">
        <v>1661</v>
      </c>
      <c r="C36" s="9" t="s">
        <v>173</v>
      </c>
      <c r="D36" s="10">
        <f t="shared" si="7"/>
        <v>29</v>
      </c>
      <c r="E36" s="8" t="s">
        <v>516</v>
      </c>
      <c r="F36" s="11">
        <v>43568</v>
      </c>
      <c r="G36" s="13">
        <v>3046</v>
      </c>
      <c r="H36" s="13">
        <v>110912</v>
      </c>
      <c r="I36" s="13">
        <v>4912</v>
      </c>
      <c r="J36" s="40">
        <v>20</v>
      </c>
      <c r="K36" s="40">
        <v>0</v>
      </c>
      <c r="L36" s="40">
        <v>3</v>
      </c>
      <c r="M36" s="40">
        <v>0</v>
      </c>
      <c r="N36" s="50">
        <f t="shared" si="10"/>
        <v>23</v>
      </c>
      <c r="O36" s="40">
        <v>0</v>
      </c>
      <c r="P36" s="40">
        <v>0</v>
      </c>
      <c r="Q36" s="40">
        <v>200</v>
      </c>
      <c r="R36" s="40">
        <v>0</v>
      </c>
      <c r="S36" s="50">
        <f t="shared" si="8"/>
        <v>200</v>
      </c>
      <c r="T36" s="21">
        <v>41</v>
      </c>
      <c r="U36" s="21">
        <v>0</v>
      </c>
      <c r="V36" s="21">
        <v>108</v>
      </c>
      <c r="W36" s="21">
        <v>47</v>
      </c>
      <c r="X36" s="21">
        <v>0</v>
      </c>
      <c r="Y36" s="50">
        <f t="shared" si="4"/>
        <v>196</v>
      </c>
      <c r="Z36" s="40">
        <v>0</v>
      </c>
      <c r="AA36" s="40">
        <v>0</v>
      </c>
      <c r="AB36" s="40">
        <v>0</v>
      </c>
      <c r="AC36" s="40">
        <v>50</v>
      </c>
      <c r="AD36" s="50">
        <f t="shared" si="9"/>
        <v>50</v>
      </c>
      <c r="AF36" s="147"/>
    </row>
    <row r="37" spans="1:45">
      <c r="A37" t="s">
        <v>36</v>
      </c>
      <c r="B37" s="10">
        <v>1662</v>
      </c>
      <c r="C37" s="9" t="s">
        <v>173</v>
      </c>
      <c r="D37" s="10">
        <f t="shared" si="7"/>
        <v>30</v>
      </c>
      <c r="E37" s="8" t="s">
        <v>517</v>
      </c>
      <c r="F37" s="11">
        <v>43573</v>
      </c>
      <c r="G37" s="13">
        <v>3677</v>
      </c>
      <c r="H37" s="13">
        <v>205547</v>
      </c>
      <c r="I37" s="13">
        <v>6264</v>
      </c>
      <c r="J37" s="40">
        <v>0</v>
      </c>
      <c r="K37" s="40">
        <v>0</v>
      </c>
      <c r="L37" s="40">
        <v>1</v>
      </c>
      <c r="M37" s="40">
        <v>0</v>
      </c>
      <c r="N37" s="50">
        <f t="shared" si="10"/>
        <v>1</v>
      </c>
      <c r="O37" s="40">
        <v>0</v>
      </c>
      <c r="P37" s="40">
        <v>0</v>
      </c>
      <c r="Q37" s="40">
        <v>201</v>
      </c>
      <c r="R37" s="40">
        <v>0</v>
      </c>
      <c r="S37" s="50">
        <f t="shared" si="8"/>
        <v>201</v>
      </c>
      <c r="T37" s="21">
        <v>48</v>
      </c>
      <c r="U37" s="21">
        <v>0</v>
      </c>
      <c r="V37" s="21">
        <v>165</v>
      </c>
      <c r="W37" s="21">
        <v>34</v>
      </c>
      <c r="X37" s="21">
        <v>0</v>
      </c>
      <c r="Y37" s="50">
        <f t="shared" si="4"/>
        <v>247</v>
      </c>
      <c r="Z37" s="40">
        <v>2</v>
      </c>
      <c r="AA37" s="40">
        <v>0</v>
      </c>
      <c r="AB37" s="40">
        <v>14</v>
      </c>
      <c r="AC37" s="40">
        <v>0</v>
      </c>
      <c r="AD37" s="50">
        <f t="shared" si="9"/>
        <v>16</v>
      </c>
      <c r="AF37" s="147"/>
    </row>
    <row r="38" spans="1:45">
      <c r="A38" t="s">
        <v>36</v>
      </c>
      <c r="B38" s="10">
        <v>1663</v>
      </c>
      <c r="C38" s="9" t="s">
        <v>173</v>
      </c>
      <c r="D38" s="10">
        <f t="shared" si="7"/>
        <v>31</v>
      </c>
      <c r="E38" s="8" t="s">
        <v>518</v>
      </c>
      <c r="F38" s="11">
        <v>43587</v>
      </c>
      <c r="G38" s="13">
        <v>2474</v>
      </c>
      <c r="H38" s="13">
        <v>70448</v>
      </c>
      <c r="I38" s="13">
        <v>3151</v>
      </c>
      <c r="J38" s="40">
        <v>16</v>
      </c>
      <c r="K38" s="40">
        <v>0</v>
      </c>
      <c r="L38" s="40">
        <v>0</v>
      </c>
      <c r="M38" s="40">
        <v>0</v>
      </c>
      <c r="N38" s="50">
        <f t="shared" si="10"/>
        <v>16</v>
      </c>
      <c r="O38" s="40">
        <v>20</v>
      </c>
      <c r="P38" s="40">
        <v>0</v>
      </c>
      <c r="Q38" s="40">
        <v>0</v>
      </c>
      <c r="R38" s="40">
        <v>0</v>
      </c>
      <c r="S38" s="50">
        <f>SUM(O38:R38)</f>
        <v>20</v>
      </c>
      <c r="T38" s="21">
        <v>16</v>
      </c>
      <c r="U38" s="21">
        <v>0</v>
      </c>
      <c r="V38" s="21">
        <v>90</v>
      </c>
      <c r="W38" s="21">
        <v>22</v>
      </c>
      <c r="X38" s="21">
        <v>0</v>
      </c>
      <c r="Y38" s="50">
        <f t="shared" si="4"/>
        <v>128</v>
      </c>
      <c r="Z38" s="40">
        <v>0</v>
      </c>
      <c r="AA38" s="40">
        <v>0</v>
      </c>
      <c r="AB38" s="40">
        <v>78</v>
      </c>
      <c r="AC38" s="40">
        <v>0</v>
      </c>
      <c r="AD38" s="50">
        <f t="shared" si="9"/>
        <v>78</v>
      </c>
      <c r="AF38" s="147"/>
    </row>
    <row r="39" spans="1:45">
      <c r="A39" t="s">
        <v>36</v>
      </c>
      <c r="B39" s="10">
        <v>1667</v>
      </c>
      <c r="C39" s="9" t="s">
        <v>173</v>
      </c>
      <c r="D39" s="10">
        <f t="shared" si="7"/>
        <v>32</v>
      </c>
      <c r="E39" s="8" t="s">
        <v>519</v>
      </c>
      <c r="F39" s="11">
        <v>43588</v>
      </c>
      <c r="G39" s="13">
        <v>1846</v>
      </c>
      <c r="H39" s="13">
        <v>94248</v>
      </c>
      <c r="I39" s="13">
        <v>2921</v>
      </c>
      <c r="J39" s="40">
        <v>20</v>
      </c>
      <c r="K39" s="40">
        <v>0</v>
      </c>
      <c r="L39" s="40">
        <v>0</v>
      </c>
      <c r="M39" s="40">
        <v>0</v>
      </c>
      <c r="N39" s="50">
        <f t="shared" si="10"/>
        <v>20</v>
      </c>
      <c r="O39" s="40">
        <v>0</v>
      </c>
      <c r="P39" s="40">
        <v>0</v>
      </c>
      <c r="Q39" s="40">
        <v>0</v>
      </c>
      <c r="R39" s="40">
        <v>0</v>
      </c>
      <c r="S39" s="50">
        <f t="shared" si="8"/>
        <v>0</v>
      </c>
      <c r="T39" s="21">
        <v>17</v>
      </c>
      <c r="U39" s="21">
        <v>0</v>
      </c>
      <c r="V39" s="21">
        <v>82</v>
      </c>
      <c r="W39" s="21">
        <v>14</v>
      </c>
      <c r="X39" s="21">
        <v>0</v>
      </c>
      <c r="Y39" s="50">
        <f t="shared" si="4"/>
        <v>113</v>
      </c>
      <c r="Z39" s="40">
        <v>0</v>
      </c>
      <c r="AA39" s="40">
        <v>0</v>
      </c>
      <c r="AB39" s="40">
        <v>0</v>
      </c>
      <c r="AC39" s="40">
        <v>0</v>
      </c>
      <c r="AD39" s="50">
        <f t="shared" si="9"/>
        <v>0</v>
      </c>
      <c r="AF39" s="147"/>
    </row>
    <row r="40" spans="1:45">
      <c r="B40" s="10">
        <v>1666</v>
      </c>
      <c r="C40" s="9" t="s">
        <v>173</v>
      </c>
      <c r="D40" s="10">
        <v>33</v>
      </c>
      <c r="E40" s="8" t="s">
        <v>520</v>
      </c>
      <c r="F40" s="11">
        <v>43589</v>
      </c>
      <c r="G40" s="13">
        <v>0</v>
      </c>
      <c r="H40" s="13">
        <v>69</v>
      </c>
      <c r="I40" s="13">
        <v>2162</v>
      </c>
      <c r="J40" s="40">
        <v>0</v>
      </c>
      <c r="K40" s="40">
        <v>0</v>
      </c>
      <c r="L40" s="40">
        <v>69</v>
      </c>
      <c r="M40" s="40">
        <v>0</v>
      </c>
      <c r="N40" s="50">
        <f t="shared" si="10"/>
        <v>69</v>
      </c>
      <c r="O40" s="40">
        <v>0</v>
      </c>
      <c r="P40" s="40">
        <v>0</v>
      </c>
      <c r="Q40" s="40">
        <v>0</v>
      </c>
      <c r="R40" s="40">
        <v>30</v>
      </c>
      <c r="S40" s="50">
        <f t="shared" si="8"/>
        <v>30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50">
        <f t="shared" si="4"/>
        <v>0</v>
      </c>
      <c r="Z40" s="40">
        <v>0</v>
      </c>
      <c r="AA40" s="40">
        <v>0</v>
      </c>
      <c r="AB40" s="40">
        <v>0</v>
      </c>
      <c r="AC40" s="40">
        <v>0</v>
      </c>
      <c r="AD40" s="50">
        <f t="shared" si="9"/>
        <v>0</v>
      </c>
      <c r="AF40" s="147"/>
    </row>
    <row r="41" spans="1:45">
      <c r="A41" t="s">
        <v>36</v>
      </c>
      <c r="B41" s="10">
        <v>1668</v>
      </c>
      <c r="C41" s="9" t="s">
        <v>173</v>
      </c>
      <c r="D41" s="10">
        <v>34</v>
      </c>
      <c r="E41" s="8" t="s">
        <v>521</v>
      </c>
      <c r="F41" s="11">
        <v>43593</v>
      </c>
      <c r="G41" s="13">
        <v>700</v>
      </c>
      <c r="H41" s="13">
        <v>16050</v>
      </c>
      <c r="I41" s="13">
        <v>1575</v>
      </c>
      <c r="J41" s="40">
        <v>21</v>
      </c>
      <c r="K41" s="40">
        <v>0</v>
      </c>
      <c r="L41" s="40">
        <v>0</v>
      </c>
      <c r="M41" s="40">
        <v>0</v>
      </c>
      <c r="N41" s="50">
        <f t="shared" si="10"/>
        <v>21</v>
      </c>
      <c r="O41" s="40">
        <v>0</v>
      </c>
      <c r="P41" s="40">
        <v>0</v>
      </c>
      <c r="Q41" s="40">
        <v>0</v>
      </c>
      <c r="R41" s="40">
        <v>0</v>
      </c>
      <c r="S41" s="50">
        <f t="shared" si="8"/>
        <v>0</v>
      </c>
      <c r="T41" s="21">
        <v>30</v>
      </c>
      <c r="U41" s="21">
        <v>0</v>
      </c>
      <c r="V41" s="21">
        <v>34</v>
      </c>
      <c r="W41" s="21">
        <v>0</v>
      </c>
      <c r="X41" s="21">
        <v>0</v>
      </c>
      <c r="Y41" s="50">
        <f t="shared" si="4"/>
        <v>64</v>
      </c>
      <c r="Z41" s="40">
        <v>0</v>
      </c>
      <c r="AA41" s="40">
        <v>0</v>
      </c>
      <c r="AB41" s="40">
        <v>150</v>
      </c>
      <c r="AC41" s="40">
        <v>0</v>
      </c>
      <c r="AD41" s="50">
        <f t="shared" si="9"/>
        <v>150</v>
      </c>
      <c r="AF41" s="147"/>
    </row>
    <row r="42" spans="1:45">
      <c r="A42" t="s">
        <v>36</v>
      </c>
      <c r="B42" s="10">
        <v>1670</v>
      </c>
      <c r="C42" s="9" t="s">
        <v>173</v>
      </c>
      <c r="D42" s="10">
        <v>35</v>
      </c>
      <c r="E42" s="8" t="s">
        <v>522</v>
      </c>
      <c r="F42" s="11">
        <v>43601</v>
      </c>
      <c r="G42" s="13">
        <v>5458</v>
      </c>
      <c r="H42" s="13">
        <v>110992</v>
      </c>
      <c r="I42" s="13">
        <v>7532</v>
      </c>
      <c r="J42" s="40">
        <v>22</v>
      </c>
      <c r="K42" s="40">
        <v>0</v>
      </c>
      <c r="L42" s="40">
        <v>1</v>
      </c>
      <c r="M42" s="40">
        <v>0</v>
      </c>
      <c r="N42" s="50">
        <f t="shared" si="10"/>
        <v>23</v>
      </c>
      <c r="O42" s="40">
        <v>0</v>
      </c>
      <c r="P42" s="40">
        <v>0</v>
      </c>
      <c r="Q42" s="40">
        <v>0</v>
      </c>
      <c r="R42" s="40">
        <v>0</v>
      </c>
      <c r="S42" s="50">
        <f t="shared" si="8"/>
        <v>0</v>
      </c>
      <c r="T42" s="21">
        <v>52</v>
      </c>
      <c r="U42" s="21">
        <v>0</v>
      </c>
      <c r="V42" s="21">
        <v>229</v>
      </c>
      <c r="W42" s="21">
        <v>17</v>
      </c>
      <c r="X42" s="21">
        <v>0</v>
      </c>
      <c r="Y42" s="50">
        <f t="shared" si="4"/>
        <v>298</v>
      </c>
      <c r="Z42" s="40">
        <v>61</v>
      </c>
      <c r="AA42" s="40">
        <v>0</v>
      </c>
      <c r="AB42" s="40">
        <v>0</v>
      </c>
      <c r="AC42" s="40">
        <v>0</v>
      </c>
      <c r="AD42" s="50">
        <f t="shared" si="9"/>
        <v>61</v>
      </c>
      <c r="AF42" s="147"/>
    </row>
    <row r="43" spans="1:45">
      <c r="B43" s="10">
        <v>1671</v>
      </c>
      <c r="C43" s="9" t="s">
        <v>173</v>
      </c>
      <c r="D43" s="10">
        <v>36</v>
      </c>
      <c r="E43" s="8" t="s">
        <v>523</v>
      </c>
      <c r="F43" s="11">
        <v>43617</v>
      </c>
      <c r="G43" s="13">
        <v>5859</v>
      </c>
      <c r="H43" s="13">
        <v>95151</v>
      </c>
      <c r="I43" s="13">
        <v>8194</v>
      </c>
      <c r="J43" s="40">
        <v>6</v>
      </c>
      <c r="K43" s="40">
        <v>0</v>
      </c>
      <c r="L43" s="40">
        <v>2</v>
      </c>
      <c r="M43" s="40">
        <v>0</v>
      </c>
      <c r="N43" s="50">
        <f t="shared" si="10"/>
        <v>8</v>
      </c>
      <c r="O43" s="40">
        <v>0</v>
      </c>
      <c r="P43" s="40">
        <v>0</v>
      </c>
      <c r="Q43" s="40">
        <v>170</v>
      </c>
      <c r="R43" s="40">
        <v>0</v>
      </c>
      <c r="S43" s="50">
        <f t="shared" si="8"/>
        <v>170</v>
      </c>
      <c r="T43" s="21">
        <v>62</v>
      </c>
      <c r="U43" s="21">
        <v>0</v>
      </c>
      <c r="V43" s="21">
        <v>266</v>
      </c>
      <c r="W43" s="21">
        <v>3</v>
      </c>
      <c r="X43" s="21">
        <v>0</v>
      </c>
      <c r="Y43" s="50">
        <f t="shared" si="4"/>
        <v>331</v>
      </c>
      <c r="Z43" s="40">
        <v>0</v>
      </c>
      <c r="AA43" s="40">
        <v>0</v>
      </c>
      <c r="AB43" s="40">
        <v>0</v>
      </c>
      <c r="AC43" s="40">
        <v>0</v>
      </c>
      <c r="AD43" s="50">
        <f t="shared" si="9"/>
        <v>0</v>
      </c>
      <c r="AF43" s="147"/>
    </row>
    <row r="44" spans="1:45">
      <c r="B44" s="10">
        <v>1674</v>
      </c>
      <c r="C44" s="9" t="s">
        <v>173</v>
      </c>
      <c r="D44" s="10">
        <v>37</v>
      </c>
      <c r="E44" s="8" t="s">
        <v>524</v>
      </c>
      <c r="F44" s="11">
        <v>43623</v>
      </c>
      <c r="G44" s="13">
        <v>0</v>
      </c>
      <c r="H44" s="13">
        <v>121</v>
      </c>
      <c r="I44" s="13">
        <v>1714</v>
      </c>
      <c r="J44" s="40">
        <v>0</v>
      </c>
      <c r="K44" s="40">
        <v>0</v>
      </c>
      <c r="L44" s="40">
        <v>0</v>
      </c>
      <c r="M44" s="40">
        <v>0</v>
      </c>
      <c r="N44" s="50">
        <f t="shared" ref="N44:N50" si="11">SUM(J44:M44)</f>
        <v>0</v>
      </c>
      <c r="O44" s="40">
        <v>0</v>
      </c>
      <c r="P44" s="40">
        <v>0</v>
      </c>
      <c r="Q44" s="40">
        <v>0</v>
      </c>
      <c r="R44" s="40">
        <v>0</v>
      </c>
      <c r="S44" s="50">
        <f t="shared" ref="S44:S55" si="12">SUM(O44:R44)</f>
        <v>0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50">
        <f t="shared" si="4"/>
        <v>0</v>
      </c>
      <c r="Z44" s="40">
        <v>0</v>
      </c>
      <c r="AA44" s="40">
        <v>0</v>
      </c>
      <c r="AB44" s="40">
        <v>0</v>
      </c>
      <c r="AC44" s="40">
        <v>0</v>
      </c>
      <c r="AD44" s="50">
        <f>SUM(Z44:AC44)</f>
        <v>0</v>
      </c>
      <c r="AE44" s="99" t="s">
        <v>486</v>
      </c>
      <c r="AF44" s="147"/>
    </row>
    <row r="45" spans="1:45">
      <c r="B45" s="10">
        <v>1672</v>
      </c>
      <c r="C45" s="9" t="s">
        <v>173</v>
      </c>
      <c r="D45" s="10">
        <v>38</v>
      </c>
      <c r="E45" s="8" t="s">
        <v>525</v>
      </c>
      <c r="F45" s="11">
        <v>43625</v>
      </c>
      <c r="G45" s="13">
        <v>0</v>
      </c>
      <c r="H45" s="13">
        <v>45</v>
      </c>
      <c r="I45" s="13">
        <v>854</v>
      </c>
      <c r="J45" s="40">
        <v>0</v>
      </c>
      <c r="K45" s="40">
        <v>0</v>
      </c>
      <c r="L45" s="40">
        <v>0</v>
      </c>
      <c r="M45" s="40">
        <v>0</v>
      </c>
      <c r="N45" s="50">
        <f t="shared" si="11"/>
        <v>0</v>
      </c>
      <c r="O45" s="40">
        <v>0</v>
      </c>
      <c r="P45" s="40">
        <v>0</v>
      </c>
      <c r="Q45" s="40">
        <v>0</v>
      </c>
      <c r="R45" s="40">
        <v>0</v>
      </c>
      <c r="S45" s="50">
        <f t="shared" si="12"/>
        <v>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50">
        <f t="shared" ref="Y45:Y54" si="13">SUM(T45:X45)</f>
        <v>0</v>
      </c>
      <c r="Z45" s="40">
        <v>0</v>
      </c>
      <c r="AA45" s="40">
        <v>0</v>
      </c>
      <c r="AB45" s="40">
        <v>0</v>
      </c>
      <c r="AC45" s="40">
        <v>0</v>
      </c>
      <c r="AD45" s="50">
        <f t="shared" si="9"/>
        <v>0</v>
      </c>
      <c r="AE45" s="99" t="s">
        <v>486</v>
      </c>
      <c r="AF45" s="147"/>
    </row>
    <row r="46" spans="1:45">
      <c r="B46" s="10">
        <v>1675</v>
      </c>
      <c r="C46" s="9" t="s">
        <v>173</v>
      </c>
      <c r="D46" s="10">
        <v>39</v>
      </c>
      <c r="E46" s="8" t="s">
        <v>526</v>
      </c>
      <c r="F46" s="11">
        <v>43627</v>
      </c>
      <c r="G46" s="13">
        <v>0</v>
      </c>
      <c r="H46" s="13">
        <v>120</v>
      </c>
      <c r="I46" s="13">
        <v>1528</v>
      </c>
      <c r="J46" s="40">
        <v>0</v>
      </c>
      <c r="K46" s="40">
        <v>0</v>
      </c>
      <c r="L46" s="40">
        <v>0</v>
      </c>
      <c r="M46" s="40">
        <v>0</v>
      </c>
      <c r="N46" s="50">
        <f t="shared" si="11"/>
        <v>0</v>
      </c>
      <c r="O46" s="40">
        <v>0</v>
      </c>
      <c r="P46" s="40">
        <v>0</v>
      </c>
      <c r="Q46" s="40">
        <v>0</v>
      </c>
      <c r="R46" s="40">
        <v>0</v>
      </c>
      <c r="S46" s="50">
        <f t="shared" si="12"/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50">
        <f t="shared" si="13"/>
        <v>0</v>
      </c>
      <c r="Z46" s="40">
        <v>0</v>
      </c>
      <c r="AA46" s="40">
        <v>0</v>
      </c>
      <c r="AB46" s="40">
        <v>0</v>
      </c>
      <c r="AC46" s="40">
        <v>0</v>
      </c>
      <c r="AD46" s="50">
        <f t="shared" ref="AD46:AD54" si="14">SUM(Z46:AC46)</f>
        <v>0</v>
      </c>
      <c r="AE46" s="99" t="s">
        <v>486</v>
      </c>
      <c r="AF46" s="147"/>
    </row>
    <row r="47" spans="1:45">
      <c r="B47" s="10">
        <v>1678</v>
      </c>
      <c r="C47" s="9" t="s">
        <v>173</v>
      </c>
      <c r="D47" s="10">
        <v>40</v>
      </c>
      <c r="E47" s="8" t="s">
        <v>527</v>
      </c>
      <c r="F47" s="11">
        <v>43630</v>
      </c>
      <c r="G47" s="13">
        <v>1544</v>
      </c>
      <c r="H47" s="13">
        <v>97062</v>
      </c>
      <c r="I47" s="13">
        <v>1714</v>
      </c>
      <c r="J47" s="40">
        <v>0</v>
      </c>
      <c r="K47" s="40">
        <v>0</v>
      </c>
      <c r="L47" s="40">
        <v>0</v>
      </c>
      <c r="M47" s="40">
        <v>0</v>
      </c>
      <c r="N47" s="50">
        <f t="shared" si="11"/>
        <v>0</v>
      </c>
      <c r="O47" s="40">
        <v>98</v>
      </c>
      <c r="P47" s="40">
        <v>0</v>
      </c>
      <c r="Q47" s="40">
        <v>157</v>
      </c>
      <c r="R47" s="40">
        <v>320</v>
      </c>
      <c r="S47" s="50">
        <f t="shared" si="12"/>
        <v>575</v>
      </c>
      <c r="T47" s="21">
        <v>0</v>
      </c>
      <c r="U47" s="21">
        <v>0</v>
      </c>
      <c r="V47" s="21">
        <v>0</v>
      </c>
      <c r="W47" s="21">
        <v>74</v>
      </c>
      <c r="X47" s="21">
        <v>0</v>
      </c>
      <c r="Y47" s="50">
        <f t="shared" si="13"/>
        <v>74</v>
      </c>
      <c r="Z47" s="40">
        <v>0</v>
      </c>
      <c r="AA47" s="40">
        <v>0</v>
      </c>
      <c r="AB47" s="40">
        <v>0</v>
      </c>
      <c r="AC47" s="40">
        <v>0</v>
      </c>
      <c r="AD47" s="50">
        <f t="shared" si="14"/>
        <v>0</v>
      </c>
      <c r="AF47" s="147"/>
    </row>
    <row r="48" spans="1:45">
      <c r="B48" s="10">
        <v>1673</v>
      </c>
      <c r="C48" s="9" t="s">
        <v>173</v>
      </c>
      <c r="D48" s="10">
        <v>41</v>
      </c>
      <c r="E48" s="8" t="s">
        <v>528</v>
      </c>
      <c r="F48" s="11">
        <v>43635</v>
      </c>
      <c r="G48" s="13">
        <v>5704</v>
      </c>
      <c r="H48" s="13">
        <v>111477</v>
      </c>
      <c r="I48" s="13">
        <v>7759</v>
      </c>
      <c r="J48" s="40">
        <v>1</v>
      </c>
      <c r="K48" s="40">
        <v>0</v>
      </c>
      <c r="L48" s="40">
        <v>1</v>
      </c>
      <c r="M48" s="40">
        <v>1</v>
      </c>
      <c r="N48" s="50">
        <f t="shared" si="11"/>
        <v>3</v>
      </c>
      <c r="O48" s="40">
        <v>0</v>
      </c>
      <c r="P48" s="40">
        <v>0</v>
      </c>
      <c r="Q48" s="40">
        <v>50</v>
      </c>
      <c r="R48" s="40">
        <v>0</v>
      </c>
      <c r="S48" s="50">
        <f t="shared" si="12"/>
        <v>50</v>
      </c>
      <c r="T48" s="21">
        <v>83</v>
      </c>
      <c r="U48" s="21">
        <v>0</v>
      </c>
      <c r="V48" s="21">
        <v>232</v>
      </c>
      <c r="W48" s="21">
        <v>2</v>
      </c>
      <c r="X48" s="21">
        <v>0</v>
      </c>
      <c r="Y48" s="50">
        <f t="shared" si="13"/>
        <v>317</v>
      </c>
      <c r="Z48" s="40">
        <v>0</v>
      </c>
      <c r="AA48" s="40">
        <v>0</v>
      </c>
      <c r="AB48" s="40">
        <v>0</v>
      </c>
      <c r="AC48" s="40">
        <v>0</v>
      </c>
      <c r="AD48" s="50">
        <f t="shared" si="14"/>
        <v>0</v>
      </c>
      <c r="AF48" s="147"/>
    </row>
    <row r="49" spans="2:32">
      <c r="B49" s="10">
        <v>1676</v>
      </c>
      <c r="C49" s="9" t="s">
        <v>173</v>
      </c>
      <c r="D49" s="10">
        <v>42</v>
      </c>
      <c r="E49" s="8" t="s">
        <v>529</v>
      </c>
      <c r="F49" s="11">
        <v>43644</v>
      </c>
      <c r="G49" s="13">
        <v>3689</v>
      </c>
      <c r="H49" s="13">
        <v>65746</v>
      </c>
      <c r="I49" s="13">
        <v>4812</v>
      </c>
      <c r="J49" s="40">
        <v>1</v>
      </c>
      <c r="K49" s="40">
        <v>0</v>
      </c>
      <c r="L49" s="40">
        <v>3</v>
      </c>
      <c r="M49" s="40">
        <v>0</v>
      </c>
      <c r="N49" s="50">
        <f t="shared" si="11"/>
        <v>4</v>
      </c>
      <c r="O49" s="40">
        <v>0</v>
      </c>
      <c r="P49" s="40">
        <v>0</v>
      </c>
      <c r="Q49" s="40">
        <v>106</v>
      </c>
      <c r="R49" s="40">
        <v>0</v>
      </c>
      <c r="S49" s="50">
        <f t="shared" si="12"/>
        <v>106</v>
      </c>
      <c r="T49" s="21">
        <v>22</v>
      </c>
      <c r="U49" s="21">
        <v>0</v>
      </c>
      <c r="V49" s="21">
        <v>159</v>
      </c>
      <c r="W49" s="21">
        <v>13</v>
      </c>
      <c r="X49" s="21">
        <v>0</v>
      </c>
      <c r="Y49" s="50">
        <f t="shared" si="13"/>
        <v>194</v>
      </c>
      <c r="Z49" s="40">
        <v>0</v>
      </c>
      <c r="AA49" s="40">
        <v>0</v>
      </c>
      <c r="AB49" s="40">
        <v>0</v>
      </c>
      <c r="AC49" s="40">
        <v>0</v>
      </c>
      <c r="AD49" s="50">
        <f t="shared" si="14"/>
        <v>0</v>
      </c>
      <c r="AF49" s="147"/>
    </row>
    <row r="50" spans="2:32">
      <c r="B50" s="10">
        <v>1679</v>
      </c>
      <c r="C50" s="9" t="s">
        <v>173</v>
      </c>
      <c r="D50" s="10">
        <v>43</v>
      </c>
      <c r="E50" s="8" t="s">
        <v>530</v>
      </c>
      <c r="F50" s="11">
        <v>43646</v>
      </c>
      <c r="G50" s="13">
        <v>1399</v>
      </c>
      <c r="H50" s="13">
        <v>92558</v>
      </c>
      <c r="I50" s="13">
        <v>1557</v>
      </c>
      <c r="J50" s="40">
        <v>0</v>
      </c>
      <c r="K50" s="40">
        <v>0</v>
      </c>
      <c r="L50" s="40">
        <v>0</v>
      </c>
      <c r="M50" s="40">
        <v>0</v>
      </c>
      <c r="N50" s="50">
        <f t="shared" si="11"/>
        <v>0</v>
      </c>
      <c r="O50" s="40">
        <v>30</v>
      </c>
      <c r="P50" s="40">
        <v>0</v>
      </c>
      <c r="Q50" s="40">
        <v>143</v>
      </c>
      <c r="R50" s="40">
        <v>0</v>
      </c>
      <c r="S50" s="50">
        <f t="shared" si="12"/>
        <v>173</v>
      </c>
      <c r="T50" s="21">
        <v>0</v>
      </c>
      <c r="U50" s="21">
        <v>0</v>
      </c>
      <c r="V50" s="21">
        <v>0</v>
      </c>
      <c r="W50" s="21">
        <v>67</v>
      </c>
      <c r="X50" s="21">
        <v>0</v>
      </c>
      <c r="Y50" s="50">
        <f t="shared" si="13"/>
        <v>67</v>
      </c>
      <c r="Z50" s="40">
        <v>0</v>
      </c>
      <c r="AA50" s="40">
        <v>0</v>
      </c>
      <c r="AB50" s="40">
        <v>0</v>
      </c>
      <c r="AC50" s="40">
        <v>0</v>
      </c>
      <c r="AD50" s="50">
        <f t="shared" si="14"/>
        <v>0</v>
      </c>
      <c r="AF50" s="147"/>
    </row>
    <row r="51" spans="2:32">
      <c r="B51" s="10">
        <v>1680</v>
      </c>
      <c r="C51" s="9" t="s">
        <v>173</v>
      </c>
      <c r="D51" s="10">
        <v>44</v>
      </c>
      <c r="E51" s="8" t="s">
        <v>531</v>
      </c>
      <c r="F51" s="11">
        <v>43654</v>
      </c>
      <c r="G51" s="13">
        <v>733</v>
      </c>
      <c r="H51" s="13">
        <v>46943</v>
      </c>
      <c r="I51" s="13">
        <v>814</v>
      </c>
      <c r="J51" s="40">
        <v>0</v>
      </c>
      <c r="K51" s="40">
        <v>0</v>
      </c>
      <c r="L51" s="40">
        <v>0</v>
      </c>
      <c r="M51" s="40">
        <v>0</v>
      </c>
      <c r="N51" s="50">
        <f t="shared" ref="N51:N69" si="15">SUM(J51:M51)</f>
        <v>0</v>
      </c>
      <c r="O51" s="40">
        <v>20</v>
      </c>
      <c r="P51" s="40">
        <v>0</v>
      </c>
      <c r="Q51" s="40">
        <v>85</v>
      </c>
      <c r="R51" s="40">
        <v>0</v>
      </c>
      <c r="S51" s="50">
        <f t="shared" si="12"/>
        <v>105</v>
      </c>
      <c r="T51" s="21">
        <v>0</v>
      </c>
      <c r="U51" s="21">
        <v>0</v>
      </c>
      <c r="V51" s="21">
        <v>0</v>
      </c>
      <c r="W51" s="21">
        <v>35</v>
      </c>
      <c r="X51" s="21">
        <v>0</v>
      </c>
      <c r="Y51" s="50">
        <f t="shared" si="13"/>
        <v>35</v>
      </c>
      <c r="Z51" s="40">
        <v>0</v>
      </c>
      <c r="AA51" s="40">
        <v>0</v>
      </c>
      <c r="AB51" s="40">
        <v>0</v>
      </c>
      <c r="AC51" s="40">
        <v>0</v>
      </c>
      <c r="AD51" s="50">
        <f t="shared" si="14"/>
        <v>0</v>
      </c>
      <c r="AF51" s="147"/>
    </row>
    <row r="52" spans="2:32">
      <c r="B52" s="10">
        <v>1677</v>
      </c>
      <c r="C52" s="9" t="s">
        <v>173</v>
      </c>
      <c r="D52" s="10">
        <v>45</v>
      </c>
      <c r="E52" s="8" t="s">
        <v>532</v>
      </c>
      <c r="F52" s="11">
        <v>43659</v>
      </c>
      <c r="G52" s="13">
        <v>1813</v>
      </c>
      <c r="H52" s="13">
        <v>14841</v>
      </c>
      <c r="I52" s="13">
        <v>2230</v>
      </c>
      <c r="J52" s="40">
        <v>1</v>
      </c>
      <c r="K52" s="40">
        <v>0</v>
      </c>
      <c r="L52" s="40">
        <v>3</v>
      </c>
      <c r="M52" s="40">
        <v>0</v>
      </c>
      <c r="N52" s="50">
        <f t="shared" si="15"/>
        <v>4</v>
      </c>
      <c r="O52" s="40">
        <v>0</v>
      </c>
      <c r="P52" s="40">
        <v>0</v>
      </c>
      <c r="Q52" s="40">
        <v>75</v>
      </c>
      <c r="R52" s="40">
        <v>0</v>
      </c>
      <c r="S52" s="50">
        <f t="shared" si="12"/>
        <v>75</v>
      </c>
      <c r="T52" s="21">
        <v>19</v>
      </c>
      <c r="U52" s="21">
        <v>0</v>
      </c>
      <c r="V52" s="21">
        <v>60</v>
      </c>
      <c r="W52" s="21">
        <v>13</v>
      </c>
      <c r="X52" s="21">
        <v>0</v>
      </c>
      <c r="Y52" s="50">
        <f t="shared" si="13"/>
        <v>92</v>
      </c>
      <c r="Z52" s="40">
        <v>0</v>
      </c>
      <c r="AA52" s="40">
        <v>0</v>
      </c>
      <c r="AB52" s="40">
        <v>0</v>
      </c>
      <c r="AC52" s="40">
        <v>0</v>
      </c>
      <c r="AD52" s="50">
        <f t="shared" si="14"/>
        <v>0</v>
      </c>
      <c r="AF52" s="147"/>
    </row>
    <row r="53" spans="2:32">
      <c r="B53" s="10">
        <v>1682</v>
      </c>
      <c r="C53" s="9" t="s">
        <v>173</v>
      </c>
      <c r="D53" s="10">
        <v>46</v>
      </c>
      <c r="E53" s="8" t="s">
        <v>533</v>
      </c>
      <c r="F53" s="11">
        <v>43682</v>
      </c>
      <c r="G53" s="13">
        <v>524</v>
      </c>
      <c r="H53" s="13">
        <v>22851</v>
      </c>
      <c r="I53" s="13">
        <v>733</v>
      </c>
      <c r="J53" s="40">
        <v>0</v>
      </c>
      <c r="K53" s="40">
        <v>0</v>
      </c>
      <c r="L53" s="40">
        <v>0</v>
      </c>
      <c r="M53" s="40">
        <v>0</v>
      </c>
      <c r="N53" s="50">
        <f t="shared" si="15"/>
        <v>0</v>
      </c>
      <c r="O53" s="40">
        <v>0</v>
      </c>
      <c r="P53" s="40">
        <v>0</v>
      </c>
      <c r="Q53" s="40">
        <v>0</v>
      </c>
      <c r="R53" s="40">
        <v>0</v>
      </c>
      <c r="S53" s="50">
        <f t="shared" si="12"/>
        <v>0</v>
      </c>
      <c r="T53" s="21">
        <v>0</v>
      </c>
      <c r="U53" s="21">
        <v>0</v>
      </c>
      <c r="V53" s="21">
        <v>1</v>
      </c>
      <c r="W53" s="21">
        <v>29</v>
      </c>
      <c r="X53" s="21">
        <v>0</v>
      </c>
      <c r="Y53" s="50">
        <f t="shared" si="13"/>
        <v>30</v>
      </c>
      <c r="Z53" s="40">
        <v>0</v>
      </c>
      <c r="AA53" s="40">
        <v>0</v>
      </c>
      <c r="AB53" s="40">
        <v>0</v>
      </c>
      <c r="AC53" s="40">
        <v>0</v>
      </c>
      <c r="AD53" s="50">
        <f t="shared" si="14"/>
        <v>0</v>
      </c>
      <c r="AF53" s="147"/>
    </row>
    <row r="54" spans="2:32">
      <c r="B54" s="10">
        <v>1681</v>
      </c>
      <c r="C54" s="9" t="s">
        <v>173</v>
      </c>
      <c r="D54" s="10">
        <v>47</v>
      </c>
      <c r="E54" s="8" t="s">
        <v>534</v>
      </c>
      <c r="F54" s="11">
        <v>43689</v>
      </c>
      <c r="G54" s="13">
        <v>1637</v>
      </c>
      <c r="H54" s="13">
        <v>79842</v>
      </c>
      <c r="I54" s="13">
        <v>3928</v>
      </c>
      <c r="J54" s="40">
        <v>7</v>
      </c>
      <c r="K54" s="40">
        <v>0</v>
      </c>
      <c r="L54" s="40">
        <v>14</v>
      </c>
      <c r="M54" s="40">
        <v>0</v>
      </c>
      <c r="N54" s="50">
        <f t="shared" si="15"/>
        <v>21</v>
      </c>
      <c r="O54" s="40">
        <v>0</v>
      </c>
      <c r="P54" s="40">
        <v>0</v>
      </c>
      <c r="Q54" s="40">
        <v>0</v>
      </c>
      <c r="R54" s="40">
        <v>0</v>
      </c>
      <c r="S54" s="50">
        <f t="shared" si="12"/>
        <v>0</v>
      </c>
      <c r="T54" s="21">
        <v>77</v>
      </c>
      <c r="U54" s="21">
        <v>0</v>
      </c>
      <c r="V54" s="21">
        <v>67</v>
      </c>
      <c r="W54" s="21">
        <v>15</v>
      </c>
      <c r="X54" s="21">
        <v>0</v>
      </c>
      <c r="Y54" s="50">
        <f t="shared" si="13"/>
        <v>159</v>
      </c>
      <c r="Z54" s="40">
        <v>2</v>
      </c>
      <c r="AA54" s="40">
        <v>0</v>
      </c>
      <c r="AB54" s="40">
        <v>52</v>
      </c>
      <c r="AC54" s="40">
        <v>0</v>
      </c>
      <c r="AD54" s="50">
        <f t="shared" si="14"/>
        <v>54</v>
      </c>
      <c r="AF54" s="147"/>
    </row>
    <row r="55" spans="2:32">
      <c r="B55" s="10">
        <v>1683</v>
      </c>
      <c r="C55" s="9" t="s">
        <v>173</v>
      </c>
      <c r="D55" s="10">
        <v>48</v>
      </c>
      <c r="E55" s="8" t="s">
        <v>535</v>
      </c>
      <c r="F55" s="11">
        <v>43701</v>
      </c>
      <c r="G55" s="13">
        <v>1340</v>
      </c>
      <c r="H55" s="13">
        <v>62621</v>
      </c>
      <c r="I55" s="13">
        <v>2645</v>
      </c>
      <c r="J55" s="40">
        <v>0</v>
      </c>
      <c r="K55" s="40">
        <v>0</v>
      </c>
      <c r="L55" s="40">
        <v>0</v>
      </c>
      <c r="M55" s="40">
        <v>0</v>
      </c>
      <c r="N55" s="50">
        <f t="shared" si="15"/>
        <v>0</v>
      </c>
      <c r="O55" s="40">
        <v>0</v>
      </c>
      <c r="P55" s="40">
        <v>0</v>
      </c>
      <c r="Q55" s="40">
        <v>0</v>
      </c>
      <c r="R55" s="40">
        <v>0</v>
      </c>
      <c r="S55" s="50">
        <f t="shared" si="12"/>
        <v>0</v>
      </c>
      <c r="T55" s="21">
        <v>40</v>
      </c>
      <c r="U55" s="21">
        <v>0</v>
      </c>
      <c r="V55" s="21">
        <v>35</v>
      </c>
      <c r="W55" s="21">
        <v>31</v>
      </c>
      <c r="X55" s="21">
        <v>0</v>
      </c>
      <c r="Y55" s="50">
        <f t="shared" ref="Y55:Y69" si="16">SUM(T55:X55)</f>
        <v>106</v>
      </c>
      <c r="Z55" s="40">
        <v>0</v>
      </c>
      <c r="AA55" s="40">
        <v>0</v>
      </c>
      <c r="AB55" s="40">
        <v>2</v>
      </c>
      <c r="AC55" s="40">
        <v>0</v>
      </c>
      <c r="AD55" s="50">
        <f t="shared" ref="AD55:AD69" si="17">SUM(Z55:AC55)</f>
        <v>2</v>
      </c>
      <c r="AF55" s="147"/>
    </row>
    <row r="56" spans="2:32">
      <c r="B56" s="10">
        <v>1684</v>
      </c>
      <c r="C56" s="9" t="s">
        <v>173</v>
      </c>
      <c r="D56" s="10">
        <v>49</v>
      </c>
      <c r="E56" s="8" t="s">
        <v>536</v>
      </c>
      <c r="F56" s="11">
        <v>43700</v>
      </c>
      <c r="G56" s="13">
        <v>0</v>
      </c>
      <c r="H56" s="13">
        <v>45</v>
      </c>
      <c r="I56" s="13">
        <v>854</v>
      </c>
      <c r="J56" s="40">
        <v>0</v>
      </c>
      <c r="K56" s="40">
        <v>0</v>
      </c>
      <c r="L56" s="40">
        <v>0</v>
      </c>
      <c r="M56" s="40">
        <v>0</v>
      </c>
      <c r="N56" s="50">
        <f t="shared" si="15"/>
        <v>0</v>
      </c>
      <c r="O56" s="40">
        <v>0</v>
      </c>
      <c r="P56" s="40">
        <v>0</v>
      </c>
      <c r="Q56" s="40">
        <v>0</v>
      </c>
      <c r="R56" s="40">
        <v>0</v>
      </c>
      <c r="S56" s="50">
        <f t="shared" ref="S56:S69" si="18">SUM(O56:R56)</f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50">
        <f t="shared" si="16"/>
        <v>0</v>
      </c>
      <c r="Z56" s="40">
        <v>0</v>
      </c>
      <c r="AA56" s="40">
        <v>0</v>
      </c>
      <c r="AB56" s="40">
        <v>0</v>
      </c>
      <c r="AC56" s="40">
        <v>0</v>
      </c>
      <c r="AD56" s="50">
        <f t="shared" si="17"/>
        <v>0</v>
      </c>
      <c r="AE56" s="99" t="s">
        <v>486</v>
      </c>
      <c r="AF56" s="147"/>
    </row>
    <row r="57" spans="2:32">
      <c r="B57" s="10">
        <v>1687</v>
      </c>
      <c r="C57" s="9" t="s">
        <v>173</v>
      </c>
      <c r="D57" s="10">
        <v>50</v>
      </c>
      <c r="E57" s="8" t="s">
        <v>537</v>
      </c>
      <c r="F57" s="11">
        <v>43715</v>
      </c>
      <c r="G57" s="13">
        <v>1069</v>
      </c>
      <c r="H57" s="13">
        <v>45591</v>
      </c>
      <c r="I57" s="13">
        <v>2606</v>
      </c>
      <c r="J57" s="40">
        <v>1</v>
      </c>
      <c r="K57" s="40">
        <v>0</v>
      </c>
      <c r="L57" s="40">
        <v>3</v>
      </c>
      <c r="M57" s="40">
        <v>0</v>
      </c>
      <c r="N57" s="50">
        <f t="shared" si="15"/>
        <v>4</v>
      </c>
      <c r="O57" s="40">
        <v>100</v>
      </c>
      <c r="P57" s="40">
        <v>0</v>
      </c>
      <c r="Q57" s="40">
        <v>0</v>
      </c>
      <c r="R57" s="40">
        <v>0</v>
      </c>
      <c r="S57" s="50">
        <f t="shared" si="18"/>
        <v>100</v>
      </c>
      <c r="T57" s="21">
        <v>66</v>
      </c>
      <c r="U57" s="21">
        <v>0</v>
      </c>
      <c r="V57" s="21">
        <v>2</v>
      </c>
      <c r="W57" s="21">
        <v>35</v>
      </c>
      <c r="X57" s="21">
        <v>0</v>
      </c>
      <c r="Y57" s="50">
        <f t="shared" si="16"/>
        <v>103</v>
      </c>
      <c r="Z57" s="40">
        <v>2</v>
      </c>
      <c r="AA57" s="40">
        <v>0</v>
      </c>
      <c r="AB57" s="40">
        <v>0</v>
      </c>
      <c r="AC57" s="40">
        <v>1</v>
      </c>
      <c r="AD57" s="50">
        <f t="shared" si="17"/>
        <v>3</v>
      </c>
      <c r="AF57" s="147"/>
    </row>
    <row r="58" spans="2:32">
      <c r="B58" s="10">
        <v>1688</v>
      </c>
      <c r="C58" s="9" t="s">
        <v>173</v>
      </c>
      <c r="D58" s="10">
        <v>51</v>
      </c>
      <c r="E58" s="8" t="s">
        <v>538</v>
      </c>
      <c r="F58" s="11">
        <v>43739</v>
      </c>
      <c r="G58" s="13">
        <v>0</v>
      </c>
      <c r="H58" s="13">
        <v>24</v>
      </c>
      <c r="I58" s="13">
        <v>359</v>
      </c>
      <c r="J58" s="40">
        <v>0</v>
      </c>
      <c r="K58" s="40">
        <v>0</v>
      </c>
      <c r="L58" s="40">
        <v>0</v>
      </c>
      <c r="M58" s="40">
        <v>0</v>
      </c>
      <c r="N58" s="50">
        <f t="shared" si="15"/>
        <v>0</v>
      </c>
      <c r="O58" s="40">
        <v>0</v>
      </c>
      <c r="P58" s="40">
        <v>0</v>
      </c>
      <c r="Q58" s="40">
        <v>0</v>
      </c>
      <c r="R58" s="40">
        <v>0</v>
      </c>
      <c r="S58" s="50">
        <f t="shared" si="18"/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50">
        <f t="shared" si="16"/>
        <v>0</v>
      </c>
      <c r="Z58" s="40">
        <v>0</v>
      </c>
      <c r="AA58" s="40">
        <v>0</v>
      </c>
      <c r="AB58" s="40">
        <v>0</v>
      </c>
      <c r="AC58" s="40">
        <v>0</v>
      </c>
      <c r="AD58" s="50">
        <f t="shared" si="17"/>
        <v>0</v>
      </c>
      <c r="AE58" s="99" t="s">
        <v>486</v>
      </c>
      <c r="AF58" s="147"/>
    </row>
    <row r="59" spans="2:32">
      <c r="B59" s="10">
        <v>1685</v>
      </c>
      <c r="C59" s="9" t="s">
        <v>173</v>
      </c>
      <c r="D59" s="10">
        <v>52</v>
      </c>
      <c r="E59" s="8" t="s">
        <v>539</v>
      </c>
      <c r="F59" s="11">
        <v>43742</v>
      </c>
      <c r="G59" s="13">
        <v>4462</v>
      </c>
      <c r="H59" s="13">
        <v>81804</v>
      </c>
      <c r="I59" s="13">
        <v>7797</v>
      </c>
      <c r="J59" s="40">
        <v>1</v>
      </c>
      <c r="K59" s="40">
        <v>0</v>
      </c>
      <c r="L59" s="40">
        <v>6</v>
      </c>
      <c r="M59" s="40">
        <v>0</v>
      </c>
      <c r="N59" s="50">
        <f t="shared" si="15"/>
        <v>7</v>
      </c>
      <c r="O59" s="40">
        <v>0</v>
      </c>
      <c r="P59" s="40">
        <v>0</v>
      </c>
      <c r="Q59" s="40">
        <v>0</v>
      </c>
      <c r="R59" s="40">
        <v>30</v>
      </c>
      <c r="S59" s="50">
        <f t="shared" si="18"/>
        <v>30</v>
      </c>
      <c r="T59" s="21">
        <v>100</v>
      </c>
      <c r="U59" s="21">
        <v>0</v>
      </c>
      <c r="V59" s="21">
        <v>162</v>
      </c>
      <c r="W59" s="21">
        <v>44</v>
      </c>
      <c r="X59" s="21">
        <v>0</v>
      </c>
      <c r="Y59" s="50">
        <f t="shared" si="16"/>
        <v>306</v>
      </c>
      <c r="Z59" s="40">
        <v>0</v>
      </c>
      <c r="AA59" s="40">
        <v>0</v>
      </c>
      <c r="AB59" s="40">
        <v>0</v>
      </c>
      <c r="AC59" s="40">
        <v>0</v>
      </c>
      <c r="AD59" s="50">
        <f t="shared" si="17"/>
        <v>0</v>
      </c>
      <c r="AF59" s="147"/>
    </row>
    <row r="60" spans="2:32">
      <c r="B60" s="10">
        <v>1686</v>
      </c>
      <c r="C60" s="9" t="s">
        <v>173</v>
      </c>
      <c r="D60" s="10">
        <v>53</v>
      </c>
      <c r="E60" s="8" t="s">
        <v>540</v>
      </c>
      <c r="F60" s="11">
        <v>43745</v>
      </c>
      <c r="G60" s="13">
        <v>0</v>
      </c>
      <c r="H60" s="13">
        <v>139</v>
      </c>
      <c r="I60" s="13">
        <v>1615</v>
      </c>
      <c r="J60" s="40">
        <v>9</v>
      </c>
      <c r="K60" s="40">
        <v>0</v>
      </c>
      <c r="L60" s="40">
        <v>49</v>
      </c>
      <c r="M60" s="40">
        <v>1</v>
      </c>
      <c r="N60" s="50">
        <f t="shared" si="15"/>
        <v>59</v>
      </c>
      <c r="O60" s="40">
        <v>80</v>
      </c>
      <c r="P60" s="40">
        <v>0</v>
      </c>
      <c r="Q60" s="40">
        <v>0</v>
      </c>
      <c r="R60" s="40">
        <v>0</v>
      </c>
      <c r="S60" s="50">
        <f t="shared" si="18"/>
        <v>80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50">
        <f t="shared" si="16"/>
        <v>0</v>
      </c>
      <c r="Z60" s="40">
        <v>0</v>
      </c>
      <c r="AA60" s="40">
        <v>0</v>
      </c>
      <c r="AB60" s="40">
        <v>0</v>
      </c>
      <c r="AC60" s="40">
        <v>0</v>
      </c>
      <c r="AD60" s="50">
        <f t="shared" si="17"/>
        <v>0</v>
      </c>
      <c r="AF60" s="147"/>
    </row>
    <row r="61" spans="2:32">
      <c r="B61" s="10">
        <v>1689</v>
      </c>
      <c r="C61" s="9" t="s">
        <v>173</v>
      </c>
      <c r="D61" s="10">
        <v>54</v>
      </c>
      <c r="E61" s="8" t="s">
        <v>541</v>
      </c>
      <c r="F61" s="11">
        <v>43759</v>
      </c>
      <c r="G61" s="13">
        <v>2746</v>
      </c>
      <c r="H61" s="13">
        <v>47505</v>
      </c>
      <c r="I61" s="13">
        <v>3675</v>
      </c>
      <c r="J61" s="40">
        <v>4</v>
      </c>
      <c r="K61" s="40">
        <v>0</v>
      </c>
      <c r="L61" s="40">
        <v>13</v>
      </c>
      <c r="M61" s="40">
        <v>1</v>
      </c>
      <c r="N61" s="50">
        <f>SUM(J61:M61)</f>
        <v>18</v>
      </c>
      <c r="O61" s="40">
        <v>0</v>
      </c>
      <c r="P61" s="40">
        <v>0</v>
      </c>
      <c r="Q61" s="40">
        <v>0</v>
      </c>
      <c r="R61" s="40">
        <v>0</v>
      </c>
      <c r="S61" s="50">
        <f t="shared" si="18"/>
        <v>0</v>
      </c>
      <c r="T61" s="21">
        <v>21</v>
      </c>
      <c r="U61" s="21">
        <v>0</v>
      </c>
      <c r="V61" s="21">
        <v>97</v>
      </c>
      <c r="W61" s="21">
        <v>28</v>
      </c>
      <c r="X61" s="21">
        <v>0</v>
      </c>
      <c r="Y61" s="50">
        <f t="shared" si="16"/>
        <v>146</v>
      </c>
      <c r="Z61" s="40">
        <v>0</v>
      </c>
      <c r="AA61" s="40">
        <v>0</v>
      </c>
      <c r="AB61" s="40">
        <v>0</v>
      </c>
      <c r="AC61" s="40">
        <v>0</v>
      </c>
      <c r="AD61" s="50">
        <f t="shared" si="17"/>
        <v>0</v>
      </c>
      <c r="AF61" s="147"/>
    </row>
    <row r="62" spans="2:32">
      <c r="B62" s="10">
        <v>1690</v>
      </c>
      <c r="C62" s="9" t="s">
        <v>173</v>
      </c>
      <c r="D62" s="10">
        <v>55</v>
      </c>
      <c r="E62" s="8" t="s">
        <v>542</v>
      </c>
      <c r="F62" s="11">
        <v>43761</v>
      </c>
      <c r="G62" s="13">
        <v>0</v>
      </c>
      <c r="H62" s="13">
        <v>1</v>
      </c>
      <c r="I62" s="13">
        <v>10</v>
      </c>
      <c r="J62" s="40">
        <v>1</v>
      </c>
      <c r="K62" s="40">
        <v>0</v>
      </c>
      <c r="L62" s="40">
        <v>0</v>
      </c>
      <c r="M62" s="40">
        <v>0</v>
      </c>
      <c r="N62" s="50">
        <f t="shared" si="15"/>
        <v>1</v>
      </c>
      <c r="O62" s="40">
        <v>80</v>
      </c>
      <c r="P62" s="40">
        <v>0</v>
      </c>
      <c r="Q62" s="40">
        <v>149</v>
      </c>
      <c r="R62" s="40">
        <v>0</v>
      </c>
      <c r="S62" s="50">
        <f t="shared" si="18"/>
        <v>229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50">
        <f t="shared" si="16"/>
        <v>0</v>
      </c>
      <c r="Z62" s="40">
        <v>0</v>
      </c>
      <c r="AA62" s="40">
        <v>0</v>
      </c>
      <c r="AB62" s="40">
        <v>0</v>
      </c>
      <c r="AC62" s="40">
        <v>0</v>
      </c>
      <c r="AD62" s="50">
        <f t="shared" si="17"/>
        <v>0</v>
      </c>
      <c r="AF62" s="147"/>
    </row>
    <row r="63" spans="2:32">
      <c r="B63" s="10">
        <v>1691</v>
      </c>
      <c r="C63" s="9" t="s">
        <v>173</v>
      </c>
      <c r="D63" s="10">
        <v>56</v>
      </c>
      <c r="E63" s="8" t="s">
        <v>543</v>
      </c>
      <c r="F63" s="11">
        <v>43773</v>
      </c>
      <c r="G63" s="13">
        <v>4964</v>
      </c>
      <c r="H63" s="13">
        <v>32856</v>
      </c>
      <c r="I63" s="13">
        <v>5733</v>
      </c>
      <c r="J63" s="40">
        <v>4</v>
      </c>
      <c r="K63" s="40">
        <v>0</v>
      </c>
      <c r="L63" s="40">
        <v>0</v>
      </c>
      <c r="M63" s="40">
        <v>1</v>
      </c>
      <c r="N63" s="50">
        <f t="shared" si="15"/>
        <v>5</v>
      </c>
      <c r="O63" s="40">
        <v>0</v>
      </c>
      <c r="P63" s="40">
        <v>0</v>
      </c>
      <c r="Q63" s="40">
        <v>91</v>
      </c>
      <c r="R63" s="40">
        <v>0</v>
      </c>
      <c r="S63" s="50">
        <f t="shared" si="18"/>
        <v>91</v>
      </c>
      <c r="T63" s="21">
        <v>5</v>
      </c>
      <c r="U63" s="21">
        <v>0</v>
      </c>
      <c r="V63" s="21">
        <v>198</v>
      </c>
      <c r="W63" s="21">
        <v>26</v>
      </c>
      <c r="X63" s="21">
        <v>0</v>
      </c>
      <c r="Y63" s="50">
        <f t="shared" si="16"/>
        <v>229</v>
      </c>
      <c r="Z63" s="40">
        <v>0</v>
      </c>
      <c r="AA63" s="40">
        <v>0</v>
      </c>
      <c r="AB63" s="40">
        <v>1</v>
      </c>
      <c r="AC63" s="40">
        <v>0</v>
      </c>
      <c r="AD63" s="50">
        <f t="shared" si="17"/>
        <v>1</v>
      </c>
      <c r="AF63" s="147"/>
    </row>
    <row r="64" spans="2:32">
      <c r="B64" s="10">
        <v>1693</v>
      </c>
      <c r="C64" s="9" t="s">
        <v>173</v>
      </c>
      <c r="D64" s="10">
        <v>57</v>
      </c>
      <c r="E64" s="8" t="s">
        <v>544</v>
      </c>
      <c r="F64" s="11">
        <v>43784</v>
      </c>
      <c r="G64" s="13">
        <v>2309</v>
      </c>
      <c r="H64" s="13">
        <v>59560</v>
      </c>
      <c r="I64" s="13">
        <v>4137</v>
      </c>
      <c r="J64" s="40">
        <v>3</v>
      </c>
      <c r="K64" s="40">
        <v>0</v>
      </c>
      <c r="L64" s="40">
        <v>7</v>
      </c>
      <c r="M64" s="40">
        <v>0</v>
      </c>
      <c r="N64" s="50">
        <f t="shared" si="15"/>
        <v>10</v>
      </c>
      <c r="O64" s="40">
        <v>0</v>
      </c>
      <c r="P64" s="40">
        <v>0</v>
      </c>
      <c r="Q64" s="40">
        <v>180</v>
      </c>
      <c r="R64" s="40">
        <v>0</v>
      </c>
      <c r="S64" s="50">
        <f t="shared" si="18"/>
        <v>180</v>
      </c>
      <c r="T64" s="21">
        <v>37</v>
      </c>
      <c r="U64" s="21">
        <v>0</v>
      </c>
      <c r="V64" s="21">
        <v>108</v>
      </c>
      <c r="W64" s="21">
        <v>16</v>
      </c>
      <c r="X64" s="21">
        <v>0</v>
      </c>
      <c r="Y64" s="50">
        <f t="shared" si="16"/>
        <v>161</v>
      </c>
      <c r="Z64" s="40">
        <v>0</v>
      </c>
      <c r="AA64" s="40">
        <v>0</v>
      </c>
      <c r="AB64" s="40">
        <v>0</v>
      </c>
      <c r="AC64" s="40">
        <v>0</v>
      </c>
      <c r="AD64" s="50">
        <f t="shared" si="17"/>
        <v>0</v>
      </c>
      <c r="AF64" s="147"/>
    </row>
    <row r="65" spans="1:46">
      <c r="B65" s="10">
        <v>1692</v>
      </c>
      <c r="C65" s="9" t="s">
        <v>173</v>
      </c>
      <c r="D65" s="10">
        <v>58</v>
      </c>
      <c r="E65" s="8" t="s">
        <v>545</v>
      </c>
      <c r="F65" s="11">
        <v>43799</v>
      </c>
      <c r="G65" s="13">
        <v>400</v>
      </c>
      <c r="H65" s="13">
        <v>400</v>
      </c>
      <c r="I65" s="13">
        <v>510</v>
      </c>
      <c r="J65" s="40">
        <v>0</v>
      </c>
      <c r="K65" s="40">
        <v>0</v>
      </c>
      <c r="L65" s="40">
        <v>0</v>
      </c>
      <c r="M65" s="40">
        <v>0</v>
      </c>
      <c r="N65" s="50">
        <f t="shared" si="15"/>
        <v>0</v>
      </c>
      <c r="O65" s="40">
        <v>40</v>
      </c>
      <c r="P65" s="40">
        <v>0</v>
      </c>
      <c r="Q65" s="40">
        <v>275</v>
      </c>
      <c r="R65" s="40">
        <v>20</v>
      </c>
      <c r="S65" s="50">
        <f t="shared" si="18"/>
        <v>335</v>
      </c>
      <c r="T65" s="21">
        <v>0</v>
      </c>
      <c r="U65" s="21">
        <v>0</v>
      </c>
      <c r="V65" s="21">
        <v>20</v>
      </c>
      <c r="W65" s="21">
        <v>0</v>
      </c>
      <c r="X65" s="21">
        <v>0</v>
      </c>
      <c r="Y65" s="50">
        <f t="shared" si="16"/>
        <v>20</v>
      </c>
      <c r="Z65" s="40">
        <v>1</v>
      </c>
      <c r="AA65" s="40">
        <v>0</v>
      </c>
      <c r="AB65" s="40">
        <v>0</v>
      </c>
      <c r="AC65" s="40">
        <v>2</v>
      </c>
      <c r="AD65" s="50">
        <f t="shared" si="17"/>
        <v>3</v>
      </c>
      <c r="AF65" s="147"/>
    </row>
    <row r="66" spans="1:46">
      <c r="B66" s="10">
        <v>1694</v>
      </c>
      <c r="C66" s="9" t="s">
        <v>173</v>
      </c>
      <c r="D66" s="10">
        <v>59</v>
      </c>
      <c r="E66" s="8" t="s">
        <v>546</v>
      </c>
      <c r="F66" s="11">
        <v>43800</v>
      </c>
      <c r="G66" s="13">
        <v>3885</v>
      </c>
      <c r="H66" s="13">
        <v>46315</v>
      </c>
      <c r="I66" s="13">
        <v>4376</v>
      </c>
      <c r="J66" s="40">
        <v>1</v>
      </c>
      <c r="K66" s="40">
        <v>0</v>
      </c>
      <c r="L66" s="40">
        <v>6</v>
      </c>
      <c r="M66" s="40">
        <v>0</v>
      </c>
      <c r="N66" s="50">
        <f t="shared" si="15"/>
        <v>7</v>
      </c>
      <c r="O66" s="40">
        <v>0</v>
      </c>
      <c r="P66" s="40">
        <v>0</v>
      </c>
      <c r="Q66" s="40">
        <v>0</v>
      </c>
      <c r="R66" s="40">
        <v>0</v>
      </c>
      <c r="S66" s="50">
        <f t="shared" si="18"/>
        <v>0</v>
      </c>
      <c r="T66" s="21">
        <v>24</v>
      </c>
      <c r="U66" s="21">
        <v>0</v>
      </c>
      <c r="V66" s="21">
        <v>144</v>
      </c>
      <c r="W66" s="21">
        <v>8</v>
      </c>
      <c r="X66" s="21">
        <v>0</v>
      </c>
      <c r="Y66" s="50">
        <f t="shared" si="16"/>
        <v>176</v>
      </c>
      <c r="Z66" s="40">
        <v>0</v>
      </c>
      <c r="AA66" s="40">
        <v>0</v>
      </c>
      <c r="AB66" s="40">
        <v>0</v>
      </c>
      <c r="AC66" s="40">
        <v>0</v>
      </c>
      <c r="AD66" s="50">
        <f t="shared" si="17"/>
        <v>0</v>
      </c>
      <c r="AF66" s="147"/>
    </row>
    <row r="67" spans="1:46">
      <c r="B67" s="10">
        <v>1696</v>
      </c>
      <c r="C67" s="9" t="s">
        <v>173</v>
      </c>
      <c r="D67" s="10">
        <v>60</v>
      </c>
      <c r="E67" s="8" t="s">
        <v>547</v>
      </c>
      <c r="F67" s="11">
        <v>43812</v>
      </c>
      <c r="G67" s="13">
        <v>0</v>
      </c>
      <c r="H67" s="13">
        <v>0</v>
      </c>
      <c r="I67" s="13">
        <v>0</v>
      </c>
      <c r="J67" s="40">
        <v>0</v>
      </c>
      <c r="K67" s="40">
        <v>0</v>
      </c>
      <c r="L67" s="40">
        <v>0</v>
      </c>
      <c r="M67" s="40">
        <v>0</v>
      </c>
      <c r="N67" s="50">
        <f t="shared" si="15"/>
        <v>0</v>
      </c>
      <c r="O67" s="40">
        <v>0</v>
      </c>
      <c r="P67" s="40">
        <v>0</v>
      </c>
      <c r="Q67" s="40">
        <v>100</v>
      </c>
      <c r="R67" s="40">
        <v>0</v>
      </c>
      <c r="S67" s="50">
        <f t="shared" si="18"/>
        <v>100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50">
        <f t="shared" si="16"/>
        <v>0</v>
      </c>
      <c r="Z67" s="40">
        <v>0</v>
      </c>
      <c r="AA67" s="40">
        <v>0</v>
      </c>
      <c r="AB67" s="40">
        <v>0</v>
      </c>
      <c r="AC67" s="40">
        <v>0</v>
      </c>
      <c r="AD67" s="50">
        <f t="shared" si="17"/>
        <v>0</v>
      </c>
      <c r="AF67" s="147"/>
    </row>
    <row r="68" spans="1:46">
      <c r="B68" s="10">
        <v>1695</v>
      </c>
      <c r="C68" s="9" t="s">
        <v>173</v>
      </c>
      <c r="D68" s="10">
        <v>61</v>
      </c>
      <c r="E68" s="8" t="s">
        <v>548</v>
      </c>
      <c r="F68" s="11">
        <v>43817</v>
      </c>
      <c r="G68" s="13">
        <v>3300</v>
      </c>
      <c r="H68" s="13">
        <v>88650</v>
      </c>
      <c r="I68" s="13">
        <v>4461</v>
      </c>
      <c r="J68" s="40">
        <v>1</v>
      </c>
      <c r="K68" s="40">
        <v>0</v>
      </c>
      <c r="L68" s="40">
        <v>6</v>
      </c>
      <c r="M68" s="40">
        <v>0</v>
      </c>
      <c r="N68" s="50">
        <f t="shared" si="15"/>
        <v>7</v>
      </c>
      <c r="O68" s="40">
        <v>0</v>
      </c>
      <c r="P68" s="40">
        <v>0</v>
      </c>
      <c r="Q68" s="40">
        <v>212</v>
      </c>
      <c r="R68" s="40">
        <v>0</v>
      </c>
      <c r="S68" s="50">
        <f t="shared" si="18"/>
        <v>212</v>
      </c>
      <c r="T68" s="21">
        <v>46</v>
      </c>
      <c r="U68" s="21">
        <v>0</v>
      </c>
      <c r="V68" s="21">
        <v>127</v>
      </c>
      <c r="W68" s="21">
        <v>1</v>
      </c>
      <c r="X68" s="21">
        <v>0</v>
      </c>
      <c r="Y68" s="50">
        <f t="shared" si="16"/>
        <v>174</v>
      </c>
      <c r="Z68" s="40">
        <v>0</v>
      </c>
      <c r="AA68" s="40">
        <v>0</v>
      </c>
      <c r="AB68" s="40">
        <v>0</v>
      </c>
      <c r="AC68" s="40">
        <v>0</v>
      </c>
      <c r="AD68" s="50">
        <f t="shared" si="17"/>
        <v>0</v>
      </c>
      <c r="AF68" s="147"/>
    </row>
    <row r="69" spans="1:46">
      <c r="B69" s="10">
        <v>1700</v>
      </c>
      <c r="C69" s="9" t="s">
        <v>173</v>
      </c>
      <c r="D69" s="10">
        <v>62</v>
      </c>
      <c r="E69" s="8" t="s">
        <v>549</v>
      </c>
      <c r="F69" s="11">
        <v>43825</v>
      </c>
      <c r="G69" s="13">
        <v>0</v>
      </c>
      <c r="H69" s="13">
        <v>0</v>
      </c>
      <c r="I69" s="13">
        <v>0</v>
      </c>
      <c r="J69" s="40">
        <v>0</v>
      </c>
      <c r="K69" s="40">
        <v>0</v>
      </c>
      <c r="L69" s="40">
        <v>0</v>
      </c>
      <c r="M69" s="40">
        <v>0</v>
      </c>
      <c r="N69" s="50">
        <f t="shared" si="15"/>
        <v>0</v>
      </c>
      <c r="O69" s="40">
        <v>40</v>
      </c>
      <c r="P69" s="40">
        <v>0</v>
      </c>
      <c r="Q69" s="40">
        <v>80</v>
      </c>
      <c r="R69" s="40">
        <v>0</v>
      </c>
      <c r="S69" s="50">
        <f t="shared" si="18"/>
        <v>120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50">
        <f t="shared" si="16"/>
        <v>0</v>
      </c>
      <c r="Z69" s="40">
        <v>0</v>
      </c>
      <c r="AA69" s="40">
        <v>0</v>
      </c>
      <c r="AB69" s="40">
        <v>0</v>
      </c>
      <c r="AC69" s="40">
        <v>0</v>
      </c>
      <c r="AD69" s="50">
        <f t="shared" si="17"/>
        <v>0</v>
      </c>
      <c r="AF69" s="147"/>
    </row>
    <row r="70" spans="1:46">
      <c r="B70" s="8"/>
      <c r="C70" s="9"/>
      <c r="D70" s="8"/>
      <c r="E70" s="8"/>
      <c r="F70" s="11"/>
      <c r="G70" s="13"/>
      <c r="H70" s="13"/>
      <c r="I70" s="13"/>
      <c r="J70" s="13"/>
      <c r="K70" s="42"/>
      <c r="L70" s="42"/>
      <c r="M70" s="42"/>
      <c r="N70" s="44"/>
      <c r="O70" s="12"/>
      <c r="P70" s="12"/>
      <c r="Q70" s="12"/>
      <c r="R70" s="12"/>
      <c r="S70" s="44"/>
      <c r="T70" s="12"/>
      <c r="U70" s="12"/>
      <c r="V70" s="12"/>
      <c r="W70" s="12"/>
      <c r="X70" s="21"/>
      <c r="Y70" s="44"/>
      <c r="Z70" s="12"/>
      <c r="AA70" s="12"/>
      <c r="AB70" s="12"/>
      <c r="AC70" s="12"/>
      <c r="AD70" s="44"/>
      <c r="AF70" s="147"/>
      <c r="AT70" s="147"/>
    </row>
    <row r="71" spans="1:46">
      <c r="F71" s="3" t="s">
        <v>228</v>
      </c>
      <c r="G71" s="7">
        <f t="shared" ref="G71:AD71" si="19">SUM(G8:G70)</f>
        <v>124686</v>
      </c>
      <c r="H71" s="7">
        <f t="shared" si="19"/>
        <v>3409288</v>
      </c>
      <c r="I71" s="7">
        <f t="shared" si="19"/>
        <v>217187</v>
      </c>
      <c r="J71" s="7">
        <f t="shared" si="19"/>
        <v>676</v>
      </c>
      <c r="K71" s="7">
        <f t="shared" si="19"/>
        <v>0</v>
      </c>
      <c r="L71" s="7">
        <f t="shared" si="19"/>
        <v>552</v>
      </c>
      <c r="M71" s="7">
        <f t="shared" si="19"/>
        <v>4</v>
      </c>
      <c r="N71" s="7">
        <f t="shared" si="19"/>
        <v>1232</v>
      </c>
      <c r="O71" s="7">
        <f t="shared" si="19"/>
        <v>860</v>
      </c>
      <c r="P71" s="7">
        <f t="shared" si="19"/>
        <v>0</v>
      </c>
      <c r="Q71" s="7">
        <f t="shared" si="19"/>
        <v>5091</v>
      </c>
      <c r="R71" s="7">
        <f t="shared" si="19"/>
        <v>833</v>
      </c>
      <c r="S71" s="7">
        <f t="shared" si="19"/>
        <v>6784</v>
      </c>
      <c r="T71" s="7">
        <f t="shared" si="19"/>
        <v>1297</v>
      </c>
      <c r="U71" s="7">
        <f t="shared" si="19"/>
        <v>0</v>
      </c>
      <c r="V71" s="7">
        <f t="shared" si="19"/>
        <v>4471</v>
      </c>
      <c r="W71" s="7">
        <f t="shared" si="19"/>
        <v>943</v>
      </c>
      <c r="X71" s="7">
        <f t="shared" si="19"/>
        <v>0</v>
      </c>
      <c r="Y71" s="7">
        <f t="shared" si="19"/>
        <v>6711</v>
      </c>
      <c r="Z71" s="7">
        <f t="shared" si="19"/>
        <v>128</v>
      </c>
      <c r="AA71" s="7">
        <f t="shared" si="19"/>
        <v>0</v>
      </c>
      <c r="AB71" s="7">
        <f t="shared" si="19"/>
        <v>303</v>
      </c>
      <c r="AC71" s="7">
        <f t="shared" si="19"/>
        <v>53</v>
      </c>
      <c r="AD71" s="7">
        <f t="shared" si="19"/>
        <v>484</v>
      </c>
      <c r="AF71" s="147"/>
      <c r="AT71" s="147"/>
    </row>
    <row r="72" spans="1:46">
      <c r="O72" s="51"/>
      <c r="AD72" s="50"/>
      <c r="AF72" s="147"/>
    </row>
    <row r="73" spans="1:46" ht="15">
      <c r="J73" s="51"/>
      <c r="K73" s="51"/>
      <c r="L73" s="51"/>
      <c r="N73" s="51"/>
      <c r="O73" s="153"/>
      <c r="P73" s="154"/>
      <c r="Q73" s="154"/>
      <c r="R73" s="154"/>
      <c r="S73" s="51"/>
      <c r="U73" s="51"/>
      <c r="Y73" s="51"/>
      <c r="AB73" s="51"/>
      <c r="AD73" s="51"/>
      <c r="AF73" s="147"/>
    </row>
    <row r="74" spans="1:46">
      <c r="D74" s="51"/>
      <c r="F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F74" s="147"/>
      <c r="AG74" s="147"/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</row>
    <row r="75" spans="1:46">
      <c r="D75" s="3"/>
      <c r="E75" s="4"/>
      <c r="F75" s="3"/>
      <c r="G75" s="18" t="s">
        <v>163</v>
      </c>
      <c r="H75" s="19"/>
      <c r="I75" s="20"/>
      <c r="J75" s="18" t="s">
        <v>164</v>
      </c>
      <c r="K75" s="48"/>
      <c r="L75" s="19"/>
      <c r="M75" s="19"/>
      <c r="N75" s="20"/>
      <c r="O75" s="15" t="s">
        <v>165</v>
      </c>
      <c r="P75" s="49"/>
      <c r="Q75" s="16"/>
      <c r="R75" s="16"/>
      <c r="S75" s="17"/>
      <c r="T75" s="18" t="s">
        <v>166</v>
      </c>
      <c r="U75" s="48"/>
      <c r="V75" s="19"/>
      <c r="W75" s="19"/>
      <c r="X75" s="19"/>
      <c r="Y75" s="20"/>
      <c r="Z75" s="15" t="s">
        <v>167</v>
      </c>
      <c r="AA75" s="49"/>
      <c r="AB75" s="16"/>
      <c r="AC75" s="16"/>
      <c r="AD75" s="17"/>
      <c r="AF75" s="147"/>
    </row>
    <row r="76" spans="1:46">
      <c r="A76" t="s">
        <v>171</v>
      </c>
      <c r="B76" t="s">
        <v>7</v>
      </c>
      <c r="D76" s="3" t="s">
        <v>9</v>
      </c>
      <c r="E76" s="4" t="s">
        <v>10</v>
      </c>
      <c r="F76" s="3" t="s">
        <v>11</v>
      </c>
      <c r="G76" s="36" t="s">
        <v>12</v>
      </c>
      <c r="H76" s="37" t="s">
        <v>13</v>
      </c>
      <c r="I76" s="38" t="s">
        <v>14</v>
      </c>
      <c r="J76" s="24" t="s">
        <v>15</v>
      </c>
      <c r="K76" s="24" t="s">
        <v>16</v>
      </c>
      <c r="L76" s="25" t="s">
        <v>17</v>
      </c>
      <c r="M76" s="24" t="s">
        <v>18</v>
      </c>
      <c r="N76" s="43" t="s">
        <v>19</v>
      </c>
      <c r="O76" s="22" t="s">
        <v>15</v>
      </c>
      <c r="P76" s="23" t="s">
        <v>16</v>
      </c>
      <c r="Q76" s="23" t="s">
        <v>17</v>
      </c>
      <c r="R76" s="23" t="s">
        <v>18</v>
      </c>
      <c r="S76" s="46" t="s">
        <v>19</v>
      </c>
      <c r="T76" s="24" t="s">
        <v>15</v>
      </c>
      <c r="U76" s="24" t="s">
        <v>16</v>
      </c>
      <c r="V76" s="25" t="s">
        <v>17</v>
      </c>
      <c r="W76" s="24" t="s">
        <v>18</v>
      </c>
      <c r="X76" s="24" t="s">
        <v>20</v>
      </c>
      <c r="Y76" s="43" t="s">
        <v>19</v>
      </c>
      <c r="Z76" s="22" t="s">
        <v>15</v>
      </c>
      <c r="AA76" s="23" t="s">
        <v>16</v>
      </c>
      <c r="AB76" s="23" t="s">
        <v>17</v>
      </c>
      <c r="AC76" s="23" t="s">
        <v>18</v>
      </c>
      <c r="AD76" s="46" t="s">
        <v>19</v>
      </c>
      <c r="AF76" s="147"/>
    </row>
    <row r="77" spans="1:46">
      <c r="A77" t="s">
        <v>36</v>
      </c>
      <c r="B77" s="10">
        <v>54</v>
      </c>
      <c r="C77" s="54" t="s">
        <v>91</v>
      </c>
      <c r="D77" s="10">
        <v>56</v>
      </c>
      <c r="E77" s="8" t="s">
        <v>550</v>
      </c>
      <c r="F77" s="11">
        <v>43467</v>
      </c>
      <c r="G77" s="13">
        <v>0</v>
      </c>
      <c r="H77" s="13">
        <v>94</v>
      </c>
      <c r="I77" s="13">
        <v>5853</v>
      </c>
      <c r="J77" s="40">
        <v>0</v>
      </c>
      <c r="K77" s="40">
        <v>0</v>
      </c>
      <c r="L77" s="40">
        <v>0</v>
      </c>
      <c r="M77" s="40">
        <v>0</v>
      </c>
      <c r="N77" s="50">
        <v>0</v>
      </c>
      <c r="O77" s="40">
        <v>0</v>
      </c>
      <c r="P77" s="40">
        <v>0</v>
      </c>
      <c r="Q77" s="40">
        <v>0</v>
      </c>
      <c r="R77" s="40">
        <v>0</v>
      </c>
      <c r="S77" s="50">
        <f>SUM(O77:R77)</f>
        <v>0</v>
      </c>
      <c r="T77" s="40">
        <v>0</v>
      </c>
      <c r="U77" s="40">
        <v>0</v>
      </c>
      <c r="V77" s="40">
        <v>0</v>
      </c>
      <c r="W77" s="21">
        <v>0</v>
      </c>
      <c r="X77" s="40">
        <v>0</v>
      </c>
      <c r="Y77" s="50">
        <f t="shared" ref="Y77:Y88" si="20">SUM(T77:X77)</f>
        <v>0</v>
      </c>
      <c r="Z77" s="40">
        <v>0</v>
      </c>
      <c r="AA77" s="40">
        <v>0</v>
      </c>
      <c r="AB77" s="40">
        <v>0</v>
      </c>
      <c r="AC77" s="40">
        <v>0</v>
      </c>
      <c r="AD77" s="50">
        <f>SUM(Z77:AC77)</f>
        <v>0</v>
      </c>
      <c r="AE77" s="152" t="s">
        <v>551</v>
      </c>
      <c r="AF77" s="147"/>
    </row>
    <row r="78" spans="1:46">
      <c r="A78" t="s">
        <v>36</v>
      </c>
      <c r="B78" s="10">
        <v>1</v>
      </c>
      <c r="C78" s="54" t="s">
        <v>91</v>
      </c>
      <c r="D78" s="10">
        <v>1</v>
      </c>
      <c r="E78" s="8" t="s">
        <v>552</v>
      </c>
      <c r="F78" s="11">
        <v>43500</v>
      </c>
      <c r="G78" s="13">
        <v>1422</v>
      </c>
      <c r="H78" s="13">
        <v>116658</v>
      </c>
      <c r="I78" s="13">
        <v>1801</v>
      </c>
      <c r="J78" s="40">
        <v>0</v>
      </c>
      <c r="K78" s="40">
        <v>0</v>
      </c>
      <c r="L78" s="40">
        <v>0</v>
      </c>
      <c r="M78" s="40">
        <v>0</v>
      </c>
      <c r="N78" s="50">
        <v>0</v>
      </c>
      <c r="O78" s="40">
        <v>0</v>
      </c>
      <c r="P78" s="40">
        <v>0</v>
      </c>
      <c r="Q78" s="40">
        <v>0</v>
      </c>
      <c r="R78" s="40">
        <v>0</v>
      </c>
      <c r="S78" s="50">
        <f>SUM(O78:R78)</f>
        <v>0</v>
      </c>
      <c r="T78" s="40">
        <v>0</v>
      </c>
      <c r="U78" s="40">
        <v>0</v>
      </c>
      <c r="V78" s="40">
        <v>0</v>
      </c>
      <c r="W78" s="21">
        <v>71</v>
      </c>
      <c r="X78" s="40">
        <v>0</v>
      </c>
      <c r="Y78" s="50">
        <f t="shared" si="20"/>
        <v>71</v>
      </c>
      <c r="Z78" s="40">
        <v>0</v>
      </c>
      <c r="AA78" s="40">
        <v>0</v>
      </c>
      <c r="AB78" s="40">
        <v>0</v>
      </c>
      <c r="AC78" s="40">
        <v>0</v>
      </c>
      <c r="AD78" s="50">
        <f t="shared" ref="AD78:AD88" si="21">SUM(Z78:AC78)</f>
        <v>0</v>
      </c>
      <c r="AF78" s="147"/>
    </row>
    <row r="79" spans="1:46">
      <c r="A79" t="s">
        <v>36</v>
      </c>
      <c r="B79" s="10">
        <v>2</v>
      </c>
      <c r="C79" s="54" t="s">
        <v>91</v>
      </c>
      <c r="D79" s="10">
        <v>2</v>
      </c>
      <c r="E79" s="8" t="s">
        <v>553</v>
      </c>
      <c r="F79" s="11">
        <v>43500</v>
      </c>
      <c r="G79" s="13">
        <v>766</v>
      </c>
      <c r="H79" s="13">
        <v>58921</v>
      </c>
      <c r="I79" s="13">
        <v>980</v>
      </c>
      <c r="J79" s="40">
        <v>0</v>
      </c>
      <c r="K79" s="40">
        <v>0</v>
      </c>
      <c r="L79" s="40">
        <v>0</v>
      </c>
      <c r="M79" s="40">
        <v>0</v>
      </c>
      <c r="N79" s="50">
        <v>0</v>
      </c>
      <c r="O79" s="40">
        <v>0</v>
      </c>
      <c r="P79" s="40">
        <v>0</v>
      </c>
      <c r="Q79" s="40">
        <v>0</v>
      </c>
      <c r="R79" s="40">
        <v>499</v>
      </c>
      <c r="S79" s="50">
        <f t="shared" ref="S79:S88" si="22">SUM(O79:R79)</f>
        <v>499</v>
      </c>
      <c r="T79" s="40">
        <v>0</v>
      </c>
      <c r="U79" s="40">
        <v>0</v>
      </c>
      <c r="V79" s="40">
        <v>0</v>
      </c>
      <c r="W79" s="21">
        <v>38</v>
      </c>
      <c r="X79" s="40">
        <v>0</v>
      </c>
      <c r="Y79" s="50">
        <f t="shared" si="20"/>
        <v>38</v>
      </c>
      <c r="Z79" s="40">
        <v>0</v>
      </c>
      <c r="AA79" s="40">
        <v>0</v>
      </c>
      <c r="AB79" s="40">
        <v>0</v>
      </c>
      <c r="AC79" s="40">
        <v>0</v>
      </c>
      <c r="AD79" s="50">
        <f t="shared" si="21"/>
        <v>0</v>
      </c>
      <c r="AF79" s="147"/>
    </row>
    <row r="80" spans="1:46">
      <c r="A80" s="165" t="s">
        <v>42</v>
      </c>
      <c r="B80" s="10">
        <v>3</v>
      </c>
      <c r="C80" s="54" t="s">
        <v>91</v>
      </c>
      <c r="D80" s="10">
        <v>3</v>
      </c>
      <c r="E80" s="8" t="s">
        <v>554</v>
      </c>
      <c r="F80" s="11">
        <v>43504</v>
      </c>
      <c r="G80" s="13">
        <v>4712</v>
      </c>
      <c r="H80" s="13">
        <v>310713</v>
      </c>
      <c r="I80" s="13">
        <v>5768</v>
      </c>
      <c r="J80" s="40">
        <v>0</v>
      </c>
      <c r="K80" s="40">
        <v>0</v>
      </c>
      <c r="L80" s="40">
        <v>0</v>
      </c>
      <c r="M80" s="40">
        <v>0</v>
      </c>
      <c r="N80" s="50">
        <v>0</v>
      </c>
      <c r="O80" s="40">
        <v>0</v>
      </c>
      <c r="P80" s="40">
        <v>0</v>
      </c>
      <c r="Q80" s="40">
        <v>0</v>
      </c>
      <c r="R80" s="40">
        <v>15</v>
      </c>
      <c r="S80" s="50">
        <f t="shared" si="22"/>
        <v>15</v>
      </c>
      <c r="T80" s="40">
        <v>0</v>
      </c>
      <c r="U80" s="40">
        <v>0</v>
      </c>
      <c r="V80" s="40">
        <v>0</v>
      </c>
      <c r="W80" s="21">
        <v>15</v>
      </c>
      <c r="X80" s="40">
        <v>0</v>
      </c>
      <c r="Y80" s="50">
        <f t="shared" si="20"/>
        <v>15</v>
      </c>
      <c r="Z80" s="40">
        <v>0</v>
      </c>
      <c r="AA80" s="40">
        <v>0</v>
      </c>
      <c r="AB80" s="40">
        <v>0</v>
      </c>
      <c r="AC80" s="40">
        <v>0</v>
      </c>
      <c r="AD80" s="50">
        <f t="shared" si="21"/>
        <v>0</v>
      </c>
      <c r="AF80" s="147"/>
    </row>
    <row r="81" spans="1:32">
      <c r="A81" t="s">
        <v>36</v>
      </c>
      <c r="B81" s="10">
        <v>4</v>
      </c>
      <c r="C81" s="54" t="s">
        <v>91</v>
      </c>
      <c r="D81" s="10">
        <v>4</v>
      </c>
      <c r="E81" s="8" t="s">
        <v>555</v>
      </c>
      <c r="F81" s="11">
        <v>43507</v>
      </c>
      <c r="G81" s="13">
        <v>1777</v>
      </c>
      <c r="H81" s="13">
        <v>137089</v>
      </c>
      <c r="I81" s="13">
        <v>2200</v>
      </c>
      <c r="J81" s="40">
        <v>0</v>
      </c>
      <c r="K81" s="40">
        <v>0</v>
      </c>
      <c r="L81" s="40">
        <v>0</v>
      </c>
      <c r="M81" s="40">
        <v>0</v>
      </c>
      <c r="N81" s="50">
        <v>0</v>
      </c>
      <c r="O81" s="40">
        <v>0</v>
      </c>
      <c r="P81" s="40">
        <v>0</v>
      </c>
      <c r="Q81" s="40">
        <v>0</v>
      </c>
      <c r="R81" s="40">
        <v>0</v>
      </c>
      <c r="S81" s="50">
        <f t="shared" si="22"/>
        <v>0</v>
      </c>
      <c r="T81" s="40">
        <v>0</v>
      </c>
      <c r="U81" s="40">
        <v>0</v>
      </c>
      <c r="V81" s="40">
        <v>0</v>
      </c>
      <c r="W81" s="21">
        <v>88</v>
      </c>
      <c r="X81" s="40">
        <v>0</v>
      </c>
      <c r="Y81" s="50">
        <f t="shared" si="20"/>
        <v>88</v>
      </c>
      <c r="Z81" s="40">
        <v>0</v>
      </c>
      <c r="AA81" s="40">
        <v>0</v>
      </c>
      <c r="AB81" s="40">
        <v>0</v>
      </c>
      <c r="AC81" s="40">
        <v>0</v>
      </c>
      <c r="AD81" s="50">
        <f t="shared" si="21"/>
        <v>0</v>
      </c>
      <c r="AF81" s="147"/>
    </row>
    <row r="82" spans="1:32">
      <c r="A82" t="s">
        <v>36</v>
      </c>
      <c r="B82" s="10">
        <v>5</v>
      </c>
      <c r="C82" s="54" t="s">
        <v>91</v>
      </c>
      <c r="D82" s="10">
        <v>5</v>
      </c>
      <c r="E82" s="8" t="s">
        <v>556</v>
      </c>
      <c r="F82" s="11">
        <v>43507</v>
      </c>
      <c r="G82" s="13">
        <v>1132</v>
      </c>
      <c r="H82" s="13">
        <v>94412</v>
      </c>
      <c r="I82" s="13">
        <v>1454</v>
      </c>
      <c r="J82" s="40">
        <v>0</v>
      </c>
      <c r="K82" s="40">
        <v>0</v>
      </c>
      <c r="L82" s="40">
        <v>0</v>
      </c>
      <c r="M82" s="40">
        <v>0</v>
      </c>
      <c r="N82" s="50">
        <v>0</v>
      </c>
      <c r="O82" s="40">
        <v>0</v>
      </c>
      <c r="P82" s="40">
        <v>0</v>
      </c>
      <c r="Q82" s="40">
        <v>0</v>
      </c>
      <c r="R82" s="40">
        <v>500</v>
      </c>
      <c r="S82" s="50">
        <f t="shared" si="22"/>
        <v>500</v>
      </c>
      <c r="T82" s="40">
        <v>0</v>
      </c>
      <c r="U82" s="40">
        <v>0</v>
      </c>
      <c r="V82" s="40">
        <v>0</v>
      </c>
      <c r="W82" s="21">
        <v>56</v>
      </c>
      <c r="X82" s="40">
        <v>0</v>
      </c>
      <c r="Y82" s="50">
        <f t="shared" si="20"/>
        <v>56</v>
      </c>
      <c r="Z82" s="40">
        <v>0</v>
      </c>
      <c r="AA82" s="40">
        <v>0</v>
      </c>
      <c r="AB82" s="40">
        <v>0</v>
      </c>
      <c r="AC82" s="40">
        <v>0</v>
      </c>
      <c r="AD82" s="50">
        <f t="shared" si="21"/>
        <v>0</v>
      </c>
      <c r="AF82" s="147"/>
    </row>
    <row r="83" spans="1:32">
      <c r="A83" s="165" t="s">
        <v>42</v>
      </c>
      <c r="B83" s="10">
        <v>6</v>
      </c>
      <c r="C83" s="54" t="s">
        <v>91</v>
      </c>
      <c r="D83" s="10">
        <v>6</v>
      </c>
      <c r="E83" s="8" t="s">
        <v>367</v>
      </c>
      <c r="F83" s="11">
        <v>43509</v>
      </c>
      <c r="G83" s="13">
        <v>3648</v>
      </c>
      <c r="H83" s="13">
        <v>231453</v>
      </c>
      <c r="I83" s="13">
        <v>4421</v>
      </c>
      <c r="J83" s="40">
        <v>0</v>
      </c>
      <c r="K83" s="40">
        <v>0</v>
      </c>
      <c r="L83" s="40">
        <v>0</v>
      </c>
      <c r="M83" s="40">
        <v>0</v>
      </c>
      <c r="N83" s="50">
        <v>0</v>
      </c>
      <c r="O83" s="40">
        <v>0</v>
      </c>
      <c r="P83" s="40">
        <v>0</v>
      </c>
      <c r="Q83" s="40">
        <v>0</v>
      </c>
      <c r="R83" s="40">
        <v>0</v>
      </c>
      <c r="S83" s="50">
        <f t="shared" si="22"/>
        <v>0</v>
      </c>
      <c r="T83" s="40">
        <v>0</v>
      </c>
      <c r="U83" s="40">
        <v>0</v>
      </c>
      <c r="V83" s="40">
        <v>0</v>
      </c>
      <c r="W83" s="21">
        <v>0</v>
      </c>
      <c r="X83" s="40">
        <v>0</v>
      </c>
      <c r="Y83" s="50">
        <f t="shared" si="20"/>
        <v>0</v>
      </c>
      <c r="Z83" s="40">
        <v>0</v>
      </c>
      <c r="AA83" s="40">
        <v>0</v>
      </c>
      <c r="AB83" s="40">
        <v>0</v>
      </c>
      <c r="AC83" s="40">
        <v>0</v>
      </c>
      <c r="AD83" s="50">
        <f t="shared" si="21"/>
        <v>0</v>
      </c>
      <c r="AF83" s="147"/>
    </row>
    <row r="84" spans="1:32">
      <c r="A84" t="s">
        <v>36</v>
      </c>
      <c r="B84" s="10">
        <v>7</v>
      </c>
      <c r="C84" s="54" t="s">
        <v>91</v>
      </c>
      <c r="D84" s="10">
        <v>7</v>
      </c>
      <c r="E84" s="8" t="s">
        <v>557</v>
      </c>
      <c r="F84" s="11">
        <v>43513</v>
      </c>
      <c r="G84" s="13">
        <v>2612</v>
      </c>
      <c r="H84" s="13">
        <v>192385</v>
      </c>
      <c r="I84" s="13">
        <v>3193</v>
      </c>
      <c r="J84" s="40">
        <v>0</v>
      </c>
      <c r="K84" s="40">
        <v>0</v>
      </c>
      <c r="L84" s="40">
        <v>0</v>
      </c>
      <c r="M84" s="40">
        <v>0</v>
      </c>
      <c r="N84" s="50">
        <v>0</v>
      </c>
      <c r="O84" s="40">
        <v>0</v>
      </c>
      <c r="P84" s="40">
        <v>0</v>
      </c>
      <c r="Q84" s="40">
        <v>0</v>
      </c>
      <c r="R84" s="40">
        <v>0</v>
      </c>
      <c r="S84" s="50">
        <f t="shared" si="22"/>
        <v>0</v>
      </c>
      <c r="T84" s="40">
        <v>0</v>
      </c>
      <c r="U84" s="40">
        <v>0</v>
      </c>
      <c r="V84" s="40">
        <v>0</v>
      </c>
      <c r="W84" s="21">
        <v>129</v>
      </c>
      <c r="X84" s="40">
        <v>0</v>
      </c>
      <c r="Y84" s="50">
        <f t="shared" si="20"/>
        <v>129</v>
      </c>
      <c r="Z84" s="40">
        <v>0</v>
      </c>
      <c r="AA84" s="40">
        <v>0</v>
      </c>
      <c r="AB84" s="40">
        <v>0</v>
      </c>
      <c r="AC84" s="40">
        <v>0</v>
      </c>
      <c r="AD84" s="50">
        <f t="shared" si="21"/>
        <v>0</v>
      </c>
      <c r="AF84" s="147"/>
    </row>
    <row r="85" spans="1:32">
      <c r="A85" t="s">
        <v>36</v>
      </c>
      <c r="B85" s="10">
        <v>8</v>
      </c>
      <c r="C85" s="54" t="s">
        <v>91</v>
      </c>
      <c r="D85" s="10">
        <v>8</v>
      </c>
      <c r="E85" s="8" t="s">
        <v>558</v>
      </c>
      <c r="F85" s="11">
        <v>43513</v>
      </c>
      <c r="G85" s="13">
        <v>4058</v>
      </c>
      <c r="H85" s="13">
        <v>322534</v>
      </c>
      <c r="I85" s="13">
        <v>5100</v>
      </c>
      <c r="J85" s="40">
        <v>0</v>
      </c>
      <c r="K85" s="40">
        <v>0</v>
      </c>
      <c r="L85" s="40">
        <v>0</v>
      </c>
      <c r="M85" s="40">
        <v>0</v>
      </c>
      <c r="N85" s="50">
        <v>0</v>
      </c>
      <c r="O85" s="40">
        <v>0</v>
      </c>
      <c r="P85" s="40">
        <v>0</v>
      </c>
      <c r="Q85" s="40">
        <v>0</v>
      </c>
      <c r="R85" s="40">
        <v>495</v>
      </c>
      <c r="S85" s="50">
        <f t="shared" si="22"/>
        <v>495</v>
      </c>
      <c r="T85" s="40">
        <v>0</v>
      </c>
      <c r="U85" s="40">
        <v>0</v>
      </c>
      <c r="V85" s="40">
        <v>0</v>
      </c>
      <c r="W85" s="21">
        <v>201</v>
      </c>
      <c r="X85" s="40">
        <v>0</v>
      </c>
      <c r="Y85" s="50">
        <f t="shared" si="20"/>
        <v>201</v>
      </c>
      <c r="Z85" s="40">
        <v>0</v>
      </c>
      <c r="AA85" s="40">
        <v>0</v>
      </c>
      <c r="AB85" s="40">
        <v>0</v>
      </c>
      <c r="AC85" s="40">
        <v>0</v>
      </c>
      <c r="AD85" s="50">
        <f t="shared" si="21"/>
        <v>0</v>
      </c>
      <c r="AF85" s="147"/>
    </row>
    <row r="86" spans="1:32">
      <c r="A86" s="165" t="s">
        <v>42</v>
      </c>
      <c r="B86" s="10">
        <v>9</v>
      </c>
      <c r="C86" s="54" t="s">
        <v>91</v>
      </c>
      <c r="D86" s="10">
        <v>9</v>
      </c>
      <c r="E86" s="8" t="s">
        <v>559</v>
      </c>
      <c r="F86" s="11">
        <v>43516</v>
      </c>
      <c r="G86" s="13">
        <v>6013</v>
      </c>
      <c r="H86" s="13">
        <v>462453</v>
      </c>
      <c r="I86" s="13">
        <v>6814</v>
      </c>
      <c r="J86" s="40">
        <v>0</v>
      </c>
      <c r="K86" s="40">
        <v>0</v>
      </c>
      <c r="L86" s="40">
        <v>0</v>
      </c>
      <c r="M86" s="40">
        <v>0</v>
      </c>
      <c r="N86" s="50">
        <v>0</v>
      </c>
      <c r="O86" s="40">
        <v>0</v>
      </c>
      <c r="P86" s="40">
        <v>0</v>
      </c>
      <c r="Q86" s="40">
        <v>0</v>
      </c>
      <c r="R86" s="40">
        <v>0</v>
      </c>
      <c r="S86" s="50">
        <f t="shared" si="22"/>
        <v>0</v>
      </c>
      <c r="T86" s="40">
        <v>0</v>
      </c>
      <c r="U86" s="40">
        <v>0</v>
      </c>
      <c r="V86" s="40">
        <v>0</v>
      </c>
      <c r="W86" s="21">
        <v>0</v>
      </c>
      <c r="X86" s="40">
        <v>0</v>
      </c>
      <c r="Y86" s="50">
        <f t="shared" si="20"/>
        <v>0</v>
      </c>
      <c r="Z86" s="40">
        <v>0</v>
      </c>
      <c r="AA86" s="40">
        <v>0</v>
      </c>
      <c r="AB86" s="40">
        <v>0</v>
      </c>
      <c r="AC86" s="40">
        <v>0</v>
      </c>
      <c r="AD86" s="50">
        <f t="shared" si="21"/>
        <v>0</v>
      </c>
      <c r="AF86" s="147"/>
    </row>
    <row r="87" spans="1:32">
      <c r="A87" t="s">
        <v>36</v>
      </c>
      <c r="B87" s="10">
        <v>10</v>
      </c>
      <c r="C87" s="54" t="s">
        <v>91</v>
      </c>
      <c r="D87" s="10">
        <v>10</v>
      </c>
      <c r="E87" s="8" t="s">
        <v>560</v>
      </c>
      <c r="F87" s="11">
        <v>43520</v>
      </c>
      <c r="G87" s="13">
        <v>3136</v>
      </c>
      <c r="H87" s="13">
        <v>230023</v>
      </c>
      <c r="I87" s="13">
        <v>3729</v>
      </c>
      <c r="J87" s="40">
        <v>0</v>
      </c>
      <c r="K87" s="40">
        <v>0</v>
      </c>
      <c r="L87" s="40">
        <v>0</v>
      </c>
      <c r="M87" s="40">
        <v>0</v>
      </c>
      <c r="N87" s="50">
        <v>0</v>
      </c>
      <c r="O87" s="40">
        <v>0</v>
      </c>
      <c r="P87" s="40">
        <v>0</v>
      </c>
      <c r="Q87" s="40">
        <v>0</v>
      </c>
      <c r="R87" s="40">
        <v>0</v>
      </c>
      <c r="S87" s="50">
        <f t="shared" si="22"/>
        <v>0</v>
      </c>
      <c r="T87" s="40">
        <v>0</v>
      </c>
      <c r="U87" s="40">
        <v>0</v>
      </c>
      <c r="V87" s="40">
        <v>0</v>
      </c>
      <c r="W87" s="21">
        <v>154</v>
      </c>
      <c r="X87" s="40">
        <v>0</v>
      </c>
      <c r="Y87" s="50">
        <f t="shared" si="20"/>
        <v>154</v>
      </c>
      <c r="Z87" s="40">
        <v>0</v>
      </c>
      <c r="AA87" s="40">
        <v>0</v>
      </c>
      <c r="AB87" s="40">
        <v>0</v>
      </c>
      <c r="AC87" s="40">
        <v>0</v>
      </c>
      <c r="AD87" s="50">
        <f t="shared" si="21"/>
        <v>0</v>
      </c>
      <c r="AF87" s="147"/>
    </row>
    <row r="88" spans="1:32">
      <c r="A88" t="s">
        <v>36</v>
      </c>
      <c r="B88" s="10">
        <v>11</v>
      </c>
      <c r="C88" s="54" t="s">
        <v>91</v>
      </c>
      <c r="D88" s="10">
        <v>11</v>
      </c>
      <c r="E88" s="8" t="s">
        <v>561</v>
      </c>
      <c r="F88" s="11">
        <v>43520</v>
      </c>
      <c r="G88" s="13">
        <v>3986</v>
      </c>
      <c r="H88" s="13">
        <v>305391</v>
      </c>
      <c r="I88" s="13">
        <v>4932</v>
      </c>
      <c r="J88" s="40">
        <v>0</v>
      </c>
      <c r="K88" s="40">
        <v>0</v>
      </c>
      <c r="L88" s="40">
        <v>0</v>
      </c>
      <c r="M88" s="40">
        <v>0</v>
      </c>
      <c r="N88" s="50">
        <v>0</v>
      </c>
      <c r="O88" s="40">
        <v>0</v>
      </c>
      <c r="P88" s="40">
        <v>0</v>
      </c>
      <c r="Q88" s="40">
        <v>0</v>
      </c>
      <c r="R88" s="40">
        <v>200</v>
      </c>
      <c r="S88" s="50">
        <f t="shared" si="22"/>
        <v>200</v>
      </c>
      <c r="T88" s="40">
        <v>0</v>
      </c>
      <c r="U88" s="40">
        <v>0</v>
      </c>
      <c r="V88" s="40">
        <v>0</v>
      </c>
      <c r="W88" s="21">
        <v>196</v>
      </c>
      <c r="X88" s="40">
        <v>0</v>
      </c>
      <c r="Y88" s="50">
        <f t="shared" si="20"/>
        <v>196</v>
      </c>
      <c r="Z88" s="40">
        <v>0</v>
      </c>
      <c r="AA88" s="40">
        <v>0</v>
      </c>
      <c r="AB88" s="40">
        <v>0</v>
      </c>
      <c r="AC88" s="40">
        <v>0</v>
      </c>
      <c r="AD88" s="50">
        <f t="shared" si="21"/>
        <v>0</v>
      </c>
      <c r="AF88" s="147"/>
    </row>
    <row r="89" spans="1:32">
      <c r="A89" t="s">
        <v>36</v>
      </c>
      <c r="B89" s="10">
        <f>+B88+1</f>
        <v>12</v>
      </c>
      <c r="C89" s="54" t="s">
        <v>91</v>
      </c>
      <c r="D89" s="10">
        <f t="shared" ref="D89:D107" si="23">+D88+1</f>
        <v>12</v>
      </c>
      <c r="E89" s="8" t="s">
        <v>562</v>
      </c>
      <c r="F89" s="11">
        <v>43527</v>
      </c>
      <c r="G89" s="13">
        <v>2406</v>
      </c>
      <c r="H89" s="13">
        <v>179068</v>
      </c>
      <c r="I89" s="13">
        <v>2778</v>
      </c>
      <c r="J89" s="40">
        <v>0</v>
      </c>
      <c r="K89" s="40">
        <v>0</v>
      </c>
      <c r="L89" s="40">
        <v>0</v>
      </c>
      <c r="M89" s="40">
        <v>0</v>
      </c>
      <c r="N89" s="50">
        <v>0</v>
      </c>
      <c r="O89" s="40">
        <v>0</v>
      </c>
      <c r="P89" s="40">
        <v>0</v>
      </c>
      <c r="Q89" s="40">
        <v>0</v>
      </c>
      <c r="R89" s="40">
        <v>0</v>
      </c>
      <c r="S89" s="50">
        <f t="shared" ref="S89:S99" si="24">SUM(O89:R89)</f>
        <v>0</v>
      </c>
      <c r="T89" s="40">
        <v>0</v>
      </c>
      <c r="U89" s="40">
        <v>0</v>
      </c>
      <c r="V89" s="40">
        <v>0</v>
      </c>
      <c r="W89" s="21">
        <v>118</v>
      </c>
      <c r="X89" s="40">
        <v>0</v>
      </c>
      <c r="Y89" s="50">
        <f t="shared" ref="Y89:Y99" si="25">SUM(T89:X89)</f>
        <v>118</v>
      </c>
      <c r="Z89" s="40">
        <v>0</v>
      </c>
      <c r="AA89" s="40">
        <v>0</v>
      </c>
      <c r="AB89" s="40">
        <v>0</v>
      </c>
      <c r="AC89" s="40">
        <v>0</v>
      </c>
      <c r="AD89" s="50">
        <f t="shared" ref="AD89:AD99" si="26">SUM(Z89:AC89)</f>
        <v>0</v>
      </c>
      <c r="AF89" s="147"/>
    </row>
    <row r="90" spans="1:32">
      <c r="A90" t="s">
        <v>36</v>
      </c>
      <c r="B90" s="10">
        <f t="shared" ref="B90:B107" si="27">+B89+1</f>
        <v>13</v>
      </c>
      <c r="C90" s="54" t="s">
        <v>91</v>
      </c>
      <c r="D90" s="10">
        <f t="shared" si="23"/>
        <v>13</v>
      </c>
      <c r="E90" s="8" t="s">
        <v>563</v>
      </c>
      <c r="F90" s="11">
        <v>43527</v>
      </c>
      <c r="G90" s="13">
        <v>3982</v>
      </c>
      <c r="H90" s="13">
        <v>331651</v>
      </c>
      <c r="I90" s="13">
        <v>4821</v>
      </c>
      <c r="J90" s="40">
        <v>0</v>
      </c>
      <c r="K90" s="40">
        <v>0</v>
      </c>
      <c r="L90" s="40">
        <v>0</v>
      </c>
      <c r="M90" s="40">
        <v>0</v>
      </c>
      <c r="N90" s="50">
        <v>0</v>
      </c>
      <c r="O90" s="40">
        <v>0</v>
      </c>
      <c r="P90" s="40">
        <v>0</v>
      </c>
      <c r="Q90" s="40">
        <v>0</v>
      </c>
      <c r="R90" s="40">
        <v>225</v>
      </c>
      <c r="S90" s="50">
        <f t="shared" si="24"/>
        <v>225</v>
      </c>
      <c r="T90" s="40">
        <v>0</v>
      </c>
      <c r="U90" s="40">
        <v>0</v>
      </c>
      <c r="V90" s="40">
        <v>0</v>
      </c>
      <c r="W90" s="21">
        <v>195</v>
      </c>
      <c r="X90" s="40">
        <v>0</v>
      </c>
      <c r="Y90" s="50">
        <f t="shared" si="25"/>
        <v>195</v>
      </c>
      <c r="Z90" s="40">
        <v>0</v>
      </c>
      <c r="AA90" s="40">
        <v>0</v>
      </c>
      <c r="AB90" s="40">
        <v>0</v>
      </c>
      <c r="AC90" s="40">
        <v>0</v>
      </c>
      <c r="AD90" s="50">
        <f t="shared" si="26"/>
        <v>0</v>
      </c>
      <c r="AF90" s="147"/>
    </row>
    <row r="91" spans="1:32">
      <c r="A91" t="s">
        <v>36</v>
      </c>
      <c r="B91" s="10">
        <f t="shared" si="27"/>
        <v>14</v>
      </c>
      <c r="C91" s="54" t="s">
        <v>91</v>
      </c>
      <c r="D91" s="10">
        <f t="shared" si="23"/>
        <v>14</v>
      </c>
      <c r="E91" s="8" t="s">
        <v>564</v>
      </c>
      <c r="F91" s="11">
        <v>43534</v>
      </c>
      <c r="G91" s="13">
        <v>2447</v>
      </c>
      <c r="H91" s="13">
        <v>185638</v>
      </c>
      <c r="I91" s="13">
        <v>2850</v>
      </c>
      <c r="J91" s="40">
        <v>0</v>
      </c>
      <c r="K91" s="40">
        <v>0</v>
      </c>
      <c r="L91" s="40">
        <v>0</v>
      </c>
      <c r="M91" s="40">
        <v>0</v>
      </c>
      <c r="N91" s="50">
        <v>0</v>
      </c>
      <c r="O91" s="40">
        <v>0</v>
      </c>
      <c r="P91" s="40">
        <v>0</v>
      </c>
      <c r="Q91" s="40">
        <v>0</v>
      </c>
      <c r="R91" s="40">
        <v>0</v>
      </c>
      <c r="S91" s="50">
        <f t="shared" si="24"/>
        <v>0</v>
      </c>
      <c r="T91" s="40">
        <v>0</v>
      </c>
      <c r="U91" s="40">
        <v>0</v>
      </c>
      <c r="V91" s="40">
        <v>0</v>
      </c>
      <c r="W91" s="21">
        <v>120</v>
      </c>
      <c r="X91" s="40">
        <v>0</v>
      </c>
      <c r="Y91" s="50">
        <f t="shared" si="25"/>
        <v>120</v>
      </c>
      <c r="Z91" s="40">
        <v>0</v>
      </c>
      <c r="AA91" s="40">
        <v>0</v>
      </c>
      <c r="AB91" s="40">
        <v>0</v>
      </c>
      <c r="AC91" s="40">
        <v>0</v>
      </c>
      <c r="AD91" s="50">
        <f t="shared" si="26"/>
        <v>0</v>
      </c>
      <c r="AF91" s="147"/>
    </row>
    <row r="92" spans="1:32">
      <c r="A92" t="s">
        <v>36</v>
      </c>
      <c r="B92" s="10">
        <f t="shared" si="27"/>
        <v>15</v>
      </c>
      <c r="C92" s="54" t="s">
        <v>91</v>
      </c>
      <c r="D92" s="10">
        <f t="shared" si="23"/>
        <v>15</v>
      </c>
      <c r="E92" s="8" t="s">
        <v>565</v>
      </c>
      <c r="F92" s="11">
        <v>43534</v>
      </c>
      <c r="G92" s="13">
        <v>4703</v>
      </c>
      <c r="H92" s="13">
        <v>372730</v>
      </c>
      <c r="I92" s="13">
        <v>5723</v>
      </c>
      <c r="J92" s="40">
        <v>0</v>
      </c>
      <c r="K92" s="40">
        <v>0</v>
      </c>
      <c r="L92" s="40">
        <v>0</v>
      </c>
      <c r="M92" s="40">
        <v>0</v>
      </c>
      <c r="N92" s="50">
        <v>0</v>
      </c>
      <c r="O92" s="40">
        <v>0</v>
      </c>
      <c r="P92" s="40">
        <v>0</v>
      </c>
      <c r="Q92" s="40">
        <v>0</v>
      </c>
      <c r="R92" s="40">
        <v>250</v>
      </c>
      <c r="S92" s="50">
        <f t="shared" si="24"/>
        <v>250</v>
      </c>
      <c r="T92" s="40">
        <v>0</v>
      </c>
      <c r="U92" s="40">
        <v>0</v>
      </c>
      <c r="V92" s="40">
        <v>0</v>
      </c>
      <c r="W92" s="21">
        <v>230</v>
      </c>
      <c r="X92" s="40">
        <v>0</v>
      </c>
      <c r="Y92" s="50">
        <f t="shared" si="25"/>
        <v>230</v>
      </c>
      <c r="Z92" s="40">
        <v>0</v>
      </c>
      <c r="AA92" s="40">
        <v>0</v>
      </c>
      <c r="AB92" s="40">
        <v>0</v>
      </c>
      <c r="AC92" s="40">
        <v>2</v>
      </c>
      <c r="AD92" s="50">
        <f t="shared" si="26"/>
        <v>2</v>
      </c>
      <c r="AF92" s="147"/>
    </row>
    <row r="93" spans="1:32">
      <c r="A93" t="s">
        <v>36</v>
      </c>
      <c r="B93" s="10">
        <f t="shared" si="27"/>
        <v>16</v>
      </c>
      <c r="C93" s="54" t="s">
        <v>91</v>
      </c>
      <c r="D93" s="10">
        <f t="shared" si="23"/>
        <v>16</v>
      </c>
      <c r="E93" s="8" t="s">
        <v>566</v>
      </c>
      <c r="F93" s="11">
        <v>43541</v>
      </c>
      <c r="G93" s="13">
        <v>2206</v>
      </c>
      <c r="H93" s="13">
        <v>173969</v>
      </c>
      <c r="I93" s="13">
        <v>2599</v>
      </c>
      <c r="J93" s="40">
        <v>0</v>
      </c>
      <c r="K93" s="40">
        <v>0</v>
      </c>
      <c r="L93" s="40">
        <v>0</v>
      </c>
      <c r="M93" s="40">
        <v>0</v>
      </c>
      <c r="N93" s="50">
        <v>0</v>
      </c>
      <c r="O93" s="40">
        <v>0</v>
      </c>
      <c r="P93" s="40">
        <v>0</v>
      </c>
      <c r="Q93" s="40">
        <v>0</v>
      </c>
      <c r="R93" s="40">
        <v>0</v>
      </c>
      <c r="S93" s="50">
        <f t="shared" si="24"/>
        <v>0</v>
      </c>
      <c r="T93" s="40">
        <v>0</v>
      </c>
      <c r="U93" s="40">
        <v>0</v>
      </c>
      <c r="V93" s="40">
        <v>0</v>
      </c>
      <c r="W93" s="21">
        <v>108</v>
      </c>
      <c r="X93" s="40">
        <v>0</v>
      </c>
      <c r="Y93" s="50">
        <f t="shared" si="25"/>
        <v>108</v>
      </c>
      <c r="Z93" s="40">
        <v>0</v>
      </c>
      <c r="AA93" s="40">
        <v>0</v>
      </c>
      <c r="AB93" s="40">
        <v>0</v>
      </c>
      <c r="AC93" s="40">
        <v>0</v>
      </c>
      <c r="AD93" s="50">
        <f t="shared" si="26"/>
        <v>0</v>
      </c>
      <c r="AF93" s="147"/>
    </row>
    <row r="94" spans="1:32">
      <c r="A94" t="s">
        <v>36</v>
      </c>
      <c r="B94" s="10">
        <f t="shared" si="27"/>
        <v>17</v>
      </c>
      <c r="C94" s="54" t="s">
        <v>91</v>
      </c>
      <c r="D94" s="10">
        <f t="shared" si="23"/>
        <v>17</v>
      </c>
      <c r="E94" s="8" t="s">
        <v>567</v>
      </c>
      <c r="F94" s="11">
        <v>43541</v>
      </c>
      <c r="G94" s="13">
        <v>4199</v>
      </c>
      <c r="H94" s="13">
        <v>323009</v>
      </c>
      <c r="I94" s="13">
        <v>5022</v>
      </c>
      <c r="J94" s="40">
        <v>0</v>
      </c>
      <c r="K94" s="40">
        <v>0</v>
      </c>
      <c r="L94" s="40">
        <v>0</v>
      </c>
      <c r="M94" s="40">
        <v>0</v>
      </c>
      <c r="N94" s="50">
        <v>0</v>
      </c>
      <c r="O94" s="40">
        <v>0</v>
      </c>
      <c r="P94" s="40">
        <v>0</v>
      </c>
      <c r="Q94" s="40">
        <v>0</v>
      </c>
      <c r="R94" s="40">
        <v>400</v>
      </c>
      <c r="S94" s="50">
        <f t="shared" si="24"/>
        <v>400</v>
      </c>
      <c r="T94" s="40">
        <v>0</v>
      </c>
      <c r="U94" s="40">
        <v>0</v>
      </c>
      <c r="V94" s="40">
        <v>0</v>
      </c>
      <c r="W94" s="21">
        <v>205</v>
      </c>
      <c r="X94" s="40">
        <v>0</v>
      </c>
      <c r="Y94" s="50">
        <f t="shared" si="25"/>
        <v>205</v>
      </c>
      <c r="Z94" s="40">
        <v>0</v>
      </c>
      <c r="AA94" s="40">
        <v>0</v>
      </c>
      <c r="AB94" s="40">
        <v>0</v>
      </c>
      <c r="AC94" s="40">
        <v>0</v>
      </c>
      <c r="AD94" s="50">
        <f t="shared" si="26"/>
        <v>0</v>
      </c>
      <c r="AF94" s="147"/>
    </row>
    <row r="95" spans="1:32">
      <c r="A95" s="165" t="s">
        <v>42</v>
      </c>
      <c r="B95" s="10">
        <f t="shared" si="27"/>
        <v>18</v>
      </c>
      <c r="C95" s="54" t="s">
        <v>91</v>
      </c>
      <c r="D95" s="10">
        <f t="shared" si="23"/>
        <v>18</v>
      </c>
      <c r="E95" s="8" t="s">
        <v>143</v>
      </c>
      <c r="F95" s="11">
        <v>43543</v>
      </c>
      <c r="G95" s="13">
        <v>3819</v>
      </c>
      <c r="H95" s="13">
        <v>243329</v>
      </c>
      <c r="I95" s="13">
        <v>4587</v>
      </c>
      <c r="J95" s="40">
        <v>0</v>
      </c>
      <c r="K95" s="40">
        <v>0</v>
      </c>
      <c r="L95" s="40">
        <v>0</v>
      </c>
      <c r="M95" s="40">
        <v>0</v>
      </c>
      <c r="N95" s="50">
        <v>0</v>
      </c>
      <c r="O95" s="40">
        <v>0</v>
      </c>
      <c r="P95" s="40">
        <v>0</v>
      </c>
      <c r="Q95" s="40">
        <v>0</v>
      </c>
      <c r="R95" s="40">
        <v>0</v>
      </c>
      <c r="S95" s="50">
        <f t="shared" si="24"/>
        <v>0</v>
      </c>
      <c r="T95" s="40">
        <v>0</v>
      </c>
      <c r="U95" s="40">
        <v>0</v>
      </c>
      <c r="V95" s="40">
        <v>0</v>
      </c>
      <c r="W95" s="21">
        <v>0</v>
      </c>
      <c r="X95" s="40">
        <v>0</v>
      </c>
      <c r="Y95" s="50">
        <f t="shared" si="25"/>
        <v>0</v>
      </c>
      <c r="Z95" s="40">
        <v>0</v>
      </c>
      <c r="AA95" s="40">
        <v>0</v>
      </c>
      <c r="AB95" s="40">
        <v>0</v>
      </c>
      <c r="AC95" s="40">
        <v>0</v>
      </c>
      <c r="AD95" s="50">
        <f t="shared" si="26"/>
        <v>0</v>
      </c>
      <c r="AF95" s="147"/>
    </row>
    <row r="96" spans="1:32">
      <c r="A96" t="s">
        <v>36</v>
      </c>
      <c r="B96" s="10">
        <f t="shared" si="27"/>
        <v>19</v>
      </c>
      <c r="C96" s="54" t="s">
        <v>91</v>
      </c>
      <c r="D96" s="10">
        <f t="shared" si="23"/>
        <v>19</v>
      </c>
      <c r="E96" s="8" t="s">
        <v>568</v>
      </c>
      <c r="F96" s="11">
        <v>43548</v>
      </c>
      <c r="G96" s="13">
        <v>3187</v>
      </c>
      <c r="H96" s="13">
        <v>228880</v>
      </c>
      <c r="I96" s="13">
        <v>3749</v>
      </c>
      <c r="J96" s="40">
        <v>0</v>
      </c>
      <c r="K96" s="40">
        <v>0</v>
      </c>
      <c r="L96" s="40">
        <v>0</v>
      </c>
      <c r="M96" s="40">
        <v>0</v>
      </c>
      <c r="N96" s="50">
        <v>0</v>
      </c>
      <c r="O96" s="40">
        <v>0</v>
      </c>
      <c r="P96" s="40">
        <v>0</v>
      </c>
      <c r="Q96" s="40">
        <v>0</v>
      </c>
      <c r="R96" s="40">
        <v>0</v>
      </c>
      <c r="S96" s="50">
        <f t="shared" si="24"/>
        <v>0</v>
      </c>
      <c r="T96" s="40">
        <v>0</v>
      </c>
      <c r="U96" s="40">
        <v>0</v>
      </c>
      <c r="V96" s="40">
        <v>0</v>
      </c>
      <c r="W96" s="21">
        <v>156</v>
      </c>
      <c r="X96" s="40">
        <v>0</v>
      </c>
      <c r="Y96" s="50">
        <f t="shared" si="25"/>
        <v>156</v>
      </c>
      <c r="Z96" s="40">
        <v>0</v>
      </c>
      <c r="AA96" s="40">
        <v>0</v>
      </c>
      <c r="AB96" s="40">
        <v>0</v>
      </c>
      <c r="AC96" s="40">
        <v>0</v>
      </c>
      <c r="AD96" s="50">
        <f t="shared" si="26"/>
        <v>0</v>
      </c>
      <c r="AF96" s="147"/>
    </row>
    <row r="97" spans="1:32">
      <c r="A97" t="s">
        <v>36</v>
      </c>
      <c r="B97" s="10">
        <f t="shared" si="27"/>
        <v>20</v>
      </c>
      <c r="C97" s="54" t="s">
        <v>91</v>
      </c>
      <c r="D97" s="10">
        <f t="shared" si="23"/>
        <v>20</v>
      </c>
      <c r="E97" s="8" t="s">
        <v>569</v>
      </c>
      <c r="F97" s="11">
        <v>43548</v>
      </c>
      <c r="G97" s="13">
        <v>3987</v>
      </c>
      <c r="H97" s="13">
        <v>309050</v>
      </c>
      <c r="I97" s="13">
        <v>4707</v>
      </c>
      <c r="J97" s="40">
        <v>0</v>
      </c>
      <c r="K97" s="40">
        <v>0</v>
      </c>
      <c r="L97" s="40">
        <v>0</v>
      </c>
      <c r="M97" s="40">
        <v>0</v>
      </c>
      <c r="N97" s="50">
        <v>0</v>
      </c>
      <c r="O97" s="40">
        <v>0</v>
      </c>
      <c r="P97" s="40">
        <v>0</v>
      </c>
      <c r="Q97" s="40">
        <v>0</v>
      </c>
      <c r="R97" s="40">
        <v>450</v>
      </c>
      <c r="S97" s="50">
        <f t="shared" si="24"/>
        <v>450</v>
      </c>
      <c r="T97" s="40">
        <v>0</v>
      </c>
      <c r="U97" s="40">
        <v>0</v>
      </c>
      <c r="V97" s="40">
        <v>0</v>
      </c>
      <c r="W97" s="21">
        <v>194</v>
      </c>
      <c r="X97" s="40">
        <v>0</v>
      </c>
      <c r="Y97" s="50">
        <f t="shared" si="25"/>
        <v>194</v>
      </c>
      <c r="Z97" s="40">
        <v>0</v>
      </c>
      <c r="AA97" s="40">
        <v>0</v>
      </c>
      <c r="AB97" s="40">
        <v>0</v>
      </c>
      <c r="AC97" s="40">
        <v>2</v>
      </c>
      <c r="AD97" s="50">
        <f t="shared" si="26"/>
        <v>2</v>
      </c>
      <c r="AF97" s="147"/>
    </row>
    <row r="98" spans="1:32">
      <c r="A98" t="s">
        <v>36</v>
      </c>
      <c r="B98" s="10">
        <f t="shared" si="27"/>
        <v>21</v>
      </c>
      <c r="C98" s="54" t="s">
        <v>91</v>
      </c>
      <c r="D98" s="10">
        <f t="shared" si="23"/>
        <v>21</v>
      </c>
      <c r="E98" s="8" t="s">
        <v>570</v>
      </c>
      <c r="F98" s="11">
        <v>43555</v>
      </c>
      <c r="G98" s="13">
        <v>3092</v>
      </c>
      <c r="H98" s="13">
        <v>218033</v>
      </c>
      <c r="I98" s="13">
        <v>3601</v>
      </c>
      <c r="J98" s="40">
        <v>0</v>
      </c>
      <c r="K98" s="40">
        <v>0</v>
      </c>
      <c r="L98" s="40">
        <v>0</v>
      </c>
      <c r="M98" s="40">
        <v>0</v>
      </c>
      <c r="N98" s="50">
        <v>0</v>
      </c>
      <c r="O98" s="40">
        <v>0</v>
      </c>
      <c r="P98" s="40">
        <v>0</v>
      </c>
      <c r="Q98" s="40">
        <v>0</v>
      </c>
      <c r="R98" s="40">
        <v>0</v>
      </c>
      <c r="S98" s="50">
        <f t="shared" si="24"/>
        <v>0</v>
      </c>
      <c r="T98" s="40">
        <v>0</v>
      </c>
      <c r="U98" s="40">
        <v>0</v>
      </c>
      <c r="V98" s="40">
        <v>0</v>
      </c>
      <c r="W98" s="21">
        <v>151</v>
      </c>
      <c r="X98" s="40">
        <v>0</v>
      </c>
      <c r="Y98" s="50">
        <f t="shared" si="25"/>
        <v>151</v>
      </c>
      <c r="Z98" s="40">
        <v>0</v>
      </c>
      <c r="AA98" s="40">
        <v>0</v>
      </c>
      <c r="AB98" s="40">
        <v>0</v>
      </c>
      <c r="AC98" s="40">
        <v>0</v>
      </c>
      <c r="AD98" s="50">
        <f t="shared" si="26"/>
        <v>0</v>
      </c>
      <c r="AF98" s="147"/>
    </row>
    <row r="99" spans="1:32">
      <c r="A99" t="s">
        <v>36</v>
      </c>
      <c r="B99" s="10">
        <f t="shared" si="27"/>
        <v>22</v>
      </c>
      <c r="C99" s="54" t="s">
        <v>91</v>
      </c>
      <c r="D99" s="10">
        <f t="shared" si="23"/>
        <v>22</v>
      </c>
      <c r="E99" s="8" t="s">
        <v>571</v>
      </c>
      <c r="F99" s="11">
        <v>43555</v>
      </c>
      <c r="G99" s="13">
        <v>2867</v>
      </c>
      <c r="H99" s="13">
        <v>214164</v>
      </c>
      <c r="I99" s="13">
        <v>3408</v>
      </c>
      <c r="J99" s="40">
        <v>0</v>
      </c>
      <c r="K99" s="40">
        <v>0</v>
      </c>
      <c r="L99" s="40">
        <v>0</v>
      </c>
      <c r="M99" s="40">
        <v>0</v>
      </c>
      <c r="N99" s="50">
        <v>0</v>
      </c>
      <c r="O99" s="40">
        <v>0</v>
      </c>
      <c r="P99" s="40">
        <v>0</v>
      </c>
      <c r="Q99" s="40">
        <v>0</v>
      </c>
      <c r="R99" s="40">
        <v>295</v>
      </c>
      <c r="S99" s="50">
        <f t="shared" si="24"/>
        <v>295</v>
      </c>
      <c r="T99" s="40">
        <v>0</v>
      </c>
      <c r="U99" s="40">
        <v>0</v>
      </c>
      <c r="V99" s="40">
        <v>0</v>
      </c>
      <c r="W99" s="21">
        <v>140</v>
      </c>
      <c r="X99" s="40">
        <v>0</v>
      </c>
      <c r="Y99" s="50">
        <f t="shared" si="25"/>
        <v>140</v>
      </c>
      <c r="Z99" s="40">
        <v>0</v>
      </c>
      <c r="AA99" s="40">
        <v>0</v>
      </c>
      <c r="AB99" s="40">
        <v>0</v>
      </c>
      <c r="AC99" s="40">
        <v>2</v>
      </c>
      <c r="AD99" s="50">
        <f t="shared" si="26"/>
        <v>2</v>
      </c>
      <c r="AF99" s="147"/>
    </row>
    <row r="100" spans="1:32">
      <c r="B100" s="10">
        <f t="shared" si="27"/>
        <v>23</v>
      </c>
      <c r="C100" s="54" t="s">
        <v>91</v>
      </c>
      <c r="D100" s="10">
        <f t="shared" si="23"/>
        <v>23</v>
      </c>
      <c r="E100" s="8" t="s">
        <v>572</v>
      </c>
      <c r="F100" s="11">
        <v>43562</v>
      </c>
      <c r="G100" s="13">
        <v>2439</v>
      </c>
      <c r="H100" s="13">
        <v>174214</v>
      </c>
      <c r="I100" s="13">
        <v>2835</v>
      </c>
      <c r="J100" s="40">
        <v>0</v>
      </c>
      <c r="K100" s="40">
        <v>0</v>
      </c>
      <c r="L100" s="40">
        <v>0</v>
      </c>
      <c r="M100" s="40">
        <v>0</v>
      </c>
      <c r="N100" s="50">
        <v>0</v>
      </c>
      <c r="O100" s="40">
        <v>0</v>
      </c>
      <c r="P100" s="40">
        <v>0</v>
      </c>
      <c r="Q100" s="40">
        <v>0</v>
      </c>
      <c r="R100" s="40">
        <v>0</v>
      </c>
      <c r="S100" s="50">
        <f t="shared" ref="S100:S108" si="28">SUM(O100:R100)</f>
        <v>0</v>
      </c>
      <c r="T100" s="40">
        <v>0</v>
      </c>
      <c r="U100" s="40">
        <v>0</v>
      </c>
      <c r="V100" s="40">
        <v>0</v>
      </c>
      <c r="W100" s="21">
        <v>119</v>
      </c>
      <c r="X100" s="40">
        <v>0</v>
      </c>
      <c r="Y100" s="50">
        <f t="shared" ref="Y100:Y121" si="29">SUM(T100:X100)</f>
        <v>119</v>
      </c>
      <c r="Z100" s="40">
        <v>0</v>
      </c>
      <c r="AA100" s="40">
        <v>0</v>
      </c>
      <c r="AB100" s="40">
        <v>0</v>
      </c>
      <c r="AC100" s="40">
        <v>0</v>
      </c>
      <c r="AD100" s="50">
        <f t="shared" ref="AD100:AD108" si="30">SUM(Z100:AC100)</f>
        <v>0</v>
      </c>
      <c r="AF100" s="147"/>
    </row>
    <row r="101" spans="1:32">
      <c r="B101" s="10">
        <f t="shared" si="27"/>
        <v>24</v>
      </c>
      <c r="C101" s="54" t="s">
        <v>91</v>
      </c>
      <c r="D101" s="10">
        <f t="shared" si="23"/>
        <v>24</v>
      </c>
      <c r="E101" s="8" t="s">
        <v>573</v>
      </c>
      <c r="F101" s="11">
        <v>43562</v>
      </c>
      <c r="G101" s="13">
        <v>4642</v>
      </c>
      <c r="H101" s="13">
        <v>353948</v>
      </c>
      <c r="I101" s="13">
        <v>5406</v>
      </c>
      <c r="J101" s="40">
        <v>0</v>
      </c>
      <c r="K101" s="40">
        <v>0</v>
      </c>
      <c r="L101" s="40">
        <v>0</v>
      </c>
      <c r="M101" s="40">
        <v>0</v>
      </c>
      <c r="N101" s="50">
        <v>0</v>
      </c>
      <c r="O101" s="40">
        <v>0</v>
      </c>
      <c r="P101" s="40">
        <v>0</v>
      </c>
      <c r="Q101" s="40">
        <v>0</v>
      </c>
      <c r="R101" s="40">
        <v>250</v>
      </c>
      <c r="S101" s="50">
        <f t="shared" si="28"/>
        <v>250</v>
      </c>
      <c r="T101" s="40">
        <v>0</v>
      </c>
      <c r="U101" s="40">
        <v>0</v>
      </c>
      <c r="V101" s="40">
        <v>0</v>
      </c>
      <c r="W101" s="21">
        <v>226</v>
      </c>
      <c r="X101" s="40">
        <v>0</v>
      </c>
      <c r="Y101" s="50">
        <f t="shared" si="29"/>
        <v>226</v>
      </c>
      <c r="Z101" s="40">
        <v>0</v>
      </c>
      <c r="AA101" s="40">
        <v>0</v>
      </c>
      <c r="AB101" s="40">
        <v>0</v>
      </c>
      <c r="AC101" s="40">
        <v>0</v>
      </c>
      <c r="AD101" s="50">
        <f t="shared" si="30"/>
        <v>0</v>
      </c>
      <c r="AF101" s="147"/>
    </row>
    <row r="102" spans="1:32">
      <c r="B102" s="10">
        <f t="shared" si="27"/>
        <v>25</v>
      </c>
      <c r="C102" s="54" t="s">
        <v>91</v>
      </c>
      <c r="D102" s="10">
        <f t="shared" si="23"/>
        <v>25</v>
      </c>
      <c r="E102" s="8" t="s">
        <v>574</v>
      </c>
      <c r="F102" s="11">
        <v>43569</v>
      </c>
      <c r="G102" s="13">
        <v>2684</v>
      </c>
      <c r="H102" s="13">
        <v>194020</v>
      </c>
      <c r="I102" s="13">
        <v>3052</v>
      </c>
      <c r="J102" s="40">
        <v>0</v>
      </c>
      <c r="K102" s="40">
        <v>0</v>
      </c>
      <c r="L102" s="40">
        <v>0</v>
      </c>
      <c r="M102" s="40">
        <v>0</v>
      </c>
      <c r="N102" s="50">
        <v>0</v>
      </c>
      <c r="O102" s="40">
        <v>0</v>
      </c>
      <c r="P102" s="40">
        <v>0</v>
      </c>
      <c r="Q102" s="40">
        <v>0</v>
      </c>
      <c r="R102" s="40">
        <v>0</v>
      </c>
      <c r="S102" s="50">
        <f t="shared" si="28"/>
        <v>0</v>
      </c>
      <c r="T102" s="40">
        <v>0</v>
      </c>
      <c r="U102" s="40">
        <v>0</v>
      </c>
      <c r="V102" s="40">
        <v>0</v>
      </c>
      <c r="W102" s="21">
        <v>131</v>
      </c>
      <c r="X102" s="40">
        <v>0</v>
      </c>
      <c r="Y102" s="50">
        <f t="shared" si="29"/>
        <v>131</v>
      </c>
      <c r="Z102" s="40">
        <v>0</v>
      </c>
      <c r="AA102" s="40">
        <v>0</v>
      </c>
      <c r="AB102" s="40">
        <v>0</v>
      </c>
      <c r="AC102" s="40">
        <v>0</v>
      </c>
      <c r="AD102" s="50">
        <f t="shared" si="30"/>
        <v>0</v>
      </c>
      <c r="AF102" s="147"/>
    </row>
    <row r="103" spans="1:32">
      <c r="B103" s="10">
        <f t="shared" si="27"/>
        <v>26</v>
      </c>
      <c r="C103" s="54" t="s">
        <v>91</v>
      </c>
      <c r="D103" s="10">
        <f t="shared" si="23"/>
        <v>26</v>
      </c>
      <c r="E103" s="8" t="s">
        <v>575</v>
      </c>
      <c r="F103" s="11">
        <v>43569</v>
      </c>
      <c r="G103" s="13">
        <v>3465</v>
      </c>
      <c r="H103" s="13">
        <v>251565</v>
      </c>
      <c r="I103" s="13">
        <v>4003</v>
      </c>
      <c r="J103" s="40">
        <v>0</v>
      </c>
      <c r="K103" s="40">
        <v>0</v>
      </c>
      <c r="L103" s="40">
        <v>0</v>
      </c>
      <c r="M103" s="40">
        <v>0</v>
      </c>
      <c r="N103" s="50">
        <v>0</v>
      </c>
      <c r="O103" s="40">
        <v>0</v>
      </c>
      <c r="P103" s="40">
        <v>0</v>
      </c>
      <c r="Q103" s="40">
        <v>0</v>
      </c>
      <c r="R103" s="40">
        <v>250</v>
      </c>
      <c r="S103" s="50">
        <f t="shared" si="28"/>
        <v>250</v>
      </c>
      <c r="T103" s="40">
        <v>0</v>
      </c>
      <c r="U103" s="40">
        <v>0</v>
      </c>
      <c r="V103" s="40">
        <v>0</v>
      </c>
      <c r="W103" s="21">
        <v>168</v>
      </c>
      <c r="X103" s="40">
        <v>0</v>
      </c>
      <c r="Y103" s="50">
        <f t="shared" si="29"/>
        <v>168</v>
      </c>
      <c r="Z103" s="40">
        <v>0</v>
      </c>
      <c r="AA103" s="40">
        <v>0</v>
      </c>
      <c r="AB103" s="40">
        <v>0</v>
      </c>
      <c r="AC103" s="40">
        <v>0</v>
      </c>
      <c r="AD103" s="50">
        <f t="shared" si="30"/>
        <v>0</v>
      </c>
      <c r="AF103" s="147"/>
    </row>
    <row r="104" spans="1:32">
      <c r="B104" s="10">
        <f t="shared" si="27"/>
        <v>27</v>
      </c>
      <c r="C104" s="54" t="s">
        <v>91</v>
      </c>
      <c r="D104" s="10">
        <f t="shared" si="23"/>
        <v>27</v>
      </c>
      <c r="E104" s="8" t="s">
        <v>576</v>
      </c>
      <c r="F104" s="11">
        <v>43576</v>
      </c>
      <c r="G104" s="13">
        <v>3400</v>
      </c>
      <c r="H104" s="13">
        <v>250438</v>
      </c>
      <c r="I104" s="13">
        <v>3806</v>
      </c>
      <c r="J104" s="40">
        <v>0</v>
      </c>
      <c r="K104" s="40">
        <v>0</v>
      </c>
      <c r="L104" s="40">
        <v>0</v>
      </c>
      <c r="M104" s="40">
        <v>0</v>
      </c>
      <c r="N104" s="50">
        <v>0</v>
      </c>
      <c r="O104" s="40">
        <v>0</v>
      </c>
      <c r="P104" s="40">
        <v>0</v>
      </c>
      <c r="Q104" s="40">
        <v>0</v>
      </c>
      <c r="R104" s="40">
        <v>0</v>
      </c>
      <c r="S104" s="50">
        <f t="shared" si="28"/>
        <v>0</v>
      </c>
      <c r="T104" s="40">
        <v>0</v>
      </c>
      <c r="U104" s="40">
        <v>0</v>
      </c>
      <c r="V104" s="40">
        <v>0</v>
      </c>
      <c r="W104" s="21">
        <v>165</v>
      </c>
      <c r="X104" s="40">
        <v>0</v>
      </c>
      <c r="Y104" s="50">
        <f t="shared" si="29"/>
        <v>165</v>
      </c>
      <c r="Z104" s="40">
        <v>0</v>
      </c>
      <c r="AA104" s="40">
        <v>0</v>
      </c>
      <c r="AB104" s="40">
        <v>0</v>
      </c>
      <c r="AC104" s="40">
        <v>0</v>
      </c>
      <c r="AD104" s="50">
        <f t="shared" si="30"/>
        <v>0</v>
      </c>
      <c r="AF104" s="147"/>
    </row>
    <row r="105" spans="1:32">
      <c r="B105" s="10">
        <f t="shared" si="27"/>
        <v>28</v>
      </c>
      <c r="C105" s="54" t="s">
        <v>91</v>
      </c>
      <c r="D105" s="10">
        <f t="shared" si="23"/>
        <v>28</v>
      </c>
      <c r="E105" s="8" t="s">
        <v>577</v>
      </c>
      <c r="F105" s="11">
        <v>43576</v>
      </c>
      <c r="G105" s="13">
        <v>2935</v>
      </c>
      <c r="H105" s="13">
        <v>219089</v>
      </c>
      <c r="I105" s="13">
        <v>3339</v>
      </c>
      <c r="J105" s="40">
        <v>0</v>
      </c>
      <c r="K105" s="40">
        <v>0</v>
      </c>
      <c r="L105" s="40">
        <v>0</v>
      </c>
      <c r="M105" s="40">
        <v>0</v>
      </c>
      <c r="N105" s="50">
        <v>0</v>
      </c>
      <c r="O105" s="40">
        <v>0</v>
      </c>
      <c r="P105" s="40">
        <v>0</v>
      </c>
      <c r="Q105" s="40">
        <v>0</v>
      </c>
      <c r="R105" s="40">
        <v>249</v>
      </c>
      <c r="S105" s="50">
        <f t="shared" si="28"/>
        <v>249</v>
      </c>
      <c r="T105" s="40">
        <v>0</v>
      </c>
      <c r="U105" s="40">
        <v>0</v>
      </c>
      <c r="V105" s="40">
        <v>0</v>
      </c>
      <c r="W105" s="21">
        <v>142</v>
      </c>
      <c r="X105" s="40">
        <v>0</v>
      </c>
      <c r="Y105" s="50">
        <f t="shared" si="29"/>
        <v>142</v>
      </c>
      <c r="Z105" s="40">
        <v>0</v>
      </c>
      <c r="AA105" s="40">
        <v>0</v>
      </c>
      <c r="AB105" s="40">
        <v>0</v>
      </c>
      <c r="AC105" s="40">
        <v>3</v>
      </c>
      <c r="AD105" s="50">
        <f t="shared" si="30"/>
        <v>3</v>
      </c>
      <c r="AF105" s="147"/>
    </row>
    <row r="106" spans="1:32">
      <c r="B106" s="10">
        <f t="shared" si="27"/>
        <v>29</v>
      </c>
      <c r="C106" s="54" t="s">
        <v>91</v>
      </c>
      <c r="D106" s="10">
        <f t="shared" si="23"/>
        <v>29</v>
      </c>
      <c r="E106" s="8" t="s">
        <v>578</v>
      </c>
      <c r="F106" s="11">
        <v>43583</v>
      </c>
      <c r="G106" s="13">
        <v>3186</v>
      </c>
      <c r="H106" s="13">
        <v>216705</v>
      </c>
      <c r="I106" s="13">
        <v>3549</v>
      </c>
      <c r="J106" s="40">
        <v>0</v>
      </c>
      <c r="K106" s="40">
        <v>0</v>
      </c>
      <c r="L106" s="40">
        <v>0</v>
      </c>
      <c r="M106" s="40">
        <v>0</v>
      </c>
      <c r="N106" s="50">
        <v>0</v>
      </c>
      <c r="O106" s="40">
        <v>0</v>
      </c>
      <c r="P106" s="40">
        <v>0</v>
      </c>
      <c r="Q106" s="40">
        <v>0</v>
      </c>
      <c r="R106" s="40">
        <v>0</v>
      </c>
      <c r="S106" s="50">
        <f t="shared" si="28"/>
        <v>0</v>
      </c>
      <c r="T106" s="40">
        <v>0</v>
      </c>
      <c r="U106" s="40">
        <v>0</v>
      </c>
      <c r="V106" s="40">
        <v>0</v>
      </c>
      <c r="W106" s="21">
        <v>154</v>
      </c>
      <c r="X106" s="40">
        <v>0</v>
      </c>
      <c r="Y106" s="50">
        <f t="shared" si="29"/>
        <v>154</v>
      </c>
      <c r="Z106" s="40">
        <v>0</v>
      </c>
      <c r="AA106" s="40">
        <v>0</v>
      </c>
      <c r="AB106" s="40">
        <v>0</v>
      </c>
      <c r="AC106" s="40">
        <v>0</v>
      </c>
      <c r="AD106" s="50">
        <f t="shared" si="30"/>
        <v>0</v>
      </c>
      <c r="AF106" s="147"/>
    </row>
    <row r="107" spans="1:32">
      <c r="B107" s="10">
        <f t="shared" si="27"/>
        <v>30</v>
      </c>
      <c r="C107" s="54" t="s">
        <v>91</v>
      </c>
      <c r="D107" s="10">
        <f t="shared" si="23"/>
        <v>30</v>
      </c>
      <c r="E107" s="8" t="s">
        <v>579</v>
      </c>
      <c r="F107" s="11">
        <v>43583</v>
      </c>
      <c r="G107" s="13">
        <v>2579</v>
      </c>
      <c r="H107" s="13">
        <v>197348</v>
      </c>
      <c r="I107" s="13">
        <v>2995</v>
      </c>
      <c r="J107" s="40">
        <v>0</v>
      </c>
      <c r="K107" s="40">
        <v>0</v>
      </c>
      <c r="L107" s="40">
        <v>0</v>
      </c>
      <c r="M107" s="40">
        <v>0</v>
      </c>
      <c r="N107" s="50">
        <v>0</v>
      </c>
      <c r="O107" s="40">
        <v>0</v>
      </c>
      <c r="P107" s="40">
        <v>0</v>
      </c>
      <c r="Q107" s="40">
        <v>0</v>
      </c>
      <c r="R107" s="40">
        <v>247</v>
      </c>
      <c r="S107" s="50">
        <f t="shared" si="28"/>
        <v>247</v>
      </c>
      <c r="T107" s="40">
        <v>0</v>
      </c>
      <c r="U107" s="40">
        <v>0</v>
      </c>
      <c r="V107" s="40">
        <v>0</v>
      </c>
      <c r="W107" s="21">
        <v>125</v>
      </c>
      <c r="X107" s="40">
        <v>0</v>
      </c>
      <c r="Y107" s="50">
        <f t="shared" si="29"/>
        <v>125</v>
      </c>
      <c r="Z107" s="40">
        <v>0</v>
      </c>
      <c r="AA107" s="40">
        <v>0</v>
      </c>
      <c r="AB107" s="40">
        <v>0</v>
      </c>
      <c r="AC107" s="40">
        <v>0</v>
      </c>
      <c r="AD107" s="50">
        <f t="shared" si="30"/>
        <v>0</v>
      </c>
      <c r="AF107" s="147"/>
    </row>
    <row r="108" spans="1:32">
      <c r="B108" s="10">
        <v>31</v>
      </c>
      <c r="C108" s="54" t="s">
        <v>91</v>
      </c>
      <c r="D108" s="10">
        <v>31</v>
      </c>
      <c r="E108" s="8" t="s">
        <v>580</v>
      </c>
      <c r="F108" s="11">
        <v>43589</v>
      </c>
      <c r="G108" s="13">
        <v>2190</v>
      </c>
      <c r="H108" s="13">
        <v>136017</v>
      </c>
      <c r="I108" s="13">
        <v>2614</v>
      </c>
      <c r="J108" s="40">
        <v>0</v>
      </c>
      <c r="K108" s="40">
        <v>0</v>
      </c>
      <c r="L108" s="40">
        <v>0</v>
      </c>
      <c r="M108" s="40">
        <v>0</v>
      </c>
      <c r="N108" s="50">
        <v>0</v>
      </c>
      <c r="O108" s="40">
        <v>0</v>
      </c>
      <c r="P108" s="40">
        <v>0</v>
      </c>
      <c r="Q108" s="40">
        <v>0</v>
      </c>
      <c r="R108" s="40">
        <v>0</v>
      </c>
      <c r="S108" s="50">
        <f t="shared" si="28"/>
        <v>0</v>
      </c>
      <c r="T108" s="40">
        <v>0</v>
      </c>
      <c r="U108" s="40">
        <v>0</v>
      </c>
      <c r="V108" s="40">
        <v>0</v>
      </c>
      <c r="W108" s="21">
        <v>0</v>
      </c>
      <c r="X108" s="40">
        <v>0</v>
      </c>
      <c r="Y108" s="50">
        <f t="shared" si="29"/>
        <v>0</v>
      </c>
      <c r="Z108" s="40">
        <v>0</v>
      </c>
      <c r="AA108" s="40">
        <v>0</v>
      </c>
      <c r="AB108" s="40">
        <v>0</v>
      </c>
      <c r="AC108" s="40">
        <v>0</v>
      </c>
      <c r="AD108" s="50">
        <f t="shared" si="30"/>
        <v>0</v>
      </c>
      <c r="AF108" s="147"/>
    </row>
    <row r="109" spans="1:32">
      <c r="B109" s="10">
        <v>32</v>
      </c>
      <c r="C109" s="54" t="s">
        <v>91</v>
      </c>
      <c r="D109" s="10">
        <v>32</v>
      </c>
      <c r="E109" s="8" t="s">
        <v>581</v>
      </c>
      <c r="F109" s="11">
        <v>43590</v>
      </c>
      <c r="G109" s="13">
        <v>3597</v>
      </c>
      <c r="H109" s="13">
        <v>247557</v>
      </c>
      <c r="I109" s="13">
        <v>3996</v>
      </c>
      <c r="J109" s="40">
        <v>0</v>
      </c>
      <c r="K109" s="40">
        <v>0</v>
      </c>
      <c r="L109" s="40">
        <v>0</v>
      </c>
      <c r="M109" s="40">
        <v>0</v>
      </c>
      <c r="N109" s="50">
        <v>0</v>
      </c>
      <c r="O109" s="40">
        <v>0</v>
      </c>
      <c r="P109" s="40">
        <v>0</v>
      </c>
      <c r="Q109" s="40">
        <v>0</v>
      </c>
      <c r="R109" s="40">
        <v>0</v>
      </c>
      <c r="S109" s="50">
        <f t="shared" ref="S109:S119" si="31">SUM(O109:R109)</f>
        <v>0</v>
      </c>
      <c r="T109" s="40">
        <v>0</v>
      </c>
      <c r="U109" s="40">
        <v>0</v>
      </c>
      <c r="V109" s="40">
        <v>0</v>
      </c>
      <c r="W109" s="21">
        <v>174</v>
      </c>
      <c r="X109" s="40">
        <v>0</v>
      </c>
      <c r="Y109" s="50">
        <f t="shared" si="29"/>
        <v>174</v>
      </c>
      <c r="Z109" s="40">
        <v>0</v>
      </c>
      <c r="AA109" s="40">
        <v>0</v>
      </c>
      <c r="AB109" s="40">
        <v>0</v>
      </c>
      <c r="AC109" s="40">
        <v>0</v>
      </c>
      <c r="AD109" s="50">
        <f t="shared" ref="AD109:AD121" si="32">SUM(Z109:AC109)</f>
        <v>0</v>
      </c>
      <c r="AF109" s="147"/>
    </row>
    <row r="110" spans="1:32">
      <c r="B110" s="10">
        <v>33</v>
      </c>
      <c r="C110" s="54" t="s">
        <v>91</v>
      </c>
      <c r="D110" s="10">
        <v>33</v>
      </c>
      <c r="E110" s="8" t="s">
        <v>582</v>
      </c>
      <c r="F110" s="11">
        <v>43590</v>
      </c>
      <c r="G110" s="13">
        <v>3285</v>
      </c>
      <c r="H110" s="13">
        <v>248571</v>
      </c>
      <c r="I110" s="13">
        <v>3713</v>
      </c>
      <c r="J110" s="40">
        <v>0</v>
      </c>
      <c r="K110" s="40">
        <v>0</v>
      </c>
      <c r="L110" s="40">
        <v>0</v>
      </c>
      <c r="M110" s="40">
        <v>0</v>
      </c>
      <c r="N110" s="50">
        <v>0</v>
      </c>
      <c r="O110" s="40">
        <v>0</v>
      </c>
      <c r="P110" s="40">
        <v>0</v>
      </c>
      <c r="Q110" s="40">
        <v>0</v>
      </c>
      <c r="R110" s="40">
        <v>225</v>
      </c>
      <c r="S110" s="50">
        <f t="shared" si="31"/>
        <v>225</v>
      </c>
      <c r="T110" s="40">
        <v>0</v>
      </c>
      <c r="U110" s="40">
        <v>0</v>
      </c>
      <c r="V110" s="40">
        <v>0</v>
      </c>
      <c r="W110" s="21">
        <v>159</v>
      </c>
      <c r="X110" s="40">
        <v>0</v>
      </c>
      <c r="Y110" s="50">
        <f t="shared" si="29"/>
        <v>159</v>
      </c>
      <c r="Z110" s="40">
        <v>0</v>
      </c>
      <c r="AA110" s="40">
        <v>0</v>
      </c>
      <c r="AB110" s="40">
        <v>0</v>
      </c>
      <c r="AC110" s="40">
        <v>0</v>
      </c>
      <c r="AD110" s="50">
        <f t="shared" si="32"/>
        <v>0</v>
      </c>
      <c r="AF110" s="147"/>
    </row>
    <row r="111" spans="1:32">
      <c r="B111" s="10">
        <v>34</v>
      </c>
      <c r="C111" s="54" t="s">
        <v>91</v>
      </c>
      <c r="D111" s="10">
        <v>34</v>
      </c>
      <c r="E111" s="8" t="s">
        <v>583</v>
      </c>
      <c r="F111" s="11">
        <v>43597</v>
      </c>
      <c r="G111" s="13">
        <v>3212</v>
      </c>
      <c r="H111" s="13">
        <v>219333</v>
      </c>
      <c r="I111" s="13">
        <v>3521</v>
      </c>
      <c r="J111" s="40">
        <v>0</v>
      </c>
      <c r="K111" s="40">
        <v>0</v>
      </c>
      <c r="L111" s="40">
        <v>0</v>
      </c>
      <c r="M111" s="40">
        <v>0</v>
      </c>
      <c r="N111" s="50">
        <v>0</v>
      </c>
      <c r="O111" s="40">
        <v>0</v>
      </c>
      <c r="P111" s="40">
        <v>0</v>
      </c>
      <c r="Q111" s="40">
        <v>0</v>
      </c>
      <c r="R111" s="40">
        <v>0</v>
      </c>
      <c r="S111" s="50">
        <f>SUM(O111:R111)</f>
        <v>0</v>
      </c>
      <c r="T111" s="40">
        <v>0</v>
      </c>
      <c r="U111" s="40">
        <v>0</v>
      </c>
      <c r="V111" s="40">
        <v>0</v>
      </c>
      <c r="W111" s="21">
        <v>155</v>
      </c>
      <c r="X111" s="40">
        <v>0</v>
      </c>
      <c r="Y111" s="50">
        <f t="shared" si="29"/>
        <v>155</v>
      </c>
      <c r="Z111" s="40">
        <v>0</v>
      </c>
      <c r="AA111" s="40">
        <v>0</v>
      </c>
      <c r="AB111" s="40">
        <v>0</v>
      </c>
      <c r="AC111" s="40">
        <v>0</v>
      </c>
      <c r="AD111" s="50">
        <f t="shared" si="32"/>
        <v>0</v>
      </c>
      <c r="AF111" s="147"/>
    </row>
    <row r="112" spans="1:32">
      <c r="B112" s="10">
        <v>35</v>
      </c>
      <c r="C112" s="54" t="s">
        <v>91</v>
      </c>
      <c r="D112" s="10">
        <v>35</v>
      </c>
      <c r="E112" s="8" t="s">
        <v>584</v>
      </c>
      <c r="F112" s="11">
        <v>43597</v>
      </c>
      <c r="G112" s="13">
        <v>3215</v>
      </c>
      <c r="H112" s="13">
        <v>227996</v>
      </c>
      <c r="I112" s="13">
        <v>3607</v>
      </c>
      <c r="J112" s="40">
        <v>0</v>
      </c>
      <c r="K112" s="40">
        <v>0</v>
      </c>
      <c r="L112" s="40">
        <v>0</v>
      </c>
      <c r="M112" s="40">
        <v>0</v>
      </c>
      <c r="N112" s="50">
        <v>0</v>
      </c>
      <c r="O112" s="40">
        <v>0</v>
      </c>
      <c r="P112" s="40">
        <v>0</v>
      </c>
      <c r="Q112" s="40">
        <v>0</v>
      </c>
      <c r="R112" s="40">
        <v>210</v>
      </c>
      <c r="S112" s="50">
        <f t="shared" si="31"/>
        <v>210</v>
      </c>
      <c r="T112" s="40">
        <v>0</v>
      </c>
      <c r="U112" s="40">
        <v>0</v>
      </c>
      <c r="V112" s="40">
        <v>0</v>
      </c>
      <c r="W112" s="21">
        <v>155</v>
      </c>
      <c r="X112" s="40">
        <v>0</v>
      </c>
      <c r="Y112" s="50">
        <f t="shared" si="29"/>
        <v>155</v>
      </c>
      <c r="Z112" s="40">
        <v>0</v>
      </c>
      <c r="AA112" s="40">
        <v>0</v>
      </c>
      <c r="AB112" s="40">
        <v>0</v>
      </c>
      <c r="AC112" s="40">
        <v>1</v>
      </c>
      <c r="AD112" s="50">
        <f t="shared" si="32"/>
        <v>1</v>
      </c>
      <c r="AF112" s="147"/>
    </row>
    <row r="113" spans="1:32">
      <c r="B113" s="10">
        <v>36</v>
      </c>
      <c r="C113" s="54" t="s">
        <v>91</v>
      </c>
      <c r="D113" s="10">
        <v>36</v>
      </c>
      <c r="E113" s="8" t="s">
        <v>585</v>
      </c>
      <c r="F113" s="11">
        <v>43604</v>
      </c>
      <c r="G113" s="13">
        <v>3441</v>
      </c>
      <c r="H113" s="13">
        <v>237192</v>
      </c>
      <c r="I113" s="13">
        <v>3797</v>
      </c>
      <c r="J113" s="40">
        <v>0</v>
      </c>
      <c r="K113" s="40">
        <v>0</v>
      </c>
      <c r="L113" s="40">
        <v>0</v>
      </c>
      <c r="M113" s="40">
        <v>0</v>
      </c>
      <c r="N113" s="50">
        <v>0</v>
      </c>
      <c r="O113" s="40">
        <v>0</v>
      </c>
      <c r="P113" s="40">
        <v>0</v>
      </c>
      <c r="Q113" s="40">
        <v>0</v>
      </c>
      <c r="R113" s="40">
        <v>0</v>
      </c>
      <c r="S113" s="50">
        <f>SUM(O113:R113)</f>
        <v>0</v>
      </c>
      <c r="T113" s="40">
        <v>0</v>
      </c>
      <c r="U113" s="40">
        <v>0</v>
      </c>
      <c r="V113" s="40">
        <v>0</v>
      </c>
      <c r="W113" s="21">
        <v>166</v>
      </c>
      <c r="X113" s="40">
        <v>0</v>
      </c>
      <c r="Y113" s="50">
        <f t="shared" si="29"/>
        <v>166</v>
      </c>
      <c r="Z113" s="40">
        <v>0</v>
      </c>
      <c r="AA113" s="40">
        <v>0</v>
      </c>
      <c r="AB113" s="40">
        <v>0</v>
      </c>
      <c r="AC113" s="40">
        <v>0</v>
      </c>
      <c r="AD113" s="50">
        <f t="shared" si="32"/>
        <v>0</v>
      </c>
      <c r="AF113" s="147"/>
    </row>
    <row r="114" spans="1:32">
      <c r="B114" s="10">
        <v>37</v>
      </c>
      <c r="C114" s="54" t="s">
        <v>91</v>
      </c>
      <c r="D114" s="10">
        <v>37</v>
      </c>
      <c r="E114" s="8" t="s">
        <v>586</v>
      </c>
      <c r="F114" s="11">
        <v>43604</v>
      </c>
      <c r="G114" s="13">
        <v>3234</v>
      </c>
      <c r="H114" s="13">
        <v>231986</v>
      </c>
      <c r="I114" s="13">
        <v>3624</v>
      </c>
      <c r="J114" s="40">
        <v>0</v>
      </c>
      <c r="K114" s="40">
        <v>0</v>
      </c>
      <c r="L114" s="40">
        <v>0</v>
      </c>
      <c r="M114" s="40">
        <v>0</v>
      </c>
      <c r="N114" s="50">
        <v>0</v>
      </c>
      <c r="O114" s="40">
        <v>0</v>
      </c>
      <c r="P114" s="40">
        <v>0</v>
      </c>
      <c r="Q114" s="40">
        <v>0</v>
      </c>
      <c r="R114" s="40">
        <v>245</v>
      </c>
      <c r="S114" s="50">
        <f t="shared" si="31"/>
        <v>245</v>
      </c>
      <c r="T114" s="40">
        <v>0</v>
      </c>
      <c r="U114" s="40">
        <v>0</v>
      </c>
      <c r="V114" s="40">
        <v>0</v>
      </c>
      <c r="W114" s="21">
        <v>156</v>
      </c>
      <c r="X114" s="40">
        <v>0</v>
      </c>
      <c r="Y114" s="50">
        <f t="shared" si="29"/>
        <v>156</v>
      </c>
      <c r="Z114" s="40">
        <v>0</v>
      </c>
      <c r="AA114" s="40">
        <v>0</v>
      </c>
      <c r="AB114" s="40">
        <v>0</v>
      </c>
      <c r="AC114" s="40">
        <v>10</v>
      </c>
      <c r="AD114" s="50">
        <f t="shared" si="32"/>
        <v>10</v>
      </c>
      <c r="AF114" s="147"/>
    </row>
    <row r="115" spans="1:32">
      <c r="B115" s="10">
        <v>38</v>
      </c>
      <c r="C115" s="54" t="s">
        <v>91</v>
      </c>
      <c r="D115" s="10">
        <v>38</v>
      </c>
      <c r="E115" s="8" t="s">
        <v>587</v>
      </c>
      <c r="F115" s="11">
        <v>43611</v>
      </c>
      <c r="G115" s="13">
        <v>2860</v>
      </c>
      <c r="H115" s="13">
        <v>192446</v>
      </c>
      <c r="I115" s="13">
        <v>3174</v>
      </c>
      <c r="J115" s="40">
        <v>0</v>
      </c>
      <c r="K115" s="40">
        <v>0</v>
      </c>
      <c r="L115" s="40">
        <v>0</v>
      </c>
      <c r="M115" s="40">
        <v>0</v>
      </c>
      <c r="N115" s="50">
        <v>0</v>
      </c>
      <c r="O115" s="40">
        <v>0</v>
      </c>
      <c r="P115" s="40">
        <v>0</v>
      </c>
      <c r="Q115" s="40">
        <v>0</v>
      </c>
      <c r="R115" s="40">
        <v>0</v>
      </c>
      <c r="S115" s="50">
        <f>SUM(O115:R115)</f>
        <v>0</v>
      </c>
      <c r="T115" s="40">
        <v>0</v>
      </c>
      <c r="U115" s="40">
        <v>0</v>
      </c>
      <c r="V115" s="40">
        <v>0</v>
      </c>
      <c r="W115" s="21">
        <v>138</v>
      </c>
      <c r="X115" s="40">
        <v>0</v>
      </c>
      <c r="Y115" s="50">
        <f t="shared" si="29"/>
        <v>138</v>
      </c>
      <c r="Z115" s="40">
        <v>0</v>
      </c>
      <c r="AA115" s="40">
        <v>0</v>
      </c>
      <c r="AB115" s="40">
        <v>0</v>
      </c>
      <c r="AC115" s="40">
        <v>0</v>
      </c>
      <c r="AD115" s="50">
        <f t="shared" si="32"/>
        <v>0</v>
      </c>
      <c r="AF115" s="147"/>
    </row>
    <row r="116" spans="1:32">
      <c r="B116" s="10">
        <v>39</v>
      </c>
      <c r="C116" s="54" t="s">
        <v>91</v>
      </c>
      <c r="D116" s="10">
        <v>39</v>
      </c>
      <c r="E116" s="8" t="s">
        <v>588</v>
      </c>
      <c r="F116" s="11">
        <v>43611</v>
      </c>
      <c r="G116" s="13">
        <v>2578</v>
      </c>
      <c r="H116" s="13">
        <v>192891</v>
      </c>
      <c r="I116" s="13">
        <v>2863</v>
      </c>
      <c r="J116" s="40">
        <v>0</v>
      </c>
      <c r="K116" s="40">
        <v>0</v>
      </c>
      <c r="L116" s="40">
        <v>0</v>
      </c>
      <c r="M116" s="40">
        <v>0</v>
      </c>
      <c r="N116" s="50">
        <v>0</v>
      </c>
      <c r="O116" s="40">
        <v>0</v>
      </c>
      <c r="P116" s="40">
        <v>0</v>
      </c>
      <c r="Q116" s="40">
        <v>0</v>
      </c>
      <c r="R116" s="40">
        <v>450</v>
      </c>
      <c r="S116" s="50">
        <f t="shared" si="31"/>
        <v>450</v>
      </c>
      <c r="T116" s="40">
        <v>0</v>
      </c>
      <c r="U116" s="40">
        <v>0</v>
      </c>
      <c r="V116" s="40">
        <v>0</v>
      </c>
      <c r="W116" s="21">
        <v>124</v>
      </c>
      <c r="X116" s="40">
        <v>0</v>
      </c>
      <c r="Y116" s="50">
        <f t="shared" si="29"/>
        <v>124</v>
      </c>
      <c r="Z116" s="40">
        <v>0</v>
      </c>
      <c r="AA116" s="40">
        <v>0</v>
      </c>
      <c r="AB116" s="40">
        <v>0</v>
      </c>
      <c r="AC116" s="40">
        <v>0</v>
      </c>
      <c r="AD116" s="50">
        <f t="shared" si="32"/>
        <v>0</v>
      </c>
      <c r="AF116" s="147"/>
    </row>
    <row r="117" spans="1:32">
      <c r="B117" s="10">
        <v>39</v>
      </c>
      <c r="C117" s="54" t="s">
        <v>91</v>
      </c>
      <c r="D117" s="10">
        <v>40</v>
      </c>
      <c r="E117" s="8" t="s">
        <v>589</v>
      </c>
      <c r="F117" s="11">
        <v>43618</v>
      </c>
      <c r="G117" s="13">
        <v>2466</v>
      </c>
      <c r="H117" s="13">
        <v>168938</v>
      </c>
      <c r="I117" s="13">
        <v>2755</v>
      </c>
      <c r="J117" s="40">
        <v>0</v>
      </c>
      <c r="K117" s="40">
        <v>0</v>
      </c>
      <c r="L117" s="40">
        <v>0</v>
      </c>
      <c r="M117" s="40">
        <v>0</v>
      </c>
      <c r="N117" s="50">
        <v>0</v>
      </c>
      <c r="O117" s="40">
        <v>0</v>
      </c>
      <c r="P117" s="40">
        <v>0</v>
      </c>
      <c r="Q117" s="40">
        <v>0</v>
      </c>
      <c r="R117" s="40">
        <v>0</v>
      </c>
      <c r="S117" s="50">
        <f t="shared" si="31"/>
        <v>0</v>
      </c>
      <c r="T117" s="40">
        <v>0</v>
      </c>
      <c r="U117" s="40">
        <v>0</v>
      </c>
      <c r="V117" s="40">
        <v>0</v>
      </c>
      <c r="W117" s="21">
        <v>119</v>
      </c>
      <c r="X117" s="40">
        <v>0</v>
      </c>
      <c r="Y117" s="50">
        <f t="shared" si="29"/>
        <v>119</v>
      </c>
      <c r="Z117" s="40">
        <v>0</v>
      </c>
      <c r="AA117" s="40">
        <v>0</v>
      </c>
      <c r="AB117" s="40">
        <v>0</v>
      </c>
      <c r="AC117" s="40">
        <v>0</v>
      </c>
      <c r="AD117" s="50">
        <f t="shared" si="32"/>
        <v>0</v>
      </c>
      <c r="AF117" s="147"/>
    </row>
    <row r="118" spans="1:32">
      <c r="B118" s="10">
        <v>40</v>
      </c>
      <c r="C118" s="54" t="s">
        <v>91</v>
      </c>
      <c r="D118" s="10">
        <v>41</v>
      </c>
      <c r="E118" s="8" t="s">
        <v>590</v>
      </c>
      <c r="F118" s="11">
        <v>43618</v>
      </c>
      <c r="G118" s="13">
        <v>1544</v>
      </c>
      <c r="H118" s="13">
        <v>112828</v>
      </c>
      <c r="I118" s="13">
        <v>1710</v>
      </c>
      <c r="J118" s="40">
        <v>0</v>
      </c>
      <c r="K118" s="40">
        <v>0</v>
      </c>
      <c r="L118" s="40">
        <v>0</v>
      </c>
      <c r="M118" s="40">
        <v>0</v>
      </c>
      <c r="N118" s="50">
        <v>0</v>
      </c>
      <c r="O118" s="40">
        <v>0</v>
      </c>
      <c r="P118" s="40">
        <v>0</v>
      </c>
      <c r="Q118" s="40">
        <v>0</v>
      </c>
      <c r="R118" s="40">
        <v>101</v>
      </c>
      <c r="S118" s="50">
        <f t="shared" si="31"/>
        <v>101</v>
      </c>
      <c r="T118" s="40">
        <v>0</v>
      </c>
      <c r="U118" s="40">
        <v>0</v>
      </c>
      <c r="V118" s="40">
        <v>0</v>
      </c>
      <c r="W118" s="21">
        <v>74</v>
      </c>
      <c r="X118" s="40">
        <v>0</v>
      </c>
      <c r="Y118" s="50">
        <f t="shared" si="29"/>
        <v>74</v>
      </c>
      <c r="Z118" s="40">
        <v>0</v>
      </c>
      <c r="AA118" s="40">
        <v>0</v>
      </c>
      <c r="AB118" s="40">
        <v>0</v>
      </c>
      <c r="AC118" s="40">
        <v>1</v>
      </c>
      <c r="AD118" s="50">
        <f t="shared" si="32"/>
        <v>1</v>
      </c>
      <c r="AF118" s="147"/>
    </row>
    <row r="119" spans="1:32">
      <c r="B119" s="10">
        <v>41</v>
      </c>
      <c r="C119" s="54" t="s">
        <v>91</v>
      </c>
      <c r="D119" s="10">
        <v>42</v>
      </c>
      <c r="E119" s="8" t="s">
        <v>591</v>
      </c>
      <c r="F119" s="11">
        <v>43625</v>
      </c>
      <c r="G119" s="13">
        <v>2003</v>
      </c>
      <c r="H119" s="13">
        <v>135139</v>
      </c>
      <c r="I119" s="13">
        <v>2198</v>
      </c>
      <c r="J119" s="40">
        <v>0</v>
      </c>
      <c r="K119" s="40">
        <v>0</v>
      </c>
      <c r="L119" s="40">
        <v>0</v>
      </c>
      <c r="M119" s="40">
        <v>0</v>
      </c>
      <c r="N119" s="50">
        <v>0</v>
      </c>
      <c r="O119" s="40">
        <v>0</v>
      </c>
      <c r="P119" s="40">
        <v>0</v>
      </c>
      <c r="Q119" s="40">
        <v>0</v>
      </c>
      <c r="R119" s="40">
        <v>0</v>
      </c>
      <c r="S119" s="50">
        <f t="shared" si="31"/>
        <v>0</v>
      </c>
      <c r="T119" s="40">
        <v>0</v>
      </c>
      <c r="U119" s="40">
        <v>0</v>
      </c>
      <c r="V119" s="40">
        <v>0</v>
      </c>
      <c r="W119" s="21">
        <v>97</v>
      </c>
      <c r="X119" s="40">
        <v>0</v>
      </c>
      <c r="Y119" s="50">
        <f t="shared" si="29"/>
        <v>97</v>
      </c>
      <c r="Z119" s="40">
        <v>0</v>
      </c>
      <c r="AA119" s="40">
        <v>0</v>
      </c>
      <c r="AB119" s="40">
        <v>0</v>
      </c>
      <c r="AC119" s="40">
        <v>0</v>
      </c>
      <c r="AD119" s="50">
        <f t="shared" si="32"/>
        <v>0</v>
      </c>
      <c r="AF119" s="147"/>
    </row>
    <row r="120" spans="1:32">
      <c r="B120" s="10">
        <v>42</v>
      </c>
      <c r="C120" s="54" t="s">
        <v>91</v>
      </c>
      <c r="D120" s="10">
        <v>43</v>
      </c>
      <c r="E120" s="8" t="s">
        <v>592</v>
      </c>
      <c r="F120" s="11">
        <v>43625</v>
      </c>
      <c r="G120" s="13">
        <v>1705</v>
      </c>
      <c r="H120" s="13">
        <v>114356</v>
      </c>
      <c r="I120" s="13">
        <v>1858</v>
      </c>
      <c r="J120" s="40">
        <v>0</v>
      </c>
      <c r="K120" s="40">
        <v>0</v>
      </c>
      <c r="L120" s="40">
        <v>0</v>
      </c>
      <c r="M120" s="40">
        <v>0</v>
      </c>
      <c r="N120" s="50">
        <v>0</v>
      </c>
      <c r="O120" s="40">
        <v>0</v>
      </c>
      <c r="P120" s="40">
        <v>0</v>
      </c>
      <c r="Q120" s="40">
        <v>0</v>
      </c>
      <c r="R120" s="40">
        <v>0</v>
      </c>
      <c r="S120" s="50">
        <v>0</v>
      </c>
      <c r="T120" s="40">
        <v>0</v>
      </c>
      <c r="U120" s="40">
        <v>0</v>
      </c>
      <c r="V120" s="40">
        <v>0</v>
      </c>
      <c r="W120" s="21">
        <v>82</v>
      </c>
      <c r="X120" s="40">
        <v>0</v>
      </c>
      <c r="Y120" s="50">
        <f t="shared" si="29"/>
        <v>82</v>
      </c>
      <c r="Z120" s="40">
        <v>0</v>
      </c>
      <c r="AA120" s="40">
        <v>0</v>
      </c>
      <c r="AB120" s="40">
        <v>0</v>
      </c>
      <c r="AC120" s="40">
        <v>139</v>
      </c>
      <c r="AD120" s="50">
        <f t="shared" si="32"/>
        <v>139</v>
      </c>
      <c r="AF120" s="147"/>
    </row>
    <row r="121" spans="1:32">
      <c r="B121" s="10">
        <v>45</v>
      </c>
      <c r="C121" s="54" t="s">
        <v>91</v>
      </c>
      <c r="D121" s="10">
        <v>45</v>
      </c>
      <c r="E121" s="8" t="s">
        <v>593</v>
      </c>
      <c r="F121" s="11">
        <v>43767</v>
      </c>
      <c r="G121" s="13">
        <v>0</v>
      </c>
      <c r="H121" s="13">
        <v>51</v>
      </c>
      <c r="I121" s="13">
        <v>859</v>
      </c>
      <c r="J121" s="40">
        <v>0</v>
      </c>
      <c r="K121" s="40">
        <v>0</v>
      </c>
      <c r="L121" s="40">
        <v>0</v>
      </c>
      <c r="M121" s="40">
        <v>0</v>
      </c>
      <c r="N121" s="50">
        <v>0</v>
      </c>
      <c r="O121" s="40">
        <v>0</v>
      </c>
      <c r="P121" s="40">
        <v>0</v>
      </c>
      <c r="Q121" s="40">
        <v>0</v>
      </c>
      <c r="R121" s="40">
        <v>0</v>
      </c>
      <c r="S121" s="50">
        <v>0</v>
      </c>
      <c r="T121" s="40">
        <v>0</v>
      </c>
      <c r="U121" s="40">
        <v>0</v>
      </c>
      <c r="V121" s="40">
        <v>0</v>
      </c>
      <c r="W121" s="21">
        <v>0</v>
      </c>
      <c r="X121" s="40">
        <v>0</v>
      </c>
      <c r="Y121" s="50">
        <f t="shared" si="29"/>
        <v>0</v>
      </c>
      <c r="Z121" s="40">
        <v>0</v>
      </c>
      <c r="AA121" s="40">
        <v>0</v>
      </c>
      <c r="AB121" s="40">
        <v>0</v>
      </c>
      <c r="AC121" s="40">
        <v>0</v>
      </c>
      <c r="AD121" s="50">
        <f t="shared" si="32"/>
        <v>0</v>
      </c>
      <c r="AE121" s="152" t="s">
        <v>551</v>
      </c>
      <c r="AF121" s="147"/>
    </row>
    <row r="122" spans="1:32">
      <c r="B122" s="10">
        <v>46</v>
      </c>
      <c r="C122" s="54" t="s">
        <v>91</v>
      </c>
      <c r="D122" s="10">
        <v>46</v>
      </c>
      <c r="E122" s="8" t="s">
        <v>524</v>
      </c>
      <c r="F122" s="11">
        <v>43803</v>
      </c>
      <c r="G122" s="13">
        <v>0</v>
      </c>
      <c r="H122" s="13">
        <v>36</v>
      </c>
      <c r="I122" s="13">
        <v>774</v>
      </c>
      <c r="J122" s="40">
        <v>0</v>
      </c>
      <c r="K122" s="40">
        <v>0</v>
      </c>
      <c r="L122" s="40">
        <v>0</v>
      </c>
      <c r="M122" s="40">
        <v>0</v>
      </c>
      <c r="N122" s="50">
        <v>0</v>
      </c>
      <c r="O122" s="40">
        <v>0</v>
      </c>
      <c r="P122" s="40">
        <v>0</v>
      </c>
      <c r="Q122" s="40">
        <v>0</v>
      </c>
      <c r="R122" s="40">
        <v>0</v>
      </c>
      <c r="S122" s="50">
        <v>0</v>
      </c>
      <c r="T122" s="40">
        <v>0</v>
      </c>
      <c r="U122" s="40">
        <v>0</v>
      </c>
      <c r="V122" s="40">
        <v>0</v>
      </c>
      <c r="W122" s="21">
        <v>0</v>
      </c>
      <c r="X122" s="40">
        <v>0</v>
      </c>
      <c r="Y122" s="50">
        <f>SUM(T122:X122)</f>
        <v>0</v>
      </c>
      <c r="Z122" s="40">
        <v>0</v>
      </c>
      <c r="AA122" s="40">
        <v>0</v>
      </c>
      <c r="AB122" s="40">
        <v>0</v>
      </c>
      <c r="AC122" s="40">
        <v>0</v>
      </c>
      <c r="AD122" s="50">
        <f>SUM(Z122:AC122)</f>
        <v>0</v>
      </c>
      <c r="AE122" s="152" t="s">
        <v>551</v>
      </c>
      <c r="AF122" s="147"/>
    </row>
    <row r="123" spans="1:32">
      <c r="B123" s="10"/>
      <c r="C123" s="9"/>
      <c r="D123" s="10"/>
      <c r="E123" s="8"/>
      <c r="F123" s="11"/>
      <c r="G123" s="13"/>
      <c r="H123" s="13"/>
      <c r="I123" s="13"/>
      <c r="J123" s="40"/>
      <c r="K123" s="40"/>
      <c r="L123" s="40"/>
      <c r="M123" s="40"/>
      <c r="N123" s="50"/>
      <c r="O123" s="40"/>
      <c r="P123" s="40"/>
      <c r="Q123" s="40"/>
      <c r="R123" s="40"/>
      <c r="S123" s="50"/>
      <c r="T123" s="40"/>
      <c r="U123" s="40"/>
      <c r="V123" s="40"/>
      <c r="W123" s="21"/>
      <c r="X123" s="40"/>
      <c r="Y123" s="50"/>
      <c r="Z123" s="40"/>
      <c r="AA123" s="40"/>
      <c r="AB123" s="40"/>
      <c r="AC123" s="40"/>
      <c r="AD123" s="50"/>
    </row>
    <row r="124" spans="1:32">
      <c r="F124" s="3" t="s">
        <v>228</v>
      </c>
      <c r="G124" s="7">
        <f t="shared" ref="G124:AD124" si="33">SUM(G77:G123)</f>
        <v>130817</v>
      </c>
      <c r="H124" s="7">
        <f t="shared" si="33"/>
        <v>9564311</v>
      </c>
      <c r="I124" s="7">
        <f t="shared" si="33"/>
        <v>160138</v>
      </c>
      <c r="J124" s="7">
        <f t="shared" si="33"/>
        <v>0</v>
      </c>
      <c r="K124" s="7">
        <f t="shared" si="33"/>
        <v>0</v>
      </c>
      <c r="L124" s="7">
        <f t="shared" si="33"/>
        <v>0</v>
      </c>
      <c r="M124" s="7">
        <f t="shared" si="33"/>
        <v>0</v>
      </c>
      <c r="N124" s="7">
        <f t="shared" si="33"/>
        <v>0</v>
      </c>
      <c r="O124" s="7">
        <f t="shared" si="33"/>
        <v>0</v>
      </c>
      <c r="P124" s="7">
        <f t="shared" si="33"/>
        <v>0</v>
      </c>
      <c r="Q124" s="7">
        <f t="shared" si="33"/>
        <v>0</v>
      </c>
      <c r="R124" s="7">
        <f t="shared" si="33"/>
        <v>5556</v>
      </c>
      <c r="S124" s="7">
        <f t="shared" si="33"/>
        <v>5556</v>
      </c>
      <c r="T124" s="7">
        <f t="shared" si="33"/>
        <v>0</v>
      </c>
      <c r="U124" s="7">
        <f t="shared" si="33"/>
        <v>0</v>
      </c>
      <c r="V124" s="7">
        <f t="shared" si="33"/>
        <v>0</v>
      </c>
      <c r="W124" s="7">
        <f t="shared" si="33"/>
        <v>5394</v>
      </c>
      <c r="X124" s="7">
        <f t="shared" si="33"/>
        <v>0</v>
      </c>
      <c r="Y124" s="7">
        <f t="shared" si="33"/>
        <v>5394</v>
      </c>
      <c r="Z124" s="7">
        <f t="shared" si="33"/>
        <v>0</v>
      </c>
      <c r="AA124" s="7">
        <f t="shared" si="33"/>
        <v>0</v>
      </c>
      <c r="AB124" s="7">
        <f t="shared" si="33"/>
        <v>0</v>
      </c>
      <c r="AC124" s="7">
        <f t="shared" si="33"/>
        <v>160</v>
      </c>
      <c r="AD124" s="7">
        <f t="shared" si="33"/>
        <v>160</v>
      </c>
      <c r="AF124" t="s">
        <v>594</v>
      </c>
    </row>
    <row r="125" spans="1:32">
      <c r="G125" s="51"/>
      <c r="H125" s="51"/>
      <c r="S125" s="51"/>
      <c r="W125" s="51"/>
      <c r="Y125" s="51"/>
      <c r="Z125" s="51"/>
    </row>
    <row r="126" spans="1:32">
      <c r="Y126" s="51"/>
    </row>
    <row r="127" spans="1:32">
      <c r="D127" s="3"/>
      <c r="E127" s="47" t="s">
        <v>142</v>
      </c>
      <c r="F127" s="3"/>
      <c r="G127" s="18" t="s">
        <v>163</v>
      </c>
      <c r="H127" s="19"/>
      <c r="I127" s="20"/>
      <c r="J127" s="26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8"/>
    </row>
    <row r="128" spans="1:32">
      <c r="A128" t="s">
        <v>171</v>
      </c>
      <c r="B128" t="s">
        <v>7</v>
      </c>
      <c r="D128" s="3" t="s">
        <v>9</v>
      </c>
      <c r="E128" s="4" t="s">
        <v>10</v>
      </c>
      <c r="F128" s="3" t="s">
        <v>11</v>
      </c>
      <c r="G128" s="36" t="s">
        <v>12</v>
      </c>
      <c r="H128" s="37" t="s">
        <v>13</v>
      </c>
      <c r="I128" s="38" t="s">
        <v>14</v>
      </c>
      <c r="J128" s="29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1"/>
    </row>
    <row r="129" spans="1:30">
      <c r="A129" s="165" t="s">
        <v>42</v>
      </c>
      <c r="B129" s="8">
        <v>1</v>
      </c>
      <c r="C129" s="54" t="s">
        <v>91</v>
      </c>
      <c r="D129" s="8">
        <v>1</v>
      </c>
      <c r="E129" s="8" t="s">
        <v>367</v>
      </c>
      <c r="F129" s="11">
        <v>43509</v>
      </c>
      <c r="G129" s="13">
        <v>2658</v>
      </c>
      <c r="H129" s="13">
        <v>2658</v>
      </c>
      <c r="I129" s="13">
        <v>4290</v>
      </c>
      <c r="J129" s="32"/>
      <c r="K129" s="33"/>
      <c r="L129" s="33"/>
      <c r="M129" s="33"/>
      <c r="N129" s="34"/>
      <c r="O129" s="33"/>
      <c r="P129" s="33"/>
      <c r="Q129" s="33"/>
      <c r="R129" s="33"/>
      <c r="S129" s="34"/>
      <c r="T129" s="33"/>
      <c r="U129" s="33"/>
      <c r="V129" s="33"/>
      <c r="W129" s="33"/>
      <c r="X129" s="33"/>
      <c r="Y129" s="34"/>
      <c r="Z129" s="33"/>
      <c r="AA129" s="33"/>
      <c r="AB129" s="33"/>
      <c r="AC129" s="33"/>
      <c r="AD129" s="35"/>
    </row>
    <row r="130" spans="1:30">
      <c r="A130" s="165" t="s">
        <v>42</v>
      </c>
      <c r="B130" s="8">
        <v>2</v>
      </c>
      <c r="C130" s="54" t="s">
        <v>91</v>
      </c>
      <c r="D130" s="8">
        <v>2</v>
      </c>
      <c r="E130" s="8" t="s">
        <v>143</v>
      </c>
      <c r="F130" s="11">
        <v>43543</v>
      </c>
      <c r="G130" s="13">
        <v>2333</v>
      </c>
      <c r="H130" s="13">
        <v>2333</v>
      </c>
      <c r="I130" s="13">
        <v>3765</v>
      </c>
      <c r="J130" s="32"/>
      <c r="K130" s="33"/>
      <c r="L130" s="33"/>
      <c r="M130" s="33"/>
      <c r="N130" s="34"/>
      <c r="O130" s="33"/>
      <c r="P130" s="33"/>
      <c r="Q130" s="33"/>
      <c r="R130" s="33"/>
      <c r="S130" s="34"/>
      <c r="T130" s="33"/>
      <c r="U130" s="33"/>
      <c r="V130" s="33"/>
      <c r="W130" s="33"/>
      <c r="X130" s="33"/>
      <c r="Y130" s="34"/>
      <c r="Z130" s="33"/>
      <c r="AA130" s="33"/>
      <c r="AB130" s="33"/>
      <c r="AC130" s="33"/>
      <c r="AD130" s="35"/>
    </row>
    <row r="131" spans="1:30">
      <c r="A131" s="165" t="s">
        <v>42</v>
      </c>
      <c r="B131" s="8">
        <v>3</v>
      </c>
      <c r="C131" s="54" t="s">
        <v>91</v>
      </c>
      <c r="D131" s="8">
        <v>3</v>
      </c>
      <c r="E131" s="8" t="s">
        <v>580</v>
      </c>
      <c r="F131" s="11">
        <v>43589</v>
      </c>
      <c r="G131" s="13">
        <v>3273</v>
      </c>
      <c r="H131" s="13">
        <v>3513</v>
      </c>
      <c r="I131" s="13">
        <v>5255</v>
      </c>
      <c r="J131" s="32"/>
      <c r="K131" s="33"/>
      <c r="L131" s="33"/>
      <c r="M131" s="33"/>
      <c r="N131" s="34"/>
      <c r="O131" s="33"/>
      <c r="P131" s="33"/>
      <c r="Q131" s="33"/>
      <c r="R131" s="33"/>
      <c r="S131" s="34"/>
      <c r="T131" s="33"/>
      <c r="U131" s="33"/>
      <c r="V131" s="33"/>
      <c r="W131" s="33"/>
      <c r="X131" s="33"/>
      <c r="Y131" s="34"/>
      <c r="Z131" s="33"/>
      <c r="AA131" s="33"/>
      <c r="AB131" s="33"/>
      <c r="AC131" s="33"/>
      <c r="AD131" s="35"/>
    </row>
    <row r="132" spans="1:30">
      <c r="A132" s="165" t="s">
        <v>42</v>
      </c>
      <c r="B132" s="8">
        <v>4</v>
      </c>
      <c r="C132" s="54" t="s">
        <v>91</v>
      </c>
      <c r="D132" s="8">
        <v>4</v>
      </c>
      <c r="E132" s="8" t="s">
        <v>595</v>
      </c>
      <c r="F132" s="11">
        <v>43692</v>
      </c>
      <c r="G132" s="13">
        <v>6142</v>
      </c>
      <c r="H132" s="13">
        <v>7072</v>
      </c>
      <c r="I132" s="13">
        <v>9807</v>
      </c>
      <c r="J132" s="32"/>
      <c r="K132" s="33"/>
      <c r="L132" s="33"/>
      <c r="M132" s="33"/>
      <c r="N132" s="34"/>
      <c r="O132" s="33"/>
      <c r="P132" s="33"/>
      <c r="Q132" s="33"/>
      <c r="R132" s="33"/>
      <c r="S132" s="34"/>
      <c r="T132" s="33"/>
      <c r="U132" s="33"/>
      <c r="V132" s="33"/>
      <c r="W132" s="33"/>
      <c r="X132" s="33"/>
      <c r="Y132" s="34"/>
      <c r="Z132" s="33"/>
      <c r="AA132" s="33"/>
      <c r="AB132" s="33"/>
      <c r="AC132" s="33"/>
      <c r="AD132" s="35"/>
    </row>
    <row r="133" spans="1:30">
      <c r="B133" s="10"/>
      <c r="C133" s="9"/>
      <c r="D133" s="10"/>
      <c r="E133" s="8"/>
      <c r="F133" s="11"/>
      <c r="G133" s="13"/>
      <c r="H133" s="13"/>
      <c r="I133" s="13"/>
      <c r="J133" s="32"/>
      <c r="K133" s="33"/>
      <c r="L133" s="33"/>
      <c r="M133" s="33"/>
      <c r="N133" s="34"/>
      <c r="O133" s="33"/>
      <c r="P133" s="33"/>
      <c r="Q133" s="33"/>
      <c r="R133" s="33"/>
      <c r="S133" s="34"/>
      <c r="T133" s="33"/>
      <c r="U133" s="33"/>
      <c r="V133" s="33"/>
      <c r="W133" s="33"/>
      <c r="X133" s="33"/>
      <c r="Y133" s="34"/>
      <c r="Z133" s="33"/>
      <c r="AA133" s="33"/>
      <c r="AB133" s="33"/>
      <c r="AC133" s="33"/>
      <c r="AD133" s="35"/>
    </row>
    <row r="134" spans="1:30">
      <c r="F134" s="3" t="s">
        <v>228</v>
      </c>
      <c r="G134" s="7">
        <f>SUM(G129:G133)</f>
        <v>14406</v>
      </c>
      <c r="H134" s="7">
        <f>SUM(H129:H133)</f>
        <v>15576</v>
      </c>
      <c r="I134" s="7">
        <f>SUM(I129:I133)</f>
        <v>23117</v>
      </c>
      <c r="J134" s="45"/>
      <c r="K134" s="45"/>
      <c r="L134" s="45"/>
      <c r="M134" s="45"/>
      <c r="N134" s="45"/>
      <c r="O134" s="5"/>
      <c r="P134" s="6"/>
      <c r="Q134" s="6"/>
      <c r="R134" s="6"/>
      <c r="S134" s="45"/>
      <c r="T134" s="5"/>
      <c r="U134" s="6"/>
      <c r="V134" s="6"/>
      <c r="W134" s="6"/>
      <c r="X134" s="6"/>
      <c r="Y134" s="45"/>
      <c r="Z134" s="5"/>
      <c r="AA134" s="6"/>
      <c r="AB134" s="6"/>
      <c r="AC134" s="6"/>
      <c r="AD134" s="45"/>
    </row>
    <row r="137" spans="1:30">
      <c r="J137" s="102"/>
      <c r="K137" s="51"/>
      <c r="L137" s="51"/>
      <c r="M137" s="51"/>
    </row>
    <row r="138" spans="1:30">
      <c r="E138" s="102"/>
      <c r="F138" s="51"/>
      <c r="G138" s="51"/>
      <c r="H138" s="51"/>
      <c r="I138" s="51"/>
    </row>
  </sheetData>
  <phoneticPr fontId="18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T152"/>
  <sheetViews>
    <sheetView topLeftCell="A127" workbookViewId="0">
      <selection activeCell="A127" sqref="A1:IV65536"/>
    </sheetView>
  </sheetViews>
  <sheetFormatPr baseColWidth="10" defaultColWidth="11.42578125" defaultRowHeight="12.75"/>
  <cols>
    <col min="1" max="1" width="4.85546875" bestFit="1" customWidth="1"/>
    <col min="2" max="2" width="5.71093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5" customWidth="1"/>
    <col min="24" max="24" width="5.42578125" customWidth="1"/>
    <col min="25" max="25" width="6.42578125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5.5703125" bestFit="1" customWidth="1"/>
    <col min="32" max="32" width="15.14062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4" width="7.140625" customWidth="1"/>
    <col min="45" max="45" width="11.5703125" bestFit="1" customWidth="1"/>
  </cols>
  <sheetData>
    <row r="1" spans="1:45">
      <c r="F1" s="102"/>
      <c r="G1" s="51"/>
      <c r="H1" s="51"/>
      <c r="I1" s="51"/>
      <c r="J1" s="102"/>
      <c r="K1" s="51"/>
      <c r="L1" s="51"/>
      <c r="M1" s="51"/>
    </row>
    <row r="2" spans="1:45">
      <c r="F2" s="102"/>
      <c r="G2" s="51"/>
      <c r="H2" s="51"/>
      <c r="I2" s="51"/>
      <c r="J2" s="102"/>
      <c r="K2" s="51"/>
      <c r="L2" s="51"/>
      <c r="M2" s="51"/>
      <c r="N2" s="51"/>
    </row>
    <row r="3" spans="1:45">
      <c r="D3" s="1" t="s">
        <v>596</v>
      </c>
      <c r="E3" s="2"/>
      <c r="G3" s="51"/>
      <c r="J3" s="102"/>
      <c r="K3" s="51"/>
      <c r="L3" s="51"/>
      <c r="M3" s="51"/>
      <c r="N3" s="51"/>
    </row>
    <row r="4" spans="1:45">
      <c r="D4" s="1"/>
      <c r="E4" s="2"/>
      <c r="F4" s="2"/>
      <c r="AF4" s="113" t="s">
        <v>597</v>
      </c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2"/>
    </row>
    <row r="5" spans="1:45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22" t="s">
        <v>146</v>
      </c>
      <c r="AG5" s="142" t="s">
        <v>147</v>
      </c>
      <c r="AH5" s="142" t="s">
        <v>148</v>
      </c>
      <c r="AI5" s="142" t="s">
        <v>149</v>
      </c>
      <c r="AJ5" s="142" t="s">
        <v>150</v>
      </c>
      <c r="AK5" s="142" t="s">
        <v>151</v>
      </c>
      <c r="AL5" s="142" t="s">
        <v>152</v>
      </c>
      <c r="AM5" s="142" t="s">
        <v>153</v>
      </c>
      <c r="AN5" s="142" t="s">
        <v>154</v>
      </c>
      <c r="AO5" s="142" t="s">
        <v>155</v>
      </c>
      <c r="AP5" s="142" t="s">
        <v>156</v>
      </c>
      <c r="AQ5" s="142" t="s">
        <v>157</v>
      </c>
      <c r="AR5" s="142" t="s">
        <v>158</v>
      </c>
      <c r="AS5" s="142" t="s">
        <v>76</v>
      </c>
    </row>
    <row r="6" spans="1:45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50" t="s">
        <v>169</v>
      </c>
      <c r="AF6" s="147" t="s">
        <v>598</v>
      </c>
      <c r="AI6">
        <v>1</v>
      </c>
      <c r="AS6">
        <v>1</v>
      </c>
    </row>
    <row r="7" spans="1:45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47" t="s">
        <v>279</v>
      </c>
      <c r="AH7">
        <v>84</v>
      </c>
      <c r="AI7">
        <v>134</v>
      </c>
      <c r="AJ7">
        <v>90</v>
      </c>
      <c r="AK7">
        <v>86</v>
      </c>
      <c r="AL7">
        <v>88</v>
      </c>
      <c r="AP7">
        <v>47</v>
      </c>
      <c r="AS7">
        <v>529</v>
      </c>
    </row>
    <row r="8" spans="1:45">
      <c r="A8" t="s">
        <v>42</v>
      </c>
      <c r="B8" s="10">
        <v>1568</v>
      </c>
      <c r="C8" s="9" t="s">
        <v>173</v>
      </c>
      <c r="D8" s="10">
        <v>1</v>
      </c>
      <c r="E8" s="8" t="s">
        <v>599</v>
      </c>
      <c r="F8" s="11">
        <v>43104</v>
      </c>
      <c r="G8" s="13">
        <v>0</v>
      </c>
      <c r="H8" s="13">
        <v>81</v>
      </c>
      <c r="I8" s="13">
        <v>3117</v>
      </c>
      <c r="J8" s="40">
        <v>0</v>
      </c>
      <c r="K8" s="40">
        <v>0</v>
      </c>
      <c r="L8" s="40">
        <v>0</v>
      </c>
      <c r="M8" s="40">
        <v>0</v>
      </c>
      <c r="N8" s="50">
        <f t="shared" ref="N8:N15" si="0">SUM(J8:M8)</f>
        <v>0</v>
      </c>
      <c r="O8" s="40">
        <v>0</v>
      </c>
      <c r="P8" s="40">
        <v>0</v>
      </c>
      <c r="Q8" s="40">
        <v>0</v>
      </c>
      <c r="R8" s="40">
        <v>0</v>
      </c>
      <c r="S8" s="50">
        <f t="shared" ref="S8:S15" si="1">SUM(O8:R8)</f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50">
        <f t="shared" ref="Y8:Y15" si="2">SUM(T8:X8)</f>
        <v>0</v>
      </c>
      <c r="Z8" s="40">
        <v>0</v>
      </c>
      <c r="AA8" s="40">
        <v>0</v>
      </c>
      <c r="AB8" s="40">
        <v>0</v>
      </c>
      <c r="AC8" s="40">
        <v>0</v>
      </c>
      <c r="AD8" s="50">
        <f t="shared" ref="AD8:AD15" si="3">SUM(Z8:AC8)</f>
        <v>0</v>
      </c>
      <c r="AE8" s="99" t="s">
        <v>486</v>
      </c>
      <c r="AF8" s="147" t="s">
        <v>600</v>
      </c>
      <c r="AI8">
        <v>68</v>
      </c>
      <c r="AS8">
        <v>68</v>
      </c>
    </row>
    <row r="9" spans="1:45">
      <c r="A9" t="s">
        <v>36</v>
      </c>
      <c r="B9" s="10">
        <v>1569</v>
      </c>
      <c r="C9" s="9" t="s">
        <v>173</v>
      </c>
      <c r="D9" s="10">
        <v>2</v>
      </c>
      <c r="E9" s="8" t="s">
        <v>601</v>
      </c>
      <c r="F9" s="11">
        <v>43107</v>
      </c>
      <c r="G9" s="13">
        <v>4654</v>
      </c>
      <c r="H9" s="13">
        <v>196225</v>
      </c>
      <c r="I9" s="13">
        <v>6805</v>
      </c>
      <c r="J9" s="40">
        <v>1</v>
      </c>
      <c r="K9" s="40">
        <v>0</v>
      </c>
      <c r="L9" s="40">
        <v>0</v>
      </c>
      <c r="M9" s="40">
        <v>0</v>
      </c>
      <c r="N9" s="50">
        <f t="shared" si="0"/>
        <v>1</v>
      </c>
      <c r="O9" s="40">
        <v>0</v>
      </c>
      <c r="P9" s="40">
        <v>0</v>
      </c>
      <c r="Q9" s="40">
        <v>74</v>
      </c>
      <c r="R9" s="40">
        <v>0</v>
      </c>
      <c r="S9" s="50">
        <f t="shared" si="1"/>
        <v>74</v>
      </c>
      <c r="T9" s="21">
        <v>8</v>
      </c>
      <c r="U9" s="21">
        <v>0</v>
      </c>
      <c r="V9" s="21">
        <v>253</v>
      </c>
      <c r="W9" s="21">
        <v>1</v>
      </c>
      <c r="X9" s="21">
        <v>0</v>
      </c>
      <c r="Y9" s="50">
        <f t="shared" si="2"/>
        <v>262</v>
      </c>
      <c r="Z9" s="40">
        <v>0</v>
      </c>
      <c r="AA9" s="40">
        <v>0</v>
      </c>
      <c r="AB9" s="40">
        <v>0</v>
      </c>
      <c r="AC9" s="40">
        <v>0</v>
      </c>
      <c r="AD9" s="50">
        <f t="shared" si="3"/>
        <v>0</v>
      </c>
      <c r="AF9" s="147" t="s">
        <v>602</v>
      </c>
      <c r="AI9">
        <v>12</v>
      </c>
      <c r="AS9">
        <v>12</v>
      </c>
    </row>
    <row r="10" spans="1:45">
      <c r="A10" t="s">
        <v>42</v>
      </c>
      <c r="B10" s="10">
        <v>1498</v>
      </c>
      <c r="C10" s="9" t="s">
        <v>173</v>
      </c>
      <c r="D10" s="10">
        <v>3</v>
      </c>
      <c r="E10" s="8" t="s">
        <v>603</v>
      </c>
      <c r="F10" s="11">
        <v>43111</v>
      </c>
      <c r="G10" s="13">
        <v>0</v>
      </c>
      <c r="H10" s="13">
        <v>44</v>
      </c>
      <c r="I10" s="13">
        <v>2186</v>
      </c>
      <c r="J10" s="40">
        <v>0</v>
      </c>
      <c r="K10" s="40">
        <v>0</v>
      </c>
      <c r="L10" s="40">
        <v>0</v>
      </c>
      <c r="M10" s="40">
        <v>0</v>
      </c>
      <c r="N10" s="50">
        <f t="shared" si="0"/>
        <v>0</v>
      </c>
      <c r="O10" s="40">
        <v>0</v>
      </c>
      <c r="P10" s="40">
        <v>0</v>
      </c>
      <c r="Q10" s="40">
        <v>0</v>
      </c>
      <c r="R10" s="40">
        <v>0</v>
      </c>
      <c r="S10" s="50">
        <f t="shared" si="1"/>
        <v>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50">
        <f t="shared" si="2"/>
        <v>0</v>
      </c>
      <c r="Z10" s="40">
        <v>0</v>
      </c>
      <c r="AA10" s="40">
        <v>0</v>
      </c>
      <c r="AB10" s="40">
        <v>0</v>
      </c>
      <c r="AC10" s="40">
        <v>0</v>
      </c>
      <c r="AD10" s="50">
        <f t="shared" si="3"/>
        <v>0</v>
      </c>
      <c r="AE10" s="99" t="s">
        <v>486</v>
      </c>
      <c r="AF10" s="147" t="s">
        <v>488</v>
      </c>
      <c r="AI10">
        <v>0</v>
      </c>
      <c r="AS10">
        <v>0</v>
      </c>
    </row>
    <row r="11" spans="1:45">
      <c r="A11" t="s">
        <v>36</v>
      </c>
      <c r="B11" s="10">
        <v>1571</v>
      </c>
      <c r="C11" s="9" t="s">
        <v>173</v>
      </c>
      <c r="D11" s="10">
        <v>4</v>
      </c>
      <c r="E11" s="8" t="s">
        <v>604</v>
      </c>
      <c r="F11" s="11">
        <v>43113</v>
      </c>
      <c r="G11" s="13">
        <v>1686</v>
      </c>
      <c r="H11" s="13">
        <v>97361</v>
      </c>
      <c r="I11" s="13">
        <v>3147</v>
      </c>
      <c r="J11" s="40">
        <v>2</v>
      </c>
      <c r="K11" s="40">
        <v>0</v>
      </c>
      <c r="L11" s="40">
        <v>1</v>
      </c>
      <c r="M11" s="40">
        <v>0</v>
      </c>
      <c r="N11" s="50">
        <f t="shared" si="0"/>
        <v>3</v>
      </c>
      <c r="O11" s="40">
        <v>0</v>
      </c>
      <c r="P11" s="40">
        <v>0</v>
      </c>
      <c r="Q11" s="40">
        <v>150</v>
      </c>
      <c r="R11" s="40">
        <v>30</v>
      </c>
      <c r="S11" s="50">
        <f t="shared" si="1"/>
        <v>180</v>
      </c>
      <c r="T11" s="21">
        <v>29</v>
      </c>
      <c r="U11" s="21">
        <v>0</v>
      </c>
      <c r="V11" s="21">
        <v>94</v>
      </c>
      <c r="W11" s="21">
        <v>1</v>
      </c>
      <c r="X11" s="21">
        <v>0</v>
      </c>
      <c r="Y11" s="50">
        <f t="shared" si="2"/>
        <v>124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F11" s="147" t="s">
        <v>161</v>
      </c>
      <c r="AL11">
        <v>3</v>
      </c>
      <c r="AM11">
        <v>4</v>
      </c>
      <c r="AN11">
        <v>17</v>
      </c>
      <c r="AO11">
        <v>5</v>
      </c>
      <c r="AS11">
        <v>29</v>
      </c>
    </row>
    <row r="12" spans="1:45">
      <c r="A12" t="s">
        <v>36</v>
      </c>
      <c r="B12" s="10">
        <v>1572</v>
      </c>
      <c r="C12" s="9" t="s">
        <v>173</v>
      </c>
      <c r="D12" s="10">
        <v>5</v>
      </c>
      <c r="E12" s="8" t="s">
        <v>605</v>
      </c>
      <c r="F12" s="11">
        <v>43118</v>
      </c>
      <c r="G12" s="13">
        <v>2769</v>
      </c>
      <c r="H12" s="13">
        <v>95489</v>
      </c>
      <c r="I12" s="13">
        <v>5117</v>
      </c>
      <c r="J12" s="40">
        <v>0</v>
      </c>
      <c r="K12" s="40">
        <v>0</v>
      </c>
      <c r="L12" s="40">
        <v>0</v>
      </c>
      <c r="M12" s="40">
        <v>0</v>
      </c>
      <c r="N12" s="50">
        <f t="shared" si="0"/>
        <v>0</v>
      </c>
      <c r="O12" s="40">
        <v>0</v>
      </c>
      <c r="P12" s="40">
        <v>0</v>
      </c>
      <c r="Q12" s="40">
        <v>138</v>
      </c>
      <c r="R12" s="40">
        <v>0</v>
      </c>
      <c r="S12" s="50">
        <f t="shared" si="1"/>
        <v>138</v>
      </c>
      <c r="T12" s="21">
        <v>66</v>
      </c>
      <c r="U12" s="21">
        <v>0</v>
      </c>
      <c r="V12" s="21">
        <v>130</v>
      </c>
      <c r="W12" s="21">
        <v>8</v>
      </c>
      <c r="X12" s="21">
        <v>0</v>
      </c>
      <c r="Y12" s="50">
        <f t="shared" si="2"/>
        <v>204</v>
      </c>
      <c r="Z12" s="40">
        <v>0</v>
      </c>
      <c r="AA12" s="40">
        <v>0</v>
      </c>
      <c r="AB12" s="40">
        <v>0</v>
      </c>
      <c r="AC12" s="40">
        <v>0</v>
      </c>
      <c r="AD12" s="50">
        <f t="shared" si="3"/>
        <v>0</v>
      </c>
      <c r="AF12" s="147" t="s">
        <v>286</v>
      </c>
      <c r="AG12">
        <v>60</v>
      </c>
      <c r="AH12">
        <v>13</v>
      </c>
      <c r="AI12">
        <v>87</v>
      </c>
      <c r="AJ12">
        <v>49</v>
      </c>
      <c r="AK12">
        <v>7</v>
      </c>
      <c r="AL12">
        <v>51</v>
      </c>
      <c r="AM12">
        <v>68</v>
      </c>
      <c r="AN12">
        <v>51</v>
      </c>
      <c r="AO12">
        <v>17</v>
      </c>
      <c r="AP12">
        <v>28</v>
      </c>
      <c r="AQ12">
        <v>16</v>
      </c>
      <c r="AR12">
        <v>26</v>
      </c>
      <c r="AS12">
        <v>473</v>
      </c>
    </row>
    <row r="13" spans="1:45">
      <c r="A13" t="s">
        <v>36</v>
      </c>
      <c r="B13" s="10">
        <v>1573</v>
      </c>
      <c r="C13" s="9" t="s">
        <v>173</v>
      </c>
      <c r="D13" s="10">
        <v>6</v>
      </c>
      <c r="E13" s="8" t="s">
        <v>606</v>
      </c>
      <c r="F13" s="11">
        <v>43127</v>
      </c>
      <c r="G13" s="13">
        <v>1751</v>
      </c>
      <c r="H13" s="13">
        <v>73003</v>
      </c>
      <c r="I13" s="13">
        <v>3315</v>
      </c>
      <c r="J13" s="40">
        <v>2</v>
      </c>
      <c r="K13" s="40">
        <v>0</v>
      </c>
      <c r="L13" s="40">
        <v>1</v>
      </c>
      <c r="M13" s="40">
        <v>0</v>
      </c>
      <c r="N13" s="50">
        <f t="shared" si="0"/>
        <v>3</v>
      </c>
      <c r="O13" s="40">
        <v>0</v>
      </c>
      <c r="P13" s="40">
        <v>0</v>
      </c>
      <c r="Q13" s="40">
        <v>220</v>
      </c>
      <c r="R13" s="40">
        <v>1</v>
      </c>
      <c r="S13" s="50">
        <f t="shared" si="1"/>
        <v>221</v>
      </c>
      <c r="T13" s="21">
        <v>43</v>
      </c>
      <c r="U13" s="21">
        <v>0</v>
      </c>
      <c r="V13" s="21">
        <v>89</v>
      </c>
      <c r="W13" s="21">
        <v>1</v>
      </c>
      <c r="X13" s="21">
        <v>0</v>
      </c>
      <c r="Y13" s="50">
        <f t="shared" si="2"/>
        <v>133</v>
      </c>
      <c r="Z13" s="40">
        <v>0</v>
      </c>
      <c r="AA13" s="40">
        <v>0</v>
      </c>
      <c r="AB13" s="40">
        <v>23</v>
      </c>
      <c r="AC13" s="40">
        <v>0</v>
      </c>
      <c r="AD13" s="50">
        <f t="shared" si="3"/>
        <v>23</v>
      </c>
      <c r="AF13" s="147" t="s">
        <v>607</v>
      </c>
      <c r="AO13">
        <v>1</v>
      </c>
      <c r="AS13">
        <v>1</v>
      </c>
    </row>
    <row r="14" spans="1:45">
      <c r="A14" t="s">
        <v>36</v>
      </c>
      <c r="B14" s="10">
        <v>1574</v>
      </c>
      <c r="C14" s="9" t="s">
        <v>173</v>
      </c>
      <c r="D14" s="10">
        <v>7</v>
      </c>
      <c r="E14" s="8" t="s">
        <v>608</v>
      </c>
      <c r="F14" s="11">
        <v>43131</v>
      </c>
      <c r="G14" s="13">
        <v>1913</v>
      </c>
      <c r="H14" s="13">
        <v>88694</v>
      </c>
      <c r="I14" s="13">
        <v>3019</v>
      </c>
      <c r="J14" s="40">
        <v>20</v>
      </c>
      <c r="K14" s="40">
        <v>0</v>
      </c>
      <c r="L14" s="40">
        <v>2</v>
      </c>
      <c r="M14" s="40">
        <v>0</v>
      </c>
      <c r="N14" s="50">
        <f t="shared" si="0"/>
        <v>22</v>
      </c>
      <c r="O14" s="40">
        <v>0</v>
      </c>
      <c r="P14" s="40">
        <v>0</v>
      </c>
      <c r="Q14" s="40">
        <v>150</v>
      </c>
      <c r="R14" s="40">
        <v>6</v>
      </c>
      <c r="S14" s="50">
        <f t="shared" si="1"/>
        <v>156</v>
      </c>
      <c r="T14" s="21">
        <v>12</v>
      </c>
      <c r="U14" s="21">
        <v>0</v>
      </c>
      <c r="V14" s="21">
        <v>103</v>
      </c>
      <c r="W14" s="21">
        <v>3</v>
      </c>
      <c r="X14" s="21">
        <v>0</v>
      </c>
      <c r="Y14" s="50">
        <f t="shared" si="2"/>
        <v>118</v>
      </c>
      <c r="Z14" s="40">
        <v>0</v>
      </c>
      <c r="AA14" s="40">
        <v>0</v>
      </c>
      <c r="AB14" s="40">
        <v>0</v>
      </c>
      <c r="AC14" s="40">
        <v>1</v>
      </c>
      <c r="AD14" s="50">
        <f t="shared" si="3"/>
        <v>1</v>
      </c>
      <c r="AF14" s="147" t="s">
        <v>288</v>
      </c>
      <c r="AG14">
        <v>3</v>
      </c>
      <c r="AH14">
        <v>3</v>
      </c>
      <c r="AK14">
        <v>2</v>
      </c>
      <c r="AL14">
        <v>1</v>
      </c>
      <c r="AM14">
        <v>1</v>
      </c>
      <c r="AN14">
        <v>5</v>
      </c>
      <c r="AO14">
        <v>1</v>
      </c>
      <c r="AP14">
        <v>9</v>
      </c>
      <c r="AR14">
        <v>1</v>
      </c>
      <c r="AS14">
        <v>26</v>
      </c>
    </row>
    <row r="15" spans="1:45">
      <c r="A15" t="s">
        <v>36</v>
      </c>
      <c r="B15" s="10">
        <v>1576</v>
      </c>
      <c r="C15" s="9" t="s">
        <v>173</v>
      </c>
      <c r="D15" s="10">
        <v>8</v>
      </c>
      <c r="E15" s="8" t="s">
        <v>609</v>
      </c>
      <c r="F15" s="11">
        <v>43141</v>
      </c>
      <c r="G15" s="13">
        <v>3448</v>
      </c>
      <c r="H15" s="13">
        <v>91562</v>
      </c>
      <c r="I15" s="13">
        <v>4871</v>
      </c>
      <c r="J15" s="40">
        <v>3</v>
      </c>
      <c r="K15" s="40">
        <v>0</v>
      </c>
      <c r="L15" s="40">
        <v>1</v>
      </c>
      <c r="M15" s="40">
        <v>0</v>
      </c>
      <c r="N15" s="50">
        <f t="shared" si="0"/>
        <v>4</v>
      </c>
      <c r="O15" s="40">
        <v>0</v>
      </c>
      <c r="P15" s="40">
        <v>0</v>
      </c>
      <c r="Q15" s="40">
        <v>220</v>
      </c>
      <c r="R15" s="40">
        <v>0</v>
      </c>
      <c r="S15" s="50">
        <f t="shared" si="1"/>
        <v>220</v>
      </c>
      <c r="T15" s="21">
        <v>33</v>
      </c>
      <c r="U15" s="21">
        <v>0</v>
      </c>
      <c r="V15" s="21">
        <v>154</v>
      </c>
      <c r="W15" s="21">
        <v>7</v>
      </c>
      <c r="X15" s="21">
        <v>0</v>
      </c>
      <c r="Y15" s="50">
        <f t="shared" si="2"/>
        <v>194</v>
      </c>
      <c r="Z15" s="40">
        <v>7</v>
      </c>
      <c r="AA15" s="40">
        <v>0</v>
      </c>
      <c r="AB15" s="40">
        <v>9</v>
      </c>
      <c r="AC15" s="40">
        <v>0</v>
      </c>
      <c r="AD15" s="50">
        <f t="shared" si="3"/>
        <v>16</v>
      </c>
      <c r="AF15" s="147" t="s">
        <v>162</v>
      </c>
      <c r="AG15">
        <v>12</v>
      </c>
      <c r="AH15">
        <v>3</v>
      </c>
      <c r="AI15">
        <v>11</v>
      </c>
      <c r="AJ15">
        <v>10</v>
      </c>
      <c r="AK15">
        <v>10</v>
      </c>
      <c r="AL15">
        <v>20</v>
      </c>
      <c r="AM15">
        <v>5</v>
      </c>
      <c r="AN15">
        <v>1</v>
      </c>
      <c r="AO15">
        <v>10</v>
      </c>
      <c r="AQ15">
        <v>20</v>
      </c>
      <c r="AR15">
        <v>12</v>
      </c>
      <c r="AS15">
        <v>114</v>
      </c>
    </row>
    <row r="16" spans="1:45">
      <c r="A16" t="s">
        <v>42</v>
      </c>
      <c r="B16" s="10">
        <v>1577</v>
      </c>
      <c r="C16" s="9" t="s">
        <v>173</v>
      </c>
      <c r="D16" s="10">
        <v>9</v>
      </c>
      <c r="E16" s="8" t="s">
        <v>610</v>
      </c>
      <c r="F16" s="11">
        <v>43142</v>
      </c>
      <c r="G16" s="13">
        <v>0</v>
      </c>
      <c r="H16" s="13">
        <v>23</v>
      </c>
      <c r="I16" s="13">
        <v>694</v>
      </c>
      <c r="J16" s="40">
        <v>0</v>
      </c>
      <c r="K16" s="40">
        <v>0</v>
      </c>
      <c r="L16" s="40">
        <v>0</v>
      </c>
      <c r="M16" s="40">
        <v>0</v>
      </c>
      <c r="N16" s="50">
        <f t="shared" ref="N16:N25" si="4">SUM(J16:M16)</f>
        <v>0</v>
      </c>
      <c r="O16" s="40">
        <v>0</v>
      </c>
      <c r="P16" s="40">
        <v>0</v>
      </c>
      <c r="Q16" s="40">
        <v>0</v>
      </c>
      <c r="R16" s="40">
        <v>0</v>
      </c>
      <c r="S16" s="50">
        <f t="shared" ref="S16:S25" si="5">SUM(O16:R16)</f>
        <v>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50">
        <f t="shared" ref="Y16:Y25" si="6">SUM(T16:X16)</f>
        <v>0</v>
      </c>
      <c r="Z16" s="40">
        <v>0</v>
      </c>
      <c r="AA16" s="40">
        <v>0</v>
      </c>
      <c r="AB16" s="40">
        <v>0</v>
      </c>
      <c r="AC16" s="40">
        <v>0</v>
      </c>
      <c r="AD16" s="50">
        <f t="shared" ref="AD16:AD25" si="7">SUM(Z16:AC16)</f>
        <v>0</v>
      </c>
      <c r="AE16" s="99" t="s">
        <v>486</v>
      </c>
      <c r="AF16" s="147" t="s">
        <v>291</v>
      </c>
      <c r="AM16">
        <v>2</v>
      </c>
      <c r="AP16">
        <v>2</v>
      </c>
      <c r="AS16">
        <v>4</v>
      </c>
    </row>
    <row r="17" spans="1:45">
      <c r="A17" t="s">
        <v>36</v>
      </c>
      <c r="B17" s="10">
        <v>1575</v>
      </c>
      <c r="C17" s="9" t="s">
        <v>173</v>
      </c>
      <c r="D17" s="10">
        <v>10</v>
      </c>
      <c r="E17" s="8" t="s">
        <v>611</v>
      </c>
      <c r="F17" s="11">
        <v>43146</v>
      </c>
      <c r="G17" s="13">
        <v>1293</v>
      </c>
      <c r="H17" s="13">
        <v>59065</v>
      </c>
      <c r="I17" s="13">
        <v>3782</v>
      </c>
      <c r="J17" s="40">
        <v>1</v>
      </c>
      <c r="K17" s="40">
        <v>0</v>
      </c>
      <c r="L17" s="40">
        <v>0</v>
      </c>
      <c r="M17" s="40">
        <v>0</v>
      </c>
      <c r="N17" s="50">
        <f t="shared" si="4"/>
        <v>1</v>
      </c>
      <c r="O17" s="40">
        <v>0</v>
      </c>
      <c r="P17" s="40">
        <v>0</v>
      </c>
      <c r="Q17" s="40">
        <v>90</v>
      </c>
      <c r="R17" s="40">
        <v>0</v>
      </c>
      <c r="S17" s="50">
        <f t="shared" si="5"/>
        <v>90</v>
      </c>
      <c r="T17" s="21">
        <v>41</v>
      </c>
      <c r="U17" s="21">
        <v>0</v>
      </c>
      <c r="V17" s="21">
        <v>99</v>
      </c>
      <c r="W17" s="21">
        <v>13</v>
      </c>
      <c r="X17" s="21">
        <v>0</v>
      </c>
      <c r="Y17" s="50">
        <f t="shared" si="6"/>
        <v>153</v>
      </c>
      <c r="Z17" s="40">
        <v>0</v>
      </c>
      <c r="AA17" s="40">
        <v>0</v>
      </c>
      <c r="AB17" s="40">
        <v>0</v>
      </c>
      <c r="AC17" s="40">
        <v>0</v>
      </c>
      <c r="AD17" s="50">
        <f t="shared" si="7"/>
        <v>0</v>
      </c>
      <c r="AF17" s="147" t="s">
        <v>293</v>
      </c>
      <c r="AG17">
        <v>45</v>
      </c>
      <c r="AH17">
        <v>9</v>
      </c>
      <c r="AK17">
        <v>10</v>
      </c>
      <c r="AL17">
        <v>30</v>
      </c>
      <c r="AM17">
        <v>20</v>
      </c>
      <c r="AN17">
        <v>27</v>
      </c>
      <c r="AO17">
        <v>33</v>
      </c>
      <c r="AP17">
        <v>55</v>
      </c>
      <c r="AQ17">
        <v>45</v>
      </c>
      <c r="AR17">
        <v>15</v>
      </c>
      <c r="AS17">
        <v>289</v>
      </c>
    </row>
    <row r="18" spans="1:45">
      <c r="A18" t="s">
        <v>36</v>
      </c>
      <c r="B18" s="10">
        <v>1578</v>
      </c>
      <c r="C18" s="9" t="s">
        <v>173</v>
      </c>
      <c r="D18" s="10">
        <v>11</v>
      </c>
      <c r="E18" s="8" t="s">
        <v>612</v>
      </c>
      <c r="F18" s="11">
        <v>43155</v>
      </c>
      <c r="G18" s="13">
        <v>2972</v>
      </c>
      <c r="H18" s="13">
        <v>119322</v>
      </c>
      <c r="I18" s="13">
        <v>4253</v>
      </c>
      <c r="J18" s="40">
        <v>3</v>
      </c>
      <c r="K18" s="40">
        <v>0</v>
      </c>
      <c r="L18" s="40">
        <v>0</v>
      </c>
      <c r="M18" s="40">
        <v>0</v>
      </c>
      <c r="N18" s="50">
        <f t="shared" si="4"/>
        <v>3</v>
      </c>
      <c r="O18" s="40">
        <v>0</v>
      </c>
      <c r="P18" s="40">
        <v>0</v>
      </c>
      <c r="Q18" s="40">
        <v>94</v>
      </c>
      <c r="R18" s="40">
        <v>10</v>
      </c>
      <c r="S18" s="50">
        <f t="shared" si="5"/>
        <v>104</v>
      </c>
      <c r="T18" s="21">
        <v>8</v>
      </c>
      <c r="U18" s="21">
        <v>0</v>
      </c>
      <c r="V18" s="21">
        <v>141</v>
      </c>
      <c r="W18" s="21">
        <v>17</v>
      </c>
      <c r="X18" s="21">
        <v>0</v>
      </c>
      <c r="Y18" s="50">
        <f t="shared" si="6"/>
        <v>166</v>
      </c>
      <c r="Z18" s="40">
        <v>0</v>
      </c>
      <c r="AA18" s="40">
        <v>0</v>
      </c>
      <c r="AB18" s="40">
        <v>0</v>
      </c>
      <c r="AC18" s="40">
        <v>0</v>
      </c>
      <c r="AD18" s="50">
        <f t="shared" si="7"/>
        <v>0</v>
      </c>
      <c r="AF18" s="147" t="s">
        <v>295</v>
      </c>
      <c r="AP18">
        <v>7</v>
      </c>
      <c r="AQ18">
        <v>2</v>
      </c>
      <c r="AS18">
        <v>9</v>
      </c>
    </row>
    <row r="19" spans="1:45">
      <c r="A19" t="s">
        <v>42</v>
      </c>
      <c r="B19" s="10">
        <v>1582</v>
      </c>
      <c r="C19" s="9" t="s">
        <v>173</v>
      </c>
      <c r="D19" s="10">
        <v>12</v>
      </c>
      <c r="E19" s="8" t="s">
        <v>613</v>
      </c>
      <c r="F19" s="11">
        <v>43159</v>
      </c>
      <c r="G19" s="13">
        <v>0</v>
      </c>
      <c r="H19" s="13">
        <f>334+6668</f>
        <v>7002</v>
      </c>
      <c r="I19" s="13">
        <v>10503</v>
      </c>
      <c r="J19" s="40">
        <v>0</v>
      </c>
      <c r="K19" s="40">
        <v>0</v>
      </c>
      <c r="L19" s="40">
        <v>0</v>
      </c>
      <c r="M19" s="40">
        <v>0</v>
      </c>
      <c r="N19" s="50">
        <f t="shared" si="4"/>
        <v>0</v>
      </c>
      <c r="O19" s="40">
        <v>0</v>
      </c>
      <c r="P19" s="40">
        <v>0</v>
      </c>
      <c r="Q19" s="40">
        <v>0</v>
      </c>
      <c r="R19" s="40">
        <v>0</v>
      </c>
      <c r="S19" s="50">
        <f t="shared" si="5"/>
        <v>0</v>
      </c>
      <c r="T19" s="21">
        <v>0</v>
      </c>
      <c r="U19" s="21">
        <v>0</v>
      </c>
      <c r="V19" s="21">
        <v>0</v>
      </c>
      <c r="W19" s="21">
        <v>0</v>
      </c>
      <c r="X19" s="21">
        <v>0</v>
      </c>
      <c r="Y19" s="50">
        <f t="shared" si="6"/>
        <v>0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7"/>
        <v>0</v>
      </c>
      <c r="AE19" s="99" t="s">
        <v>486</v>
      </c>
      <c r="AF19" s="147" t="s">
        <v>168</v>
      </c>
      <c r="AK19">
        <v>2</v>
      </c>
      <c r="AS19">
        <v>2</v>
      </c>
    </row>
    <row r="20" spans="1:45">
      <c r="A20" t="s">
        <v>36</v>
      </c>
      <c r="B20" s="10">
        <v>1579</v>
      </c>
      <c r="C20" s="9" t="s">
        <v>173</v>
      </c>
      <c r="D20" s="10">
        <v>13</v>
      </c>
      <c r="E20" s="8" t="s">
        <v>614</v>
      </c>
      <c r="F20" s="11">
        <v>43164</v>
      </c>
      <c r="G20" s="13">
        <v>2123</v>
      </c>
      <c r="H20" s="13">
        <v>96848</v>
      </c>
      <c r="I20" s="13">
        <v>3574</v>
      </c>
      <c r="J20" s="40">
        <v>15</v>
      </c>
      <c r="K20" s="40">
        <v>0</v>
      </c>
      <c r="L20" s="40">
        <v>1</v>
      </c>
      <c r="M20" s="40">
        <v>0</v>
      </c>
      <c r="N20" s="50">
        <f t="shared" si="4"/>
        <v>16</v>
      </c>
      <c r="O20" s="40">
        <v>0</v>
      </c>
      <c r="P20" s="40">
        <v>0</v>
      </c>
      <c r="Q20" s="40">
        <v>240</v>
      </c>
      <c r="R20" s="40">
        <v>10</v>
      </c>
      <c r="S20" s="50">
        <f t="shared" si="5"/>
        <v>250</v>
      </c>
      <c r="T20" s="21">
        <v>29</v>
      </c>
      <c r="U20" s="21">
        <v>0</v>
      </c>
      <c r="V20" s="21">
        <v>104</v>
      </c>
      <c r="W20" s="21">
        <v>11</v>
      </c>
      <c r="X20" s="21">
        <v>0</v>
      </c>
      <c r="Y20" s="50">
        <f t="shared" si="6"/>
        <v>144</v>
      </c>
      <c r="Z20" s="40">
        <v>0</v>
      </c>
      <c r="AA20" s="40">
        <v>0</v>
      </c>
      <c r="AB20" s="40">
        <v>0</v>
      </c>
      <c r="AC20" s="40">
        <v>0</v>
      </c>
      <c r="AD20" s="50">
        <f t="shared" si="7"/>
        <v>0</v>
      </c>
      <c r="AF20" s="147" t="s">
        <v>615</v>
      </c>
      <c r="AL20">
        <v>5</v>
      </c>
      <c r="AS20">
        <v>5</v>
      </c>
    </row>
    <row r="21" spans="1:45">
      <c r="A21" t="s">
        <v>36</v>
      </c>
      <c r="B21" s="10">
        <v>1583</v>
      </c>
      <c r="C21" s="9" t="s">
        <v>173</v>
      </c>
      <c r="D21" s="10">
        <v>14</v>
      </c>
      <c r="E21" s="8" t="s">
        <v>616</v>
      </c>
      <c r="F21" s="11">
        <v>43170</v>
      </c>
      <c r="G21" s="13">
        <v>0</v>
      </c>
      <c r="H21" s="13">
        <v>3340</v>
      </c>
      <c r="I21" s="13">
        <v>5113</v>
      </c>
      <c r="J21" s="40">
        <v>0</v>
      </c>
      <c r="K21" s="40">
        <v>0</v>
      </c>
      <c r="L21" s="40">
        <v>167</v>
      </c>
      <c r="M21" s="40">
        <v>0</v>
      </c>
      <c r="N21" s="50">
        <f t="shared" si="4"/>
        <v>167</v>
      </c>
      <c r="O21" s="40">
        <v>0</v>
      </c>
      <c r="P21" s="40">
        <v>0</v>
      </c>
      <c r="Q21" s="40">
        <v>0</v>
      </c>
      <c r="R21" s="40">
        <v>0</v>
      </c>
      <c r="S21" s="50">
        <f t="shared" si="5"/>
        <v>0</v>
      </c>
      <c r="T21" s="21">
        <v>0</v>
      </c>
      <c r="U21" s="21">
        <v>0</v>
      </c>
      <c r="V21" s="21">
        <v>0</v>
      </c>
      <c r="W21" s="21">
        <v>0</v>
      </c>
      <c r="X21" s="21">
        <v>0</v>
      </c>
      <c r="Y21" s="50">
        <f t="shared" si="6"/>
        <v>0</v>
      </c>
      <c r="Z21" s="40">
        <v>0</v>
      </c>
      <c r="AA21" s="40">
        <v>0</v>
      </c>
      <c r="AB21" s="40">
        <v>0</v>
      </c>
      <c r="AC21" s="40">
        <v>0</v>
      </c>
      <c r="AD21" s="50">
        <f t="shared" si="7"/>
        <v>0</v>
      </c>
      <c r="AE21" s="99" t="s">
        <v>486</v>
      </c>
      <c r="AF21" s="147" t="s">
        <v>617</v>
      </c>
      <c r="AO21">
        <v>1</v>
      </c>
      <c r="AS21">
        <v>1</v>
      </c>
    </row>
    <row r="22" spans="1:45">
      <c r="A22" t="s">
        <v>36</v>
      </c>
      <c r="B22" s="10">
        <v>1581</v>
      </c>
      <c r="C22" s="9" t="s">
        <v>173</v>
      </c>
      <c r="D22" s="10">
        <v>15</v>
      </c>
      <c r="E22" s="8" t="s">
        <v>618</v>
      </c>
      <c r="F22" s="11">
        <v>43174</v>
      </c>
      <c r="G22" s="13">
        <v>5547</v>
      </c>
      <c r="H22" s="13">
        <v>153698</v>
      </c>
      <c r="I22" s="13">
        <v>9310</v>
      </c>
      <c r="J22" s="40">
        <v>1</v>
      </c>
      <c r="K22" s="40">
        <v>0</v>
      </c>
      <c r="L22" s="40">
        <v>0</v>
      </c>
      <c r="M22" s="40">
        <v>0</v>
      </c>
      <c r="N22" s="50">
        <f t="shared" si="4"/>
        <v>1</v>
      </c>
      <c r="O22" s="40">
        <v>0</v>
      </c>
      <c r="P22" s="40">
        <v>0</v>
      </c>
      <c r="Q22" s="40">
        <v>95</v>
      </c>
      <c r="R22" s="40">
        <v>5</v>
      </c>
      <c r="S22" s="50">
        <f t="shared" si="5"/>
        <v>100</v>
      </c>
      <c r="T22" s="21">
        <v>138</v>
      </c>
      <c r="U22" s="21">
        <v>0</v>
      </c>
      <c r="V22" s="21">
        <v>222</v>
      </c>
      <c r="W22" s="21">
        <v>19</v>
      </c>
      <c r="X22" s="21">
        <v>0</v>
      </c>
      <c r="Y22" s="50">
        <f t="shared" si="6"/>
        <v>379</v>
      </c>
      <c r="Z22" s="40">
        <v>14</v>
      </c>
      <c r="AA22" s="40">
        <v>0</v>
      </c>
      <c r="AB22" s="40">
        <v>1</v>
      </c>
      <c r="AC22" s="40">
        <v>0</v>
      </c>
      <c r="AD22" s="50">
        <f t="shared" si="7"/>
        <v>15</v>
      </c>
      <c r="AF22" s="147" t="s">
        <v>172</v>
      </c>
      <c r="AG22">
        <v>1</v>
      </c>
      <c r="AH22">
        <v>4</v>
      </c>
      <c r="AI22">
        <v>14</v>
      </c>
      <c r="AJ22">
        <v>11</v>
      </c>
      <c r="AK22">
        <v>14</v>
      </c>
      <c r="AL22">
        <v>64</v>
      </c>
      <c r="AM22">
        <v>18</v>
      </c>
      <c r="AN22">
        <v>5</v>
      </c>
      <c r="AO22">
        <v>2</v>
      </c>
      <c r="AP22">
        <v>1</v>
      </c>
      <c r="AQ22">
        <v>1</v>
      </c>
      <c r="AS22">
        <v>135</v>
      </c>
    </row>
    <row r="23" spans="1:45">
      <c r="A23" t="s">
        <v>42</v>
      </c>
      <c r="B23" s="10">
        <v>1585</v>
      </c>
      <c r="C23" s="9" t="s">
        <v>173</v>
      </c>
      <c r="D23" s="10">
        <v>16</v>
      </c>
      <c r="E23" s="8" t="s">
        <v>619</v>
      </c>
      <c r="F23" s="11">
        <v>43175</v>
      </c>
      <c r="G23" s="13">
        <v>0</v>
      </c>
      <c r="H23" s="13">
        <v>1</v>
      </c>
      <c r="I23" s="13">
        <v>17</v>
      </c>
      <c r="J23" s="40">
        <v>0</v>
      </c>
      <c r="K23" s="40">
        <v>0</v>
      </c>
      <c r="L23" s="40">
        <v>0</v>
      </c>
      <c r="M23" s="40">
        <v>0</v>
      </c>
      <c r="N23" s="50">
        <f t="shared" si="4"/>
        <v>0</v>
      </c>
      <c r="O23" s="40">
        <v>0</v>
      </c>
      <c r="P23" s="40">
        <v>0</v>
      </c>
      <c r="Q23" s="40">
        <v>0</v>
      </c>
      <c r="R23" s="40">
        <v>0</v>
      </c>
      <c r="S23" s="50">
        <f t="shared" si="5"/>
        <v>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50">
        <f t="shared" si="6"/>
        <v>0</v>
      </c>
      <c r="Z23" s="40">
        <v>0</v>
      </c>
      <c r="AA23" s="40">
        <v>0</v>
      </c>
      <c r="AB23" s="40">
        <v>0</v>
      </c>
      <c r="AC23" s="40">
        <v>0</v>
      </c>
      <c r="AD23" s="50">
        <f t="shared" si="7"/>
        <v>0</v>
      </c>
      <c r="AE23" s="99" t="s">
        <v>486</v>
      </c>
      <c r="AF23" s="147" t="s">
        <v>620</v>
      </c>
      <c r="AI23">
        <v>1</v>
      </c>
      <c r="AK23">
        <v>1</v>
      </c>
      <c r="AN23">
        <v>2</v>
      </c>
      <c r="AS23">
        <v>4</v>
      </c>
    </row>
    <row r="24" spans="1:45">
      <c r="A24" t="s">
        <v>36</v>
      </c>
      <c r="B24" s="10">
        <v>1584</v>
      </c>
      <c r="C24" s="9" t="s">
        <v>173</v>
      </c>
      <c r="D24" s="10">
        <v>17</v>
      </c>
      <c r="E24" s="8" t="s">
        <v>621</v>
      </c>
      <c r="F24" s="11">
        <v>43188</v>
      </c>
      <c r="G24" s="13">
        <v>8444</v>
      </c>
      <c r="H24" s="13">
        <v>269140</v>
      </c>
      <c r="I24" s="13">
        <v>13163</v>
      </c>
      <c r="J24" s="40">
        <v>1</v>
      </c>
      <c r="K24" s="40">
        <v>0</v>
      </c>
      <c r="L24" s="40">
        <v>0</v>
      </c>
      <c r="M24" s="40">
        <v>0</v>
      </c>
      <c r="N24" s="50">
        <f t="shared" si="4"/>
        <v>1</v>
      </c>
      <c r="O24" s="40">
        <v>66</v>
      </c>
      <c r="P24" s="40">
        <v>0</v>
      </c>
      <c r="Q24" s="40">
        <v>109</v>
      </c>
      <c r="R24" s="40">
        <v>1</v>
      </c>
      <c r="S24" s="50">
        <f t="shared" si="5"/>
        <v>176</v>
      </c>
      <c r="T24" s="21">
        <v>105</v>
      </c>
      <c r="U24" s="21">
        <v>0</v>
      </c>
      <c r="V24" s="21">
        <v>403</v>
      </c>
      <c r="W24" s="21">
        <v>19</v>
      </c>
      <c r="X24" s="21">
        <v>0</v>
      </c>
      <c r="Y24" s="50">
        <f t="shared" si="6"/>
        <v>527</v>
      </c>
      <c r="Z24" s="40">
        <v>0</v>
      </c>
      <c r="AA24" s="40">
        <v>0</v>
      </c>
      <c r="AB24" s="40">
        <v>0</v>
      </c>
      <c r="AC24" s="40">
        <v>0</v>
      </c>
      <c r="AD24" s="50">
        <f t="shared" si="7"/>
        <v>0</v>
      </c>
      <c r="AF24" s="147" t="s">
        <v>622</v>
      </c>
      <c r="AR24">
        <v>3</v>
      </c>
      <c r="AS24">
        <v>3</v>
      </c>
    </row>
    <row r="25" spans="1:45">
      <c r="A25" t="s">
        <v>36</v>
      </c>
      <c r="B25" s="10">
        <v>1587</v>
      </c>
      <c r="C25" s="9" t="s">
        <v>173</v>
      </c>
      <c r="D25" s="10">
        <v>18</v>
      </c>
      <c r="E25" s="8" t="s">
        <v>623</v>
      </c>
      <c r="F25" s="11">
        <v>43192</v>
      </c>
      <c r="G25" s="13">
        <v>0</v>
      </c>
      <c r="H25" s="13">
        <v>0</v>
      </c>
      <c r="I25" s="13">
        <v>6372</v>
      </c>
      <c r="J25" s="40">
        <v>3</v>
      </c>
      <c r="K25" s="40">
        <v>0</v>
      </c>
      <c r="L25" s="40">
        <v>205</v>
      </c>
      <c r="M25" s="40">
        <v>0</v>
      </c>
      <c r="N25" s="50">
        <f t="shared" si="4"/>
        <v>208</v>
      </c>
      <c r="O25" s="40">
        <v>0</v>
      </c>
      <c r="P25" s="40">
        <v>0</v>
      </c>
      <c r="Q25" s="40">
        <v>0</v>
      </c>
      <c r="R25" s="40">
        <v>0</v>
      </c>
      <c r="S25" s="50">
        <f t="shared" si="5"/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50">
        <f t="shared" si="6"/>
        <v>0</v>
      </c>
      <c r="Z25" s="40">
        <v>0</v>
      </c>
      <c r="AA25" s="40">
        <v>0</v>
      </c>
      <c r="AB25" s="40">
        <v>0</v>
      </c>
      <c r="AC25" s="40">
        <v>0</v>
      </c>
      <c r="AD25" s="50">
        <f t="shared" si="7"/>
        <v>0</v>
      </c>
      <c r="AF25" s="147" t="s">
        <v>390</v>
      </c>
      <c r="AN25">
        <v>3</v>
      </c>
      <c r="AS25">
        <v>3</v>
      </c>
    </row>
    <row r="26" spans="1:45">
      <c r="A26" t="s">
        <v>42</v>
      </c>
      <c r="B26" s="10">
        <v>1588</v>
      </c>
      <c r="C26" s="9" t="s">
        <v>173</v>
      </c>
      <c r="D26" s="10">
        <v>19</v>
      </c>
      <c r="E26" s="8" t="s">
        <v>624</v>
      </c>
      <c r="F26" s="11">
        <v>43198</v>
      </c>
      <c r="G26" s="13">
        <v>0</v>
      </c>
      <c r="H26" s="13">
        <v>14468</v>
      </c>
      <c r="I26" s="13">
        <v>22017</v>
      </c>
      <c r="J26" s="40">
        <v>0</v>
      </c>
      <c r="K26" s="40">
        <v>0</v>
      </c>
      <c r="L26" s="40">
        <v>0</v>
      </c>
      <c r="M26" s="40">
        <v>0</v>
      </c>
      <c r="N26" s="50">
        <f t="shared" ref="N26:N34" si="8">SUM(J26:M26)</f>
        <v>0</v>
      </c>
      <c r="O26" s="40">
        <v>0</v>
      </c>
      <c r="P26" s="40">
        <v>0</v>
      </c>
      <c r="Q26" s="40">
        <v>0</v>
      </c>
      <c r="R26" s="40">
        <v>0</v>
      </c>
      <c r="S26" s="50">
        <f t="shared" ref="S26:S34" si="9">SUM(O26:R26)</f>
        <v>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50">
        <f t="shared" ref="Y26:Y34" si="10">SUM(T26:X26)</f>
        <v>0</v>
      </c>
      <c r="Z26" s="40">
        <v>0</v>
      </c>
      <c r="AA26" s="40">
        <v>0</v>
      </c>
      <c r="AB26" s="40">
        <v>0</v>
      </c>
      <c r="AC26" s="40">
        <v>0</v>
      </c>
      <c r="AD26" s="50">
        <f t="shared" ref="AD26:AD34" si="11">SUM(Z26:AC26)</f>
        <v>0</v>
      </c>
      <c r="AE26" s="99" t="s">
        <v>486</v>
      </c>
      <c r="AF26" s="147" t="s">
        <v>300</v>
      </c>
      <c r="AL26">
        <v>1</v>
      </c>
      <c r="AM26">
        <v>4</v>
      </c>
      <c r="AS26">
        <v>5</v>
      </c>
    </row>
    <row r="27" spans="1:45">
      <c r="A27" t="s">
        <v>36</v>
      </c>
      <c r="B27" s="10">
        <v>1586</v>
      </c>
      <c r="C27" s="9" t="s">
        <v>173</v>
      </c>
      <c r="D27" s="10">
        <v>20</v>
      </c>
      <c r="E27" s="8" t="s">
        <v>625</v>
      </c>
      <c r="F27" s="11">
        <v>43199</v>
      </c>
      <c r="G27" s="13">
        <v>122</v>
      </c>
      <c r="H27" s="13">
        <v>8812</v>
      </c>
      <c r="I27" s="13">
        <v>135</v>
      </c>
      <c r="J27" s="40">
        <v>0</v>
      </c>
      <c r="K27" s="40">
        <v>0</v>
      </c>
      <c r="L27" s="40">
        <v>0</v>
      </c>
      <c r="M27" s="40">
        <v>0</v>
      </c>
      <c r="N27" s="50">
        <f t="shared" si="8"/>
        <v>0</v>
      </c>
      <c r="O27" s="40">
        <v>126</v>
      </c>
      <c r="P27" s="40">
        <v>0</v>
      </c>
      <c r="Q27" s="40">
        <v>118</v>
      </c>
      <c r="R27" s="40">
        <v>10</v>
      </c>
      <c r="S27" s="50">
        <f t="shared" si="9"/>
        <v>254</v>
      </c>
      <c r="T27" s="21">
        <v>0</v>
      </c>
      <c r="U27" s="21">
        <v>0</v>
      </c>
      <c r="V27" s="21">
        <v>0</v>
      </c>
      <c r="W27" s="21">
        <v>6</v>
      </c>
      <c r="X27" s="21">
        <v>0</v>
      </c>
      <c r="Y27" s="50">
        <f t="shared" si="10"/>
        <v>6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11"/>
        <v>0</v>
      </c>
      <c r="AF27" s="147" t="s">
        <v>626</v>
      </c>
      <c r="AG27">
        <v>2</v>
      </c>
      <c r="AS27">
        <v>2</v>
      </c>
    </row>
    <row r="28" spans="1:45">
      <c r="A28" t="s">
        <v>36</v>
      </c>
      <c r="B28" s="10">
        <v>1589</v>
      </c>
      <c r="C28" s="9" t="s">
        <v>173</v>
      </c>
      <c r="D28" s="10">
        <v>21</v>
      </c>
      <c r="E28" s="8" t="s">
        <v>627</v>
      </c>
      <c r="F28" s="11">
        <v>43203</v>
      </c>
      <c r="G28" s="13">
        <v>4374</v>
      </c>
      <c r="H28" s="13">
        <v>179540</v>
      </c>
      <c r="I28" s="13">
        <v>7548</v>
      </c>
      <c r="J28" s="40">
        <v>1</v>
      </c>
      <c r="K28" s="40">
        <v>0</v>
      </c>
      <c r="L28" s="40">
        <v>3</v>
      </c>
      <c r="M28" s="40">
        <v>0</v>
      </c>
      <c r="N28" s="50">
        <f t="shared" si="8"/>
        <v>4</v>
      </c>
      <c r="O28" s="40">
        <v>50</v>
      </c>
      <c r="P28" s="40">
        <v>0</v>
      </c>
      <c r="Q28" s="40">
        <v>0</v>
      </c>
      <c r="R28" s="40">
        <v>0</v>
      </c>
      <c r="S28" s="50">
        <f t="shared" si="9"/>
        <v>50</v>
      </c>
      <c r="T28" s="21">
        <v>24</v>
      </c>
      <c r="U28" s="21">
        <v>0</v>
      </c>
      <c r="V28" s="21">
        <v>273</v>
      </c>
      <c r="W28" s="21">
        <v>6</v>
      </c>
      <c r="X28" s="21">
        <v>0</v>
      </c>
      <c r="Y28" s="50">
        <f t="shared" si="10"/>
        <v>303</v>
      </c>
      <c r="Z28" s="40">
        <v>0</v>
      </c>
      <c r="AA28" s="40">
        <v>0</v>
      </c>
      <c r="AB28" s="40">
        <v>0</v>
      </c>
      <c r="AC28" s="40">
        <v>0</v>
      </c>
      <c r="AD28" s="50">
        <f t="shared" si="11"/>
        <v>0</v>
      </c>
      <c r="AF28" s="147" t="s">
        <v>177</v>
      </c>
      <c r="AG28">
        <v>7</v>
      </c>
      <c r="AH28">
        <v>29</v>
      </c>
      <c r="AI28">
        <v>33</v>
      </c>
      <c r="AJ28">
        <v>12</v>
      </c>
      <c r="AK28">
        <v>12</v>
      </c>
      <c r="AL28">
        <v>63</v>
      </c>
      <c r="AM28">
        <v>59</v>
      </c>
      <c r="AN28">
        <v>35</v>
      </c>
      <c r="AO28">
        <v>28</v>
      </c>
      <c r="AP28">
        <v>26</v>
      </c>
      <c r="AQ28">
        <v>13</v>
      </c>
      <c r="AR28">
        <v>15</v>
      </c>
      <c r="AS28">
        <v>332</v>
      </c>
    </row>
    <row r="29" spans="1:45">
      <c r="A29" t="s">
        <v>36</v>
      </c>
      <c r="B29" s="10">
        <v>1590</v>
      </c>
      <c r="C29" s="9" t="s">
        <v>173</v>
      </c>
      <c r="D29" s="10">
        <v>22</v>
      </c>
      <c r="E29" s="8" t="s">
        <v>628</v>
      </c>
      <c r="F29" s="11">
        <v>43217</v>
      </c>
      <c r="G29" s="13">
        <v>7852</v>
      </c>
      <c r="H29" s="13">
        <v>243777</v>
      </c>
      <c r="I29" s="13">
        <v>12091</v>
      </c>
      <c r="J29" s="40">
        <v>1</v>
      </c>
      <c r="K29" s="40">
        <v>0</v>
      </c>
      <c r="L29" s="40">
        <v>2</v>
      </c>
      <c r="M29" s="40">
        <v>0</v>
      </c>
      <c r="N29" s="50">
        <f t="shared" si="8"/>
        <v>3</v>
      </c>
      <c r="O29" s="40">
        <v>0</v>
      </c>
      <c r="P29" s="40">
        <v>0</v>
      </c>
      <c r="Q29" s="40">
        <v>190</v>
      </c>
      <c r="R29" s="40">
        <v>15</v>
      </c>
      <c r="S29" s="50">
        <f t="shared" si="9"/>
        <v>205</v>
      </c>
      <c r="T29" s="21">
        <v>98</v>
      </c>
      <c r="U29" s="21">
        <v>0</v>
      </c>
      <c r="V29" s="21">
        <v>377</v>
      </c>
      <c r="W29" s="21">
        <v>11</v>
      </c>
      <c r="X29" s="21">
        <v>0</v>
      </c>
      <c r="Y29" s="50">
        <f t="shared" si="10"/>
        <v>486</v>
      </c>
      <c r="Z29" s="40">
        <v>0</v>
      </c>
      <c r="AA29" s="40">
        <v>0</v>
      </c>
      <c r="AB29" s="40">
        <v>0</v>
      </c>
      <c r="AC29" s="40">
        <v>0</v>
      </c>
      <c r="AD29" s="50">
        <f t="shared" si="11"/>
        <v>0</v>
      </c>
      <c r="AF29" s="147" t="s">
        <v>179</v>
      </c>
      <c r="AG29">
        <v>2</v>
      </c>
      <c r="AI29">
        <v>1</v>
      </c>
      <c r="AK29">
        <v>2</v>
      </c>
      <c r="AL29">
        <v>4</v>
      </c>
      <c r="AM29">
        <v>2</v>
      </c>
      <c r="AN29">
        <v>3</v>
      </c>
      <c r="AO29">
        <v>1</v>
      </c>
      <c r="AP29">
        <v>5</v>
      </c>
      <c r="AQ29">
        <v>2</v>
      </c>
      <c r="AR29">
        <v>1</v>
      </c>
      <c r="AS29">
        <v>23</v>
      </c>
    </row>
    <row r="30" spans="1:45">
      <c r="A30" t="s">
        <v>36</v>
      </c>
      <c r="B30" s="10">
        <v>1593</v>
      </c>
      <c r="C30" s="9" t="s">
        <v>173</v>
      </c>
      <c r="D30" s="10">
        <v>23</v>
      </c>
      <c r="E30" s="8" t="s">
        <v>629</v>
      </c>
      <c r="F30" s="11">
        <v>43226</v>
      </c>
      <c r="G30" s="13">
        <v>1451</v>
      </c>
      <c r="H30" s="13">
        <v>51880</v>
      </c>
      <c r="I30" s="13">
        <v>2732</v>
      </c>
      <c r="J30" s="40">
        <v>0</v>
      </c>
      <c r="K30" s="40">
        <v>0</v>
      </c>
      <c r="L30" s="40">
        <v>1</v>
      </c>
      <c r="M30" s="40">
        <v>0</v>
      </c>
      <c r="N30" s="50">
        <f t="shared" si="8"/>
        <v>1</v>
      </c>
      <c r="O30" s="40">
        <v>0</v>
      </c>
      <c r="P30" s="40">
        <v>0</v>
      </c>
      <c r="Q30" s="40">
        <v>304</v>
      </c>
      <c r="R30" s="40">
        <v>10</v>
      </c>
      <c r="S30" s="50">
        <f t="shared" si="9"/>
        <v>314</v>
      </c>
      <c r="T30" s="21">
        <v>30</v>
      </c>
      <c r="U30" s="21">
        <v>0</v>
      </c>
      <c r="V30" s="21">
        <v>73</v>
      </c>
      <c r="W30" s="21">
        <v>5</v>
      </c>
      <c r="X30" s="21">
        <v>0</v>
      </c>
      <c r="Y30" s="50">
        <f t="shared" si="10"/>
        <v>108</v>
      </c>
      <c r="Z30" s="40">
        <v>0</v>
      </c>
      <c r="AA30" s="40">
        <v>0</v>
      </c>
      <c r="AB30" s="40">
        <v>0</v>
      </c>
      <c r="AC30" s="40">
        <v>0</v>
      </c>
      <c r="AD30" s="50">
        <f t="shared" si="11"/>
        <v>0</v>
      </c>
      <c r="AF30" s="147" t="s">
        <v>630</v>
      </c>
      <c r="AP30">
        <v>1</v>
      </c>
      <c r="AS30">
        <v>1</v>
      </c>
    </row>
    <row r="31" spans="1:45">
      <c r="A31" t="s">
        <v>36</v>
      </c>
      <c r="B31" s="10">
        <v>1592</v>
      </c>
      <c r="C31" s="9" t="s">
        <v>173</v>
      </c>
      <c r="D31" s="10">
        <v>24</v>
      </c>
      <c r="E31" s="8" t="s">
        <v>631</v>
      </c>
      <c r="F31" s="11">
        <v>43232</v>
      </c>
      <c r="G31" s="13">
        <v>2390</v>
      </c>
      <c r="H31" s="13">
        <v>90770</v>
      </c>
      <c r="I31" s="13">
        <v>4983</v>
      </c>
      <c r="J31" s="40">
        <v>1</v>
      </c>
      <c r="K31" s="40">
        <v>0</v>
      </c>
      <c r="L31" s="40">
        <v>1</v>
      </c>
      <c r="M31" s="40">
        <v>0</v>
      </c>
      <c r="N31" s="50">
        <f t="shared" si="8"/>
        <v>2</v>
      </c>
      <c r="O31" s="40">
        <v>30</v>
      </c>
      <c r="P31" s="40">
        <v>0</v>
      </c>
      <c r="Q31" s="40">
        <v>240</v>
      </c>
      <c r="R31" s="40">
        <v>15</v>
      </c>
      <c r="S31" s="50">
        <f t="shared" si="9"/>
        <v>285</v>
      </c>
      <c r="T31" s="21">
        <v>33</v>
      </c>
      <c r="U31" s="21">
        <v>0</v>
      </c>
      <c r="V31" s="21">
        <v>153</v>
      </c>
      <c r="W31" s="21">
        <v>14</v>
      </c>
      <c r="X31" s="21">
        <v>0</v>
      </c>
      <c r="Y31" s="50">
        <f t="shared" si="10"/>
        <v>200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11"/>
        <v>0</v>
      </c>
      <c r="AF31" s="147" t="s">
        <v>181</v>
      </c>
      <c r="AG31">
        <v>227</v>
      </c>
      <c r="AH31">
        <v>119</v>
      </c>
      <c r="AI31">
        <v>250</v>
      </c>
      <c r="AJ31">
        <v>260</v>
      </c>
      <c r="AK31">
        <v>291</v>
      </c>
      <c r="AL31">
        <v>255</v>
      </c>
      <c r="AM31">
        <v>355</v>
      </c>
      <c r="AN31">
        <v>168</v>
      </c>
      <c r="AO31">
        <v>238</v>
      </c>
      <c r="AP31">
        <v>319</v>
      </c>
      <c r="AQ31">
        <v>194</v>
      </c>
      <c r="AR31">
        <v>340</v>
      </c>
      <c r="AS31">
        <v>3016</v>
      </c>
    </row>
    <row r="32" spans="1:45">
      <c r="A32" t="s">
        <v>36</v>
      </c>
      <c r="B32" s="10">
        <v>1591</v>
      </c>
      <c r="C32" s="9" t="s">
        <v>173</v>
      </c>
      <c r="D32" s="10">
        <v>25</v>
      </c>
      <c r="E32" s="8" t="s">
        <v>632</v>
      </c>
      <c r="F32" s="11">
        <v>43233</v>
      </c>
      <c r="G32" s="13">
        <v>0</v>
      </c>
      <c r="H32" s="13">
        <v>0</v>
      </c>
      <c r="I32" s="13">
        <v>4505</v>
      </c>
      <c r="J32" s="40">
        <v>2</v>
      </c>
      <c r="K32" s="40">
        <v>0</v>
      </c>
      <c r="L32" s="40">
        <v>145</v>
      </c>
      <c r="M32" s="40">
        <v>0</v>
      </c>
      <c r="N32" s="50">
        <f t="shared" si="8"/>
        <v>147</v>
      </c>
      <c r="O32" s="40">
        <v>0</v>
      </c>
      <c r="P32" s="40">
        <v>0</v>
      </c>
      <c r="Q32" s="40">
        <v>0</v>
      </c>
      <c r="R32" s="40">
        <v>0</v>
      </c>
      <c r="S32" s="50">
        <f t="shared" si="9"/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50">
        <f t="shared" si="10"/>
        <v>0</v>
      </c>
      <c r="Z32" s="40">
        <v>0</v>
      </c>
      <c r="AA32" s="40">
        <v>0</v>
      </c>
      <c r="AB32" s="40">
        <v>0</v>
      </c>
      <c r="AC32" s="40">
        <v>0</v>
      </c>
      <c r="AD32" s="50">
        <f t="shared" si="11"/>
        <v>0</v>
      </c>
      <c r="AF32" s="147" t="s">
        <v>183</v>
      </c>
      <c r="AG32">
        <v>434</v>
      </c>
      <c r="AH32">
        <v>182</v>
      </c>
      <c r="AI32">
        <v>323</v>
      </c>
      <c r="AJ32">
        <v>300</v>
      </c>
      <c r="AK32">
        <v>221</v>
      </c>
      <c r="AL32">
        <v>183</v>
      </c>
      <c r="AM32">
        <v>197</v>
      </c>
      <c r="AN32">
        <v>109</v>
      </c>
      <c r="AO32">
        <v>117</v>
      </c>
      <c r="AP32">
        <v>212</v>
      </c>
      <c r="AQ32">
        <v>283</v>
      </c>
      <c r="AR32">
        <v>231</v>
      </c>
      <c r="AS32">
        <v>2792</v>
      </c>
    </row>
    <row r="33" spans="1:45">
      <c r="A33" t="s">
        <v>36</v>
      </c>
      <c r="B33" s="10">
        <v>1594</v>
      </c>
      <c r="C33" s="9" t="s">
        <v>173</v>
      </c>
      <c r="D33" s="10">
        <v>26</v>
      </c>
      <c r="E33" s="8" t="s">
        <v>633</v>
      </c>
      <c r="F33" s="11">
        <v>43245</v>
      </c>
      <c r="G33" s="13">
        <v>7873</v>
      </c>
      <c r="H33" s="13">
        <v>159904</v>
      </c>
      <c r="I33" s="13">
        <v>11055</v>
      </c>
      <c r="J33" s="40">
        <v>0</v>
      </c>
      <c r="K33" s="40">
        <v>0</v>
      </c>
      <c r="L33" s="40">
        <v>2</v>
      </c>
      <c r="M33" s="40">
        <v>0</v>
      </c>
      <c r="N33" s="50">
        <f t="shared" si="8"/>
        <v>2</v>
      </c>
      <c r="O33" s="40">
        <v>0</v>
      </c>
      <c r="P33" s="40">
        <v>0</v>
      </c>
      <c r="Q33" s="40">
        <v>154</v>
      </c>
      <c r="R33" s="40">
        <v>10</v>
      </c>
      <c r="S33" s="50">
        <f t="shared" si="9"/>
        <v>164</v>
      </c>
      <c r="T33" s="21">
        <v>55</v>
      </c>
      <c r="U33" s="21">
        <v>0</v>
      </c>
      <c r="V33" s="21">
        <v>375</v>
      </c>
      <c r="W33" s="21">
        <v>11</v>
      </c>
      <c r="X33" s="21">
        <v>0</v>
      </c>
      <c r="Y33" s="50">
        <f t="shared" si="10"/>
        <v>441</v>
      </c>
      <c r="Z33" s="40">
        <v>0</v>
      </c>
      <c r="AA33" s="40">
        <v>0</v>
      </c>
      <c r="AB33" s="40">
        <v>0</v>
      </c>
      <c r="AC33" s="40">
        <v>0</v>
      </c>
      <c r="AD33" s="50">
        <f t="shared" si="11"/>
        <v>0</v>
      </c>
      <c r="AF33" s="147" t="s">
        <v>634</v>
      </c>
      <c r="AR33">
        <v>2</v>
      </c>
      <c r="AS33">
        <v>2</v>
      </c>
    </row>
    <row r="34" spans="1:45">
      <c r="A34" t="s">
        <v>36</v>
      </c>
      <c r="B34" s="10">
        <v>1595</v>
      </c>
      <c r="C34" s="9" t="s">
        <v>173</v>
      </c>
      <c r="D34" s="10">
        <v>27</v>
      </c>
      <c r="E34" s="8" t="s">
        <v>635</v>
      </c>
      <c r="F34" s="11">
        <v>43251</v>
      </c>
      <c r="G34" s="13">
        <v>0</v>
      </c>
      <c r="H34" s="13">
        <v>0</v>
      </c>
      <c r="I34" s="13">
        <v>5397</v>
      </c>
      <c r="J34" s="40">
        <v>0</v>
      </c>
      <c r="K34" s="40">
        <v>0</v>
      </c>
      <c r="L34" s="40">
        <v>173</v>
      </c>
      <c r="M34" s="40">
        <v>0</v>
      </c>
      <c r="N34" s="50">
        <f t="shared" si="8"/>
        <v>173</v>
      </c>
      <c r="O34" s="40">
        <v>0</v>
      </c>
      <c r="P34" s="40">
        <v>0</v>
      </c>
      <c r="Q34" s="40">
        <v>30</v>
      </c>
      <c r="R34" s="40">
        <v>0</v>
      </c>
      <c r="S34" s="50">
        <f t="shared" si="9"/>
        <v>30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50">
        <f t="shared" si="10"/>
        <v>0</v>
      </c>
      <c r="Z34" s="40">
        <v>0</v>
      </c>
      <c r="AA34" s="40">
        <v>0</v>
      </c>
      <c r="AB34" s="40">
        <v>0</v>
      </c>
      <c r="AC34" s="40">
        <v>0</v>
      </c>
      <c r="AD34" s="50">
        <f t="shared" si="11"/>
        <v>0</v>
      </c>
      <c r="AF34" s="147" t="s">
        <v>636</v>
      </c>
      <c r="AR34">
        <v>2</v>
      </c>
      <c r="AS34">
        <v>2</v>
      </c>
    </row>
    <row r="35" spans="1:45">
      <c r="A35" t="s">
        <v>42</v>
      </c>
      <c r="B35" s="10">
        <v>1597</v>
      </c>
      <c r="C35" s="9" t="s">
        <v>173</v>
      </c>
      <c r="D35" s="10">
        <v>28</v>
      </c>
      <c r="E35" s="8" t="s">
        <v>637</v>
      </c>
      <c r="F35" s="11">
        <v>43255</v>
      </c>
      <c r="G35" s="13">
        <v>0</v>
      </c>
      <c r="H35" s="13">
        <v>10</v>
      </c>
      <c r="I35" s="13">
        <v>25</v>
      </c>
      <c r="J35" s="40">
        <v>0</v>
      </c>
      <c r="K35" s="40">
        <v>0</v>
      </c>
      <c r="L35" s="40">
        <v>0</v>
      </c>
      <c r="M35" s="40">
        <v>0</v>
      </c>
      <c r="N35" s="50">
        <f t="shared" ref="N35:N46" si="12">SUM(J35:M35)</f>
        <v>0</v>
      </c>
      <c r="O35" s="40">
        <v>0</v>
      </c>
      <c r="P35" s="40">
        <v>0</v>
      </c>
      <c r="Q35" s="40">
        <v>0</v>
      </c>
      <c r="R35" s="40">
        <v>0</v>
      </c>
      <c r="S35" s="50">
        <f t="shared" ref="S35:S46" si="13">SUM(O35:R35)</f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50">
        <f t="shared" ref="Y35:Y46" si="14">SUM(T35:X35)</f>
        <v>0</v>
      </c>
      <c r="Z35" s="40">
        <v>0</v>
      </c>
      <c r="AA35" s="40">
        <v>0</v>
      </c>
      <c r="AB35" s="40">
        <v>0</v>
      </c>
      <c r="AC35" s="40">
        <v>0</v>
      </c>
      <c r="AD35" s="50">
        <f t="shared" ref="AD35:AD46" si="15">SUM(Z35:AC35)</f>
        <v>0</v>
      </c>
      <c r="AE35" s="99" t="s">
        <v>486</v>
      </c>
      <c r="AF35" s="147" t="s">
        <v>185</v>
      </c>
      <c r="AG35">
        <v>6</v>
      </c>
      <c r="AI35">
        <v>2</v>
      </c>
      <c r="AJ35">
        <v>20</v>
      </c>
      <c r="AK35">
        <v>20</v>
      </c>
      <c r="AL35">
        <v>18</v>
      </c>
      <c r="AM35">
        <v>13</v>
      </c>
      <c r="AN35">
        <v>3</v>
      </c>
      <c r="AO35">
        <v>9</v>
      </c>
      <c r="AP35">
        <v>8</v>
      </c>
      <c r="AQ35">
        <v>5</v>
      </c>
      <c r="AR35">
        <v>10</v>
      </c>
      <c r="AS35">
        <v>114</v>
      </c>
    </row>
    <row r="36" spans="1:45">
      <c r="A36" t="s">
        <v>36</v>
      </c>
      <c r="B36" s="10">
        <v>1596</v>
      </c>
      <c r="C36" s="9" t="s">
        <v>173</v>
      </c>
      <c r="D36" s="10">
        <v>29</v>
      </c>
      <c r="E36" s="8" t="s">
        <v>638</v>
      </c>
      <c r="F36" s="11">
        <v>43260</v>
      </c>
      <c r="G36" s="13">
        <v>7825</v>
      </c>
      <c r="H36" s="13">
        <v>220592</v>
      </c>
      <c r="I36" s="13">
        <v>10863</v>
      </c>
      <c r="J36" s="40">
        <v>0</v>
      </c>
      <c r="K36" s="40">
        <v>0</v>
      </c>
      <c r="L36" s="40">
        <v>0</v>
      </c>
      <c r="M36" s="40">
        <v>0</v>
      </c>
      <c r="N36" s="50">
        <f t="shared" si="12"/>
        <v>0</v>
      </c>
      <c r="O36" s="40">
        <v>0</v>
      </c>
      <c r="P36" s="40">
        <v>0</v>
      </c>
      <c r="Q36" s="40">
        <v>80</v>
      </c>
      <c r="R36" s="40">
        <v>75</v>
      </c>
      <c r="S36" s="50">
        <f t="shared" si="13"/>
        <v>155</v>
      </c>
      <c r="T36" s="21">
        <v>67</v>
      </c>
      <c r="U36" s="21">
        <v>0</v>
      </c>
      <c r="V36" s="21">
        <v>313</v>
      </c>
      <c r="W36" s="21">
        <v>58</v>
      </c>
      <c r="X36" s="21">
        <v>0</v>
      </c>
      <c r="Y36" s="50">
        <f t="shared" si="14"/>
        <v>438</v>
      </c>
      <c r="Z36" s="40">
        <v>5</v>
      </c>
      <c r="AA36" s="40">
        <v>0</v>
      </c>
      <c r="AB36" s="40">
        <v>15</v>
      </c>
      <c r="AC36" s="40">
        <v>0</v>
      </c>
      <c r="AD36" s="50">
        <f t="shared" si="15"/>
        <v>20</v>
      </c>
      <c r="AF36" s="147" t="s">
        <v>189</v>
      </c>
      <c r="AG36">
        <v>10</v>
      </c>
      <c r="AH36">
        <v>6</v>
      </c>
      <c r="AI36">
        <v>22</v>
      </c>
      <c r="AK36">
        <v>2</v>
      </c>
      <c r="AL36">
        <v>2</v>
      </c>
      <c r="AP36">
        <v>2</v>
      </c>
      <c r="AR36">
        <v>2</v>
      </c>
      <c r="AS36">
        <v>46</v>
      </c>
    </row>
    <row r="37" spans="1:45">
      <c r="A37" t="s">
        <v>36</v>
      </c>
      <c r="B37" s="10">
        <v>1601</v>
      </c>
      <c r="C37" s="9" t="s">
        <v>173</v>
      </c>
      <c r="D37" s="10">
        <v>30</v>
      </c>
      <c r="E37" s="8" t="s">
        <v>639</v>
      </c>
      <c r="F37" s="11">
        <v>43271</v>
      </c>
      <c r="G37" s="13">
        <v>0</v>
      </c>
      <c r="H37" s="13">
        <v>0</v>
      </c>
      <c r="I37" s="13">
        <v>1847</v>
      </c>
      <c r="J37" s="40">
        <v>0</v>
      </c>
      <c r="K37" s="40">
        <v>0</v>
      </c>
      <c r="L37" s="40">
        <v>60</v>
      </c>
      <c r="M37" s="40">
        <v>0</v>
      </c>
      <c r="N37" s="50">
        <f t="shared" si="12"/>
        <v>60</v>
      </c>
      <c r="O37" s="40">
        <v>0</v>
      </c>
      <c r="P37" s="40">
        <v>0</v>
      </c>
      <c r="Q37" s="40">
        <v>0</v>
      </c>
      <c r="R37" s="40">
        <v>0</v>
      </c>
      <c r="S37" s="50">
        <f t="shared" si="13"/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50">
        <f t="shared" si="14"/>
        <v>0</v>
      </c>
      <c r="Z37" s="40">
        <v>0</v>
      </c>
      <c r="AA37" s="40">
        <v>0</v>
      </c>
      <c r="AB37" s="40">
        <v>0</v>
      </c>
      <c r="AC37" s="40">
        <v>0</v>
      </c>
      <c r="AD37" s="50">
        <f t="shared" si="15"/>
        <v>0</v>
      </c>
      <c r="AF37" s="147" t="s">
        <v>640</v>
      </c>
      <c r="AM37">
        <v>30</v>
      </c>
      <c r="AN37">
        <v>16</v>
      </c>
      <c r="AO37">
        <v>16</v>
      </c>
      <c r="AQ37">
        <v>10</v>
      </c>
      <c r="AR37">
        <v>9</v>
      </c>
      <c r="AS37">
        <v>81</v>
      </c>
    </row>
    <row r="38" spans="1:45">
      <c r="A38" t="s">
        <v>36</v>
      </c>
      <c r="B38" s="10">
        <v>1599</v>
      </c>
      <c r="C38" s="9" t="s">
        <v>173</v>
      </c>
      <c r="D38" s="10">
        <v>31</v>
      </c>
      <c r="E38" s="8" t="s">
        <v>641</v>
      </c>
      <c r="F38" s="11">
        <v>43272</v>
      </c>
      <c r="G38" s="13">
        <v>2520</v>
      </c>
      <c r="H38" s="13">
        <v>92768</v>
      </c>
      <c r="I38" s="13">
        <v>4886</v>
      </c>
      <c r="J38" s="40">
        <v>1</v>
      </c>
      <c r="K38" s="40">
        <v>0</v>
      </c>
      <c r="L38" s="40">
        <v>0</v>
      </c>
      <c r="M38" s="40">
        <v>0</v>
      </c>
      <c r="N38" s="50">
        <f t="shared" si="12"/>
        <v>1</v>
      </c>
      <c r="O38" s="40">
        <v>50</v>
      </c>
      <c r="P38" s="40">
        <v>0</v>
      </c>
      <c r="Q38" s="40">
        <v>228</v>
      </c>
      <c r="R38" s="40">
        <v>63</v>
      </c>
      <c r="S38" s="50">
        <f t="shared" si="13"/>
        <v>341</v>
      </c>
      <c r="T38" s="21">
        <v>49</v>
      </c>
      <c r="U38" s="21">
        <v>0</v>
      </c>
      <c r="V38" s="21">
        <v>135</v>
      </c>
      <c r="W38" s="21">
        <v>16</v>
      </c>
      <c r="X38" s="21">
        <v>0</v>
      </c>
      <c r="Y38" s="50">
        <f t="shared" si="14"/>
        <v>200</v>
      </c>
      <c r="Z38" s="40">
        <v>0</v>
      </c>
      <c r="AA38" s="40">
        <v>0</v>
      </c>
      <c r="AB38" s="40">
        <v>0</v>
      </c>
      <c r="AC38" s="40">
        <v>0</v>
      </c>
      <c r="AD38" s="50">
        <f t="shared" si="15"/>
        <v>0</v>
      </c>
      <c r="AF38" s="147" t="s">
        <v>310</v>
      </c>
      <c r="AG38">
        <v>32</v>
      </c>
      <c r="AH38">
        <v>61</v>
      </c>
      <c r="AI38">
        <v>91</v>
      </c>
      <c r="AJ38">
        <v>43</v>
      </c>
      <c r="AK38">
        <v>69</v>
      </c>
      <c r="AL38">
        <v>30</v>
      </c>
      <c r="AM38">
        <v>24</v>
      </c>
      <c r="AN38">
        <v>12</v>
      </c>
      <c r="AO38">
        <v>29</v>
      </c>
      <c r="AP38">
        <v>26</v>
      </c>
      <c r="AR38">
        <v>13</v>
      </c>
      <c r="AS38">
        <v>430</v>
      </c>
    </row>
    <row r="39" spans="1:45">
      <c r="A39" t="s">
        <v>36</v>
      </c>
      <c r="B39" s="10">
        <v>1598</v>
      </c>
      <c r="C39" s="9" t="s">
        <v>173</v>
      </c>
      <c r="D39" s="10">
        <v>32</v>
      </c>
      <c r="E39" s="8" t="s">
        <v>642</v>
      </c>
      <c r="F39" s="11">
        <v>43275</v>
      </c>
      <c r="G39" s="13">
        <v>2622</v>
      </c>
      <c r="H39" s="13">
        <v>130627</v>
      </c>
      <c r="I39" s="13">
        <v>4439</v>
      </c>
      <c r="J39" s="40">
        <v>0</v>
      </c>
      <c r="K39" s="40">
        <v>0</v>
      </c>
      <c r="L39" s="40">
        <v>1</v>
      </c>
      <c r="M39" s="40">
        <v>1</v>
      </c>
      <c r="N39" s="50">
        <f t="shared" si="12"/>
        <v>2</v>
      </c>
      <c r="O39" s="40">
        <v>0</v>
      </c>
      <c r="P39" s="40">
        <v>0</v>
      </c>
      <c r="Q39" s="40">
        <v>218</v>
      </c>
      <c r="R39" s="40">
        <v>35</v>
      </c>
      <c r="S39" s="50">
        <f t="shared" si="13"/>
        <v>253</v>
      </c>
      <c r="T39" s="21">
        <v>40</v>
      </c>
      <c r="U39" s="21">
        <v>0</v>
      </c>
      <c r="V39" s="21">
        <v>83</v>
      </c>
      <c r="W39" s="21">
        <v>57</v>
      </c>
      <c r="X39" s="21">
        <v>0</v>
      </c>
      <c r="Y39" s="50">
        <f t="shared" si="14"/>
        <v>180</v>
      </c>
      <c r="Z39" s="40">
        <v>0</v>
      </c>
      <c r="AA39" s="40">
        <v>0</v>
      </c>
      <c r="AB39" s="40">
        <v>2</v>
      </c>
      <c r="AC39" s="40">
        <v>0</v>
      </c>
      <c r="AD39" s="50">
        <f t="shared" si="15"/>
        <v>2</v>
      </c>
      <c r="AF39" s="147" t="s">
        <v>402</v>
      </c>
      <c r="AO39">
        <v>1</v>
      </c>
      <c r="AQ39">
        <v>1</v>
      </c>
      <c r="AS39">
        <v>2</v>
      </c>
    </row>
    <row r="40" spans="1:45" ht="15">
      <c r="A40" t="s">
        <v>36</v>
      </c>
      <c r="B40" s="10">
        <v>1600</v>
      </c>
      <c r="C40" s="9" t="s">
        <v>173</v>
      </c>
      <c r="D40" s="10">
        <v>33</v>
      </c>
      <c r="E40" s="8" t="s">
        <v>643</v>
      </c>
      <c r="F40" s="11">
        <v>43285</v>
      </c>
      <c r="G40" s="13">
        <v>2065</v>
      </c>
      <c r="H40" s="13">
        <v>72279</v>
      </c>
      <c r="I40" s="13">
        <v>3168</v>
      </c>
      <c r="J40" s="40">
        <v>8</v>
      </c>
      <c r="K40" s="40">
        <v>0</v>
      </c>
      <c r="L40" s="40">
        <v>1</v>
      </c>
      <c r="M40" s="40">
        <v>0</v>
      </c>
      <c r="N40" s="50">
        <f t="shared" si="12"/>
        <v>9</v>
      </c>
      <c r="O40" s="40">
        <v>0</v>
      </c>
      <c r="P40" s="40">
        <v>0</v>
      </c>
      <c r="Q40" s="40">
        <v>200</v>
      </c>
      <c r="R40" s="40">
        <v>55</v>
      </c>
      <c r="S40" s="50">
        <f t="shared" si="13"/>
        <v>255</v>
      </c>
      <c r="T40" s="21">
        <v>17</v>
      </c>
      <c r="U40" s="21">
        <v>0</v>
      </c>
      <c r="V40" s="21">
        <v>104</v>
      </c>
      <c r="W40" s="21">
        <v>4</v>
      </c>
      <c r="X40" s="21">
        <v>0</v>
      </c>
      <c r="Y40" s="50">
        <f t="shared" si="14"/>
        <v>125</v>
      </c>
      <c r="Z40" s="40">
        <v>1</v>
      </c>
      <c r="AA40" s="40">
        <v>0</v>
      </c>
      <c r="AB40" s="40">
        <v>0</v>
      </c>
      <c r="AC40" s="40">
        <v>17</v>
      </c>
      <c r="AD40" s="50">
        <f t="shared" si="15"/>
        <v>18</v>
      </c>
      <c r="AF40" s="148" t="s">
        <v>76</v>
      </c>
      <c r="AG40" s="149">
        <v>841</v>
      </c>
      <c r="AH40" s="149">
        <v>513</v>
      </c>
      <c r="AI40" s="149">
        <v>1050</v>
      </c>
      <c r="AJ40" s="149">
        <v>795</v>
      </c>
      <c r="AK40" s="149">
        <v>749</v>
      </c>
      <c r="AL40" s="149">
        <v>818</v>
      </c>
      <c r="AM40" s="149">
        <v>802</v>
      </c>
      <c r="AN40" s="149">
        <v>457</v>
      </c>
      <c r="AO40" s="149">
        <v>509</v>
      </c>
      <c r="AP40" s="149">
        <v>748</v>
      </c>
      <c r="AQ40" s="149">
        <v>592</v>
      </c>
      <c r="AR40" s="149">
        <v>682</v>
      </c>
      <c r="AS40" s="149">
        <v>8556</v>
      </c>
    </row>
    <row r="41" spans="1:45">
      <c r="A41" t="s">
        <v>36</v>
      </c>
      <c r="B41" s="10">
        <v>1602</v>
      </c>
      <c r="C41" s="9" t="s">
        <v>173</v>
      </c>
      <c r="D41" s="10">
        <v>34</v>
      </c>
      <c r="E41" s="8" t="s">
        <v>644</v>
      </c>
      <c r="F41" s="11">
        <v>43290</v>
      </c>
      <c r="G41" s="13">
        <v>1991</v>
      </c>
      <c r="H41" s="13">
        <v>131455</v>
      </c>
      <c r="I41" s="13">
        <v>4109</v>
      </c>
      <c r="J41" s="40">
        <v>32</v>
      </c>
      <c r="K41" s="40">
        <v>0</v>
      </c>
      <c r="L41" s="40">
        <v>1</v>
      </c>
      <c r="M41" s="40">
        <v>0</v>
      </c>
      <c r="N41" s="50">
        <f t="shared" si="12"/>
        <v>33</v>
      </c>
      <c r="O41" s="40">
        <v>0</v>
      </c>
      <c r="P41" s="40">
        <v>0</v>
      </c>
      <c r="Q41" s="40">
        <v>150</v>
      </c>
      <c r="R41" s="40">
        <v>55</v>
      </c>
      <c r="S41" s="50">
        <f t="shared" si="13"/>
        <v>205</v>
      </c>
      <c r="T41" s="21">
        <v>58</v>
      </c>
      <c r="U41" s="21">
        <v>0</v>
      </c>
      <c r="V41" s="21">
        <v>82</v>
      </c>
      <c r="W41" s="21">
        <v>25</v>
      </c>
      <c r="X41" s="21">
        <v>0</v>
      </c>
      <c r="Y41" s="50">
        <f t="shared" si="14"/>
        <v>165</v>
      </c>
      <c r="Z41" s="40">
        <v>0</v>
      </c>
      <c r="AA41" s="40">
        <v>0</v>
      </c>
      <c r="AB41" s="40">
        <v>0</v>
      </c>
      <c r="AC41" s="40">
        <v>0</v>
      </c>
      <c r="AD41" s="50">
        <f t="shared" si="15"/>
        <v>0</v>
      </c>
      <c r="AF41" s="147"/>
    </row>
    <row r="42" spans="1:45">
      <c r="A42" t="s">
        <v>36</v>
      </c>
      <c r="B42" s="10">
        <v>1604</v>
      </c>
      <c r="C42" s="9" t="s">
        <v>173</v>
      </c>
      <c r="D42" s="10">
        <v>35</v>
      </c>
      <c r="E42" s="8" t="s">
        <v>645</v>
      </c>
      <c r="F42" s="11">
        <v>43291</v>
      </c>
      <c r="G42" s="13">
        <v>0</v>
      </c>
      <c r="H42" s="13">
        <v>0</v>
      </c>
      <c r="I42" s="13">
        <v>5624</v>
      </c>
      <c r="J42" s="40">
        <v>0</v>
      </c>
      <c r="K42" s="40">
        <v>0</v>
      </c>
      <c r="L42" s="40">
        <v>183</v>
      </c>
      <c r="M42" s="40">
        <v>0</v>
      </c>
      <c r="N42" s="50">
        <f t="shared" si="12"/>
        <v>183</v>
      </c>
      <c r="O42" s="40">
        <v>0</v>
      </c>
      <c r="P42" s="40">
        <v>0</v>
      </c>
      <c r="Q42" s="40">
        <v>0</v>
      </c>
      <c r="R42" s="40">
        <v>0</v>
      </c>
      <c r="S42" s="50">
        <f t="shared" si="13"/>
        <v>0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50">
        <f t="shared" si="14"/>
        <v>0</v>
      </c>
      <c r="Z42" s="40">
        <v>0</v>
      </c>
      <c r="AA42" s="40">
        <v>0</v>
      </c>
      <c r="AB42" s="40">
        <v>0</v>
      </c>
      <c r="AC42" s="40">
        <v>0</v>
      </c>
      <c r="AD42" s="50">
        <f t="shared" si="15"/>
        <v>0</v>
      </c>
      <c r="AF42" s="147"/>
    </row>
    <row r="43" spans="1:45">
      <c r="A43" t="s">
        <v>42</v>
      </c>
      <c r="B43" s="10">
        <v>1608</v>
      </c>
      <c r="C43" s="9" t="s">
        <v>173</v>
      </c>
      <c r="D43" s="10">
        <v>36</v>
      </c>
      <c r="E43" s="8" t="s">
        <v>646</v>
      </c>
      <c r="F43" s="11">
        <v>43297</v>
      </c>
      <c r="G43" s="13">
        <v>0</v>
      </c>
      <c r="H43" s="13">
        <v>4419</v>
      </c>
      <c r="I43" s="13">
        <v>6928</v>
      </c>
      <c r="J43" s="40">
        <v>0</v>
      </c>
      <c r="K43" s="40">
        <v>0</v>
      </c>
      <c r="L43" s="40">
        <v>0</v>
      </c>
      <c r="M43" s="40">
        <v>0</v>
      </c>
      <c r="N43" s="50">
        <f t="shared" si="12"/>
        <v>0</v>
      </c>
      <c r="O43" s="40">
        <v>0</v>
      </c>
      <c r="P43" s="40">
        <v>0</v>
      </c>
      <c r="Q43" s="40">
        <v>0</v>
      </c>
      <c r="R43" s="40">
        <v>0</v>
      </c>
      <c r="S43" s="50">
        <f t="shared" si="13"/>
        <v>0</v>
      </c>
      <c r="T43" s="21">
        <v>0</v>
      </c>
      <c r="U43" s="21">
        <v>0</v>
      </c>
      <c r="V43" s="21">
        <v>0</v>
      </c>
      <c r="W43" s="21">
        <v>0</v>
      </c>
      <c r="X43" s="21">
        <v>0</v>
      </c>
      <c r="Y43" s="50">
        <f t="shared" si="14"/>
        <v>0</v>
      </c>
      <c r="Z43" s="40">
        <v>0</v>
      </c>
      <c r="AA43" s="40">
        <v>0</v>
      </c>
      <c r="AB43" s="40">
        <v>0</v>
      </c>
      <c r="AC43" s="40">
        <v>0</v>
      </c>
      <c r="AD43" s="50">
        <f t="shared" si="15"/>
        <v>0</v>
      </c>
      <c r="AE43" s="99" t="s">
        <v>486</v>
      </c>
      <c r="AF43" s="147"/>
    </row>
    <row r="44" spans="1:45">
      <c r="A44" t="s">
        <v>36</v>
      </c>
      <c r="B44" s="10">
        <v>1603</v>
      </c>
      <c r="C44" s="9" t="s">
        <v>173</v>
      </c>
      <c r="D44" s="10">
        <v>37</v>
      </c>
      <c r="E44" s="8" t="s">
        <v>647</v>
      </c>
      <c r="F44" s="11">
        <v>43305</v>
      </c>
      <c r="G44" s="13">
        <v>5378</v>
      </c>
      <c r="H44" s="13">
        <v>133574</v>
      </c>
      <c r="I44" s="13">
        <v>8661</v>
      </c>
      <c r="J44" s="40">
        <v>82</v>
      </c>
      <c r="K44" s="40">
        <v>0</v>
      </c>
      <c r="L44" s="40">
        <v>2</v>
      </c>
      <c r="M44" s="40">
        <v>0</v>
      </c>
      <c r="N44" s="50">
        <f t="shared" si="12"/>
        <v>84</v>
      </c>
      <c r="O44" s="40">
        <v>96</v>
      </c>
      <c r="P44" s="40">
        <v>0</v>
      </c>
      <c r="Q44" s="40">
        <v>50</v>
      </c>
      <c r="R44" s="40">
        <v>1</v>
      </c>
      <c r="S44" s="50">
        <f t="shared" si="13"/>
        <v>147</v>
      </c>
      <c r="T44" s="21">
        <v>70</v>
      </c>
      <c r="U44" s="21">
        <v>0</v>
      </c>
      <c r="V44" s="21">
        <v>257</v>
      </c>
      <c r="W44" s="21">
        <v>21</v>
      </c>
      <c r="X44" s="21">
        <v>0</v>
      </c>
      <c r="Y44" s="50">
        <f t="shared" si="14"/>
        <v>348</v>
      </c>
      <c r="Z44" s="40">
        <v>0</v>
      </c>
      <c r="AA44" s="40">
        <v>0</v>
      </c>
      <c r="AB44" s="40">
        <v>1</v>
      </c>
      <c r="AC44" s="40">
        <v>0</v>
      </c>
      <c r="AD44" s="50">
        <f t="shared" si="15"/>
        <v>1</v>
      </c>
      <c r="AF44" s="147"/>
    </row>
    <row r="45" spans="1:45">
      <c r="A45" t="s">
        <v>36</v>
      </c>
      <c r="B45" s="10">
        <v>1605</v>
      </c>
      <c r="C45" s="9" t="s">
        <v>173</v>
      </c>
      <c r="D45" s="10">
        <v>38</v>
      </c>
      <c r="E45" s="8" t="s">
        <v>648</v>
      </c>
      <c r="F45" s="11">
        <v>43309</v>
      </c>
      <c r="G45" s="13">
        <v>2857</v>
      </c>
      <c r="H45" s="13">
        <v>92298</v>
      </c>
      <c r="I45" s="13">
        <v>4087</v>
      </c>
      <c r="J45" s="40">
        <v>23</v>
      </c>
      <c r="K45" s="40">
        <v>0</v>
      </c>
      <c r="L45" s="40">
        <v>3</v>
      </c>
      <c r="M45" s="40">
        <v>0</v>
      </c>
      <c r="N45" s="50">
        <f t="shared" si="12"/>
        <v>26</v>
      </c>
      <c r="O45" s="40">
        <v>60</v>
      </c>
      <c r="P45" s="40">
        <v>0</v>
      </c>
      <c r="Q45" s="40">
        <v>60</v>
      </c>
      <c r="R45" s="40">
        <v>0</v>
      </c>
      <c r="S45" s="50">
        <f t="shared" si="13"/>
        <v>120</v>
      </c>
      <c r="T45" s="21">
        <v>16</v>
      </c>
      <c r="U45" s="21">
        <v>0</v>
      </c>
      <c r="V45" s="21">
        <v>114</v>
      </c>
      <c r="W45" s="21">
        <v>34</v>
      </c>
      <c r="X45" s="21">
        <v>0</v>
      </c>
      <c r="Y45" s="50">
        <f t="shared" si="14"/>
        <v>164</v>
      </c>
      <c r="Z45" s="40">
        <v>0</v>
      </c>
      <c r="AA45" s="40">
        <v>0</v>
      </c>
      <c r="AB45" s="40">
        <v>0</v>
      </c>
      <c r="AC45" s="40">
        <v>0</v>
      </c>
      <c r="AD45" s="50">
        <f t="shared" si="15"/>
        <v>0</v>
      </c>
      <c r="AF45" s="147"/>
    </row>
    <row r="46" spans="1:45">
      <c r="A46" t="s">
        <v>36</v>
      </c>
      <c r="B46" s="10">
        <v>1606</v>
      </c>
      <c r="C46" s="9" t="s">
        <v>173</v>
      </c>
      <c r="D46" s="10">
        <v>39</v>
      </c>
      <c r="E46" s="8" t="s">
        <v>649</v>
      </c>
      <c r="F46" s="11">
        <v>43322</v>
      </c>
      <c r="G46" s="13">
        <v>2351</v>
      </c>
      <c r="H46" s="13">
        <v>123210</v>
      </c>
      <c r="I46" s="13">
        <v>4767</v>
      </c>
      <c r="J46" s="40">
        <v>0</v>
      </c>
      <c r="K46" s="40">
        <v>0</v>
      </c>
      <c r="L46" s="40">
        <v>1</v>
      </c>
      <c r="M46" s="40">
        <v>0</v>
      </c>
      <c r="N46" s="50">
        <f t="shared" si="12"/>
        <v>1</v>
      </c>
      <c r="O46" s="40">
        <v>25</v>
      </c>
      <c r="P46" s="40">
        <v>0</v>
      </c>
      <c r="Q46" s="40">
        <v>56</v>
      </c>
      <c r="R46" s="40">
        <v>0</v>
      </c>
      <c r="S46" s="50">
        <f t="shared" si="13"/>
        <v>81</v>
      </c>
      <c r="T46" s="21">
        <v>63</v>
      </c>
      <c r="U46" s="21">
        <v>0</v>
      </c>
      <c r="V46" s="21">
        <v>104</v>
      </c>
      <c r="W46" s="21">
        <v>28</v>
      </c>
      <c r="X46" s="21">
        <v>0</v>
      </c>
      <c r="Y46" s="50">
        <f t="shared" si="14"/>
        <v>195</v>
      </c>
      <c r="Z46" s="40">
        <v>60</v>
      </c>
      <c r="AA46" s="40">
        <v>0</v>
      </c>
      <c r="AB46" s="40">
        <v>19</v>
      </c>
      <c r="AC46" s="40">
        <v>0</v>
      </c>
      <c r="AD46" s="50">
        <f t="shared" si="15"/>
        <v>79</v>
      </c>
      <c r="AF46" s="147"/>
    </row>
    <row r="47" spans="1:45">
      <c r="A47" t="s">
        <v>42</v>
      </c>
      <c r="B47" s="10">
        <v>1607</v>
      </c>
      <c r="C47" s="9" t="s">
        <v>173</v>
      </c>
      <c r="D47" s="10">
        <v>40</v>
      </c>
      <c r="E47" s="8" t="s">
        <v>650</v>
      </c>
      <c r="F47" s="11">
        <v>43325</v>
      </c>
      <c r="G47" s="13">
        <v>0</v>
      </c>
      <c r="H47" s="13">
        <v>158</v>
      </c>
      <c r="I47" s="13">
        <v>1383</v>
      </c>
      <c r="J47" s="40">
        <v>0</v>
      </c>
      <c r="K47" s="40">
        <v>0</v>
      </c>
      <c r="L47" s="40">
        <v>0</v>
      </c>
      <c r="M47" s="40">
        <v>0</v>
      </c>
      <c r="N47" s="50">
        <f t="shared" ref="N47:N64" si="16">SUM(J47:M47)</f>
        <v>0</v>
      </c>
      <c r="O47" s="40">
        <v>0</v>
      </c>
      <c r="P47" s="40">
        <v>0</v>
      </c>
      <c r="Q47" s="40">
        <v>0</v>
      </c>
      <c r="R47" s="40">
        <v>0</v>
      </c>
      <c r="S47" s="50">
        <f t="shared" ref="S47:S64" si="17">SUM(O47:R47)</f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50">
        <f t="shared" ref="Y47:Y64" si="18">SUM(T47:X47)</f>
        <v>0</v>
      </c>
      <c r="Z47" s="40">
        <v>0</v>
      </c>
      <c r="AA47" s="40">
        <v>0</v>
      </c>
      <c r="AB47" s="40">
        <v>0</v>
      </c>
      <c r="AC47" s="40">
        <v>0</v>
      </c>
      <c r="AD47" s="50">
        <f t="shared" ref="AD47:AD64" si="19">SUM(Z47:AC47)</f>
        <v>0</v>
      </c>
      <c r="AE47" s="99" t="s">
        <v>486</v>
      </c>
      <c r="AF47" s="147"/>
    </row>
    <row r="48" spans="1:45">
      <c r="A48" t="s">
        <v>36</v>
      </c>
      <c r="B48" s="10">
        <v>1611</v>
      </c>
      <c r="C48" s="9" t="s">
        <v>173</v>
      </c>
      <c r="D48" s="10">
        <v>41</v>
      </c>
      <c r="E48" s="8" t="s">
        <v>651</v>
      </c>
      <c r="F48" s="11">
        <v>43327</v>
      </c>
      <c r="G48" s="13">
        <v>0</v>
      </c>
      <c r="H48" s="13">
        <v>160</v>
      </c>
      <c r="I48" s="13">
        <v>4875</v>
      </c>
      <c r="J48" s="40">
        <v>6</v>
      </c>
      <c r="K48" s="40">
        <v>0</v>
      </c>
      <c r="L48" s="40">
        <v>154</v>
      </c>
      <c r="M48" s="40">
        <v>0</v>
      </c>
      <c r="N48" s="50">
        <f t="shared" si="16"/>
        <v>160</v>
      </c>
      <c r="O48" s="40">
        <v>40</v>
      </c>
      <c r="P48" s="40">
        <v>0</v>
      </c>
      <c r="Q48" s="40">
        <v>0</v>
      </c>
      <c r="R48" s="40">
        <v>0</v>
      </c>
      <c r="S48" s="50">
        <f t="shared" si="17"/>
        <v>40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50">
        <f t="shared" si="18"/>
        <v>0</v>
      </c>
      <c r="Z48" s="40">
        <v>0</v>
      </c>
      <c r="AA48" s="40">
        <v>0</v>
      </c>
      <c r="AB48" s="40">
        <v>0</v>
      </c>
      <c r="AC48" s="40">
        <v>0</v>
      </c>
      <c r="AD48" s="50">
        <f t="shared" si="19"/>
        <v>0</v>
      </c>
      <c r="AF48" s="147"/>
    </row>
    <row r="49" spans="1:32">
      <c r="A49" t="s">
        <v>42</v>
      </c>
      <c r="B49" s="10">
        <v>1609</v>
      </c>
      <c r="C49" s="9" t="s">
        <v>173</v>
      </c>
      <c r="D49" s="10">
        <v>42</v>
      </c>
      <c r="E49" s="8" t="s">
        <v>652</v>
      </c>
      <c r="F49" s="11">
        <v>43336</v>
      </c>
      <c r="G49" s="13">
        <v>3828</v>
      </c>
      <c r="H49" s="13">
        <v>126371</v>
      </c>
      <c r="I49" s="13">
        <v>6431</v>
      </c>
      <c r="J49" s="40">
        <v>31</v>
      </c>
      <c r="K49" s="40">
        <v>0</v>
      </c>
      <c r="L49" s="40">
        <v>3</v>
      </c>
      <c r="M49" s="40">
        <v>0</v>
      </c>
      <c r="N49" s="50">
        <f t="shared" si="16"/>
        <v>34</v>
      </c>
      <c r="O49" s="40">
        <v>75</v>
      </c>
      <c r="P49" s="40">
        <v>0</v>
      </c>
      <c r="Q49" s="40">
        <v>114</v>
      </c>
      <c r="R49" s="40">
        <v>0</v>
      </c>
      <c r="S49" s="50">
        <f t="shared" si="17"/>
        <v>189</v>
      </c>
      <c r="T49" s="21">
        <v>50</v>
      </c>
      <c r="U49" s="21">
        <v>0</v>
      </c>
      <c r="V49" s="21">
        <v>192</v>
      </c>
      <c r="W49" s="21">
        <v>20</v>
      </c>
      <c r="X49" s="21">
        <v>0</v>
      </c>
      <c r="Y49" s="50">
        <f t="shared" si="18"/>
        <v>262</v>
      </c>
      <c r="Z49" s="40">
        <v>80</v>
      </c>
      <c r="AA49" s="40">
        <v>0</v>
      </c>
      <c r="AB49" s="40">
        <v>136</v>
      </c>
      <c r="AC49" s="40">
        <v>0</v>
      </c>
      <c r="AD49" s="50">
        <f t="shared" si="19"/>
        <v>216</v>
      </c>
      <c r="AF49" s="147"/>
    </row>
    <row r="50" spans="1:32">
      <c r="A50" t="s">
        <v>36</v>
      </c>
      <c r="B50" s="10">
        <v>1610</v>
      </c>
      <c r="C50" s="9" t="s">
        <v>173</v>
      </c>
      <c r="D50" s="10">
        <v>43</v>
      </c>
      <c r="E50" s="8" t="s">
        <v>653</v>
      </c>
      <c r="F50" s="11">
        <v>43344</v>
      </c>
      <c r="G50" s="13">
        <v>0</v>
      </c>
      <c r="H50" s="13">
        <v>171</v>
      </c>
      <c r="I50" s="13">
        <v>5198</v>
      </c>
      <c r="J50" s="40">
        <v>3</v>
      </c>
      <c r="K50" s="40">
        <v>0</v>
      </c>
      <c r="L50" s="40">
        <v>168</v>
      </c>
      <c r="M50" s="40">
        <v>0</v>
      </c>
      <c r="N50" s="50">
        <f t="shared" si="16"/>
        <v>171</v>
      </c>
      <c r="O50" s="40">
        <v>0</v>
      </c>
      <c r="P50" s="40">
        <v>0</v>
      </c>
      <c r="Q50" s="40">
        <v>0</v>
      </c>
      <c r="R50" s="40">
        <v>0</v>
      </c>
      <c r="S50" s="50">
        <f t="shared" si="17"/>
        <v>0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50">
        <f t="shared" si="18"/>
        <v>0</v>
      </c>
      <c r="Z50" s="40" t="s">
        <v>654</v>
      </c>
      <c r="AA50" s="40">
        <v>0</v>
      </c>
      <c r="AB50" s="40">
        <v>0</v>
      </c>
      <c r="AC50" s="40">
        <v>0</v>
      </c>
      <c r="AD50" s="50">
        <f t="shared" si="19"/>
        <v>0</v>
      </c>
      <c r="AF50" s="147"/>
    </row>
    <row r="51" spans="1:32">
      <c r="A51" t="s">
        <v>36</v>
      </c>
      <c r="B51" s="10">
        <v>1612</v>
      </c>
      <c r="C51" s="9" t="s">
        <v>173</v>
      </c>
      <c r="D51" s="10">
        <v>44</v>
      </c>
      <c r="E51" s="8" t="s">
        <v>655</v>
      </c>
      <c r="F51" s="11">
        <v>43345</v>
      </c>
      <c r="G51" s="13">
        <v>1736</v>
      </c>
      <c r="H51" s="13">
        <v>64961</v>
      </c>
      <c r="I51" s="13">
        <v>3146</v>
      </c>
      <c r="J51" s="40">
        <v>1</v>
      </c>
      <c r="K51" s="40">
        <v>0</v>
      </c>
      <c r="L51" s="40">
        <v>0</v>
      </c>
      <c r="M51" s="40">
        <v>0</v>
      </c>
      <c r="N51" s="50">
        <f t="shared" si="16"/>
        <v>1</v>
      </c>
      <c r="O51" s="40">
        <v>0</v>
      </c>
      <c r="P51" s="40">
        <v>0</v>
      </c>
      <c r="Q51" s="40">
        <v>50</v>
      </c>
      <c r="R51" s="40">
        <v>0</v>
      </c>
      <c r="S51" s="50">
        <f t="shared" si="17"/>
        <v>50</v>
      </c>
      <c r="T51" s="21">
        <v>36</v>
      </c>
      <c r="U51" s="21">
        <v>0</v>
      </c>
      <c r="V51" s="21">
        <v>79</v>
      </c>
      <c r="W51" s="21">
        <v>13</v>
      </c>
      <c r="X51" s="21">
        <v>0</v>
      </c>
      <c r="Y51" s="50">
        <f t="shared" si="18"/>
        <v>128</v>
      </c>
      <c r="Z51" s="40">
        <v>0</v>
      </c>
      <c r="AA51" s="40">
        <v>0</v>
      </c>
      <c r="AB51" s="40">
        <v>0</v>
      </c>
      <c r="AC51" s="40">
        <v>0</v>
      </c>
      <c r="AD51" s="50">
        <f t="shared" si="19"/>
        <v>0</v>
      </c>
      <c r="AF51" s="147"/>
    </row>
    <row r="52" spans="1:32">
      <c r="A52" t="s">
        <v>36</v>
      </c>
      <c r="B52" s="10">
        <v>1613</v>
      </c>
      <c r="C52" s="9" t="s">
        <v>173</v>
      </c>
      <c r="D52" s="10">
        <v>45</v>
      </c>
      <c r="E52" s="8" t="s">
        <v>656</v>
      </c>
      <c r="F52" s="11">
        <v>43350</v>
      </c>
      <c r="G52" s="13">
        <v>1385</v>
      </c>
      <c r="H52" s="13">
        <v>65107</v>
      </c>
      <c r="I52" s="13">
        <v>2639</v>
      </c>
      <c r="J52" s="40">
        <v>30</v>
      </c>
      <c r="K52" s="40">
        <v>0</v>
      </c>
      <c r="L52" s="40">
        <v>1</v>
      </c>
      <c r="M52" s="40">
        <v>0</v>
      </c>
      <c r="N52" s="50">
        <f t="shared" si="16"/>
        <v>31</v>
      </c>
      <c r="O52" s="40">
        <v>0</v>
      </c>
      <c r="P52" s="40">
        <v>0</v>
      </c>
      <c r="Q52" s="40">
        <v>50</v>
      </c>
      <c r="R52" s="40">
        <v>0</v>
      </c>
      <c r="S52" s="50">
        <f t="shared" si="17"/>
        <v>50</v>
      </c>
      <c r="T52" s="21">
        <v>30</v>
      </c>
      <c r="U52" s="21">
        <v>0</v>
      </c>
      <c r="V52" s="21">
        <v>70</v>
      </c>
      <c r="W52" s="21">
        <v>5</v>
      </c>
      <c r="X52" s="21">
        <v>0</v>
      </c>
      <c r="Y52" s="50">
        <f t="shared" si="18"/>
        <v>105</v>
      </c>
      <c r="Z52" s="40">
        <v>0</v>
      </c>
      <c r="AA52" s="40">
        <v>0</v>
      </c>
      <c r="AB52" s="40">
        <v>50</v>
      </c>
      <c r="AC52" s="40">
        <v>0</v>
      </c>
      <c r="AD52" s="50">
        <f t="shared" si="19"/>
        <v>50</v>
      </c>
      <c r="AF52" s="147"/>
    </row>
    <row r="53" spans="1:32">
      <c r="A53" t="s">
        <v>36</v>
      </c>
      <c r="B53" s="10">
        <v>1614</v>
      </c>
      <c r="C53" s="9" t="s">
        <v>173</v>
      </c>
      <c r="D53" s="10">
        <v>46</v>
      </c>
      <c r="E53" s="8" t="s">
        <v>657</v>
      </c>
      <c r="F53" s="11">
        <v>43362</v>
      </c>
      <c r="G53" s="13">
        <v>1872</v>
      </c>
      <c r="H53" s="13">
        <v>19562</v>
      </c>
      <c r="I53" s="13">
        <v>3094</v>
      </c>
      <c r="J53" s="40">
        <v>29</v>
      </c>
      <c r="K53" s="40">
        <v>0</v>
      </c>
      <c r="L53" s="40">
        <v>0</v>
      </c>
      <c r="M53" s="40">
        <v>0</v>
      </c>
      <c r="N53" s="50">
        <f t="shared" si="16"/>
        <v>29</v>
      </c>
      <c r="O53" s="40">
        <v>0</v>
      </c>
      <c r="P53" s="40">
        <v>0</v>
      </c>
      <c r="Q53" s="40">
        <v>50</v>
      </c>
      <c r="R53" s="40">
        <v>15</v>
      </c>
      <c r="S53" s="50">
        <f t="shared" si="17"/>
        <v>65</v>
      </c>
      <c r="T53" s="21">
        <v>24</v>
      </c>
      <c r="U53" s="21">
        <v>0</v>
      </c>
      <c r="V53" s="21">
        <v>94</v>
      </c>
      <c r="W53" s="21">
        <v>6</v>
      </c>
      <c r="X53" s="21">
        <v>0</v>
      </c>
      <c r="Y53" s="50">
        <f t="shared" si="18"/>
        <v>124</v>
      </c>
      <c r="Z53" s="40">
        <v>0</v>
      </c>
      <c r="AA53" s="40">
        <v>0</v>
      </c>
      <c r="AB53" s="40">
        <v>7</v>
      </c>
      <c r="AC53" s="40">
        <v>0</v>
      </c>
      <c r="AD53" s="50">
        <f t="shared" si="19"/>
        <v>7</v>
      </c>
      <c r="AF53" s="147"/>
    </row>
    <row r="54" spans="1:32">
      <c r="A54" t="s">
        <v>36</v>
      </c>
      <c r="B54" s="10">
        <v>1615</v>
      </c>
      <c r="C54" s="9" t="s">
        <v>173</v>
      </c>
      <c r="D54" s="10">
        <v>47</v>
      </c>
      <c r="E54" s="8" t="s">
        <v>658</v>
      </c>
      <c r="F54" s="11">
        <v>43364</v>
      </c>
      <c r="G54" s="13">
        <v>2543</v>
      </c>
      <c r="H54" s="13">
        <v>93816</v>
      </c>
      <c r="I54" s="13">
        <v>3795</v>
      </c>
      <c r="J54" s="40">
        <v>3</v>
      </c>
      <c r="K54" s="40">
        <v>0</v>
      </c>
      <c r="L54" s="40">
        <v>4</v>
      </c>
      <c r="M54" s="40">
        <v>0</v>
      </c>
      <c r="N54" s="50">
        <f t="shared" si="16"/>
        <v>7</v>
      </c>
      <c r="O54" s="40">
        <v>0</v>
      </c>
      <c r="P54" s="40">
        <v>0</v>
      </c>
      <c r="Q54" s="40">
        <v>50</v>
      </c>
      <c r="R54" s="40">
        <v>25</v>
      </c>
      <c r="S54" s="50">
        <f t="shared" si="17"/>
        <v>75</v>
      </c>
      <c r="T54" s="21">
        <v>23</v>
      </c>
      <c r="U54" s="21">
        <v>0</v>
      </c>
      <c r="V54" s="21">
        <v>119</v>
      </c>
      <c r="W54" s="21">
        <v>10</v>
      </c>
      <c r="X54" s="21">
        <v>0</v>
      </c>
      <c r="Y54" s="50">
        <f t="shared" si="18"/>
        <v>152</v>
      </c>
      <c r="Z54" s="40">
        <v>0</v>
      </c>
      <c r="AA54" s="40">
        <v>0</v>
      </c>
      <c r="AB54" s="40">
        <v>100</v>
      </c>
      <c r="AC54" s="40">
        <v>0</v>
      </c>
      <c r="AD54" s="50">
        <f t="shared" si="19"/>
        <v>100</v>
      </c>
      <c r="AF54" s="147"/>
    </row>
    <row r="55" spans="1:32">
      <c r="A55" t="s">
        <v>36</v>
      </c>
      <c r="B55" s="10">
        <v>1616</v>
      </c>
      <c r="C55" s="9" t="s">
        <v>173</v>
      </c>
      <c r="D55" s="10">
        <v>48</v>
      </c>
      <c r="E55" s="8" t="s">
        <v>659</v>
      </c>
      <c r="F55" s="11">
        <v>43366</v>
      </c>
      <c r="G55" s="13">
        <v>0</v>
      </c>
      <c r="H55" s="13">
        <v>112</v>
      </c>
      <c r="I55" s="13">
        <v>3389</v>
      </c>
      <c r="J55" s="40">
        <v>1</v>
      </c>
      <c r="K55" s="40">
        <v>0</v>
      </c>
      <c r="L55" s="40">
        <v>111</v>
      </c>
      <c r="M55" s="40">
        <v>0</v>
      </c>
      <c r="N55" s="50">
        <f t="shared" si="16"/>
        <v>112</v>
      </c>
      <c r="O55" s="40">
        <v>0</v>
      </c>
      <c r="P55" s="40">
        <v>0</v>
      </c>
      <c r="Q55" s="40">
        <v>0</v>
      </c>
      <c r="R55" s="40">
        <v>0</v>
      </c>
      <c r="S55" s="50">
        <f t="shared" si="17"/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50">
        <f t="shared" si="18"/>
        <v>0</v>
      </c>
      <c r="Z55" s="40" t="s">
        <v>654</v>
      </c>
      <c r="AA55" s="40">
        <v>0</v>
      </c>
      <c r="AB55" s="40">
        <v>0</v>
      </c>
      <c r="AC55" s="40">
        <v>0</v>
      </c>
      <c r="AD55" s="50">
        <f t="shared" si="19"/>
        <v>0</v>
      </c>
      <c r="AF55" s="147"/>
    </row>
    <row r="56" spans="1:32">
      <c r="A56" t="s">
        <v>36</v>
      </c>
      <c r="B56" s="10">
        <v>1617</v>
      </c>
      <c r="C56" s="9" t="s">
        <v>173</v>
      </c>
      <c r="D56" s="10">
        <v>49</v>
      </c>
      <c r="E56" s="8" t="s">
        <v>660</v>
      </c>
      <c r="F56" s="11">
        <v>43382</v>
      </c>
      <c r="G56" s="13">
        <v>3786</v>
      </c>
      <c r="H56" s="13">
        <v>134908</v>
      </c>
      <c r="I56" s="13">
        <v>7145</v>
      </c>
      <c r="J56" s="40">
        <v>5</v>
      </c>
      <c r="K56" s="40">
        <v>0</v>
      </c>
      <c r="L56" s="40">
        <v>1</v>
      </c>
      <c r="M56" s="40">
        <v>0</v>
      </c>
      <c r="N56" s="50">
        <f t="shared" si="16"/>
        <v>6</v>
      </c>
      <c r="O56" s="40">
        <v>0</v>
      </c>
      <c r="P56" s="40">
        <v>0</v>
      </c>
      <c r="Q56" s="40">
        <v>60</v>
      </c>
      <c r="R56" s="40">
        <v>25</v>
      </c>
      <c r="S56" s="50">
        <f t="shared" si="17"/>
        <v>85</v>
      </c>
      <c r="T56" s="21">
        <v>40</v>
      </c>
      <c r="U56" s="21">
        <v>0</v>
      </c>
      <c r="V56" s="21">
        <v>234</v>
      </c>
      <c r="W56" s="21">
        <v>12</v>
      </c>
      <c r="X56" s="21">
        <v>0</v>
      </c>
      <c r="Y56" s="50">
        <f t="shared" si="18"/>
        <v>286</v>
      </c>
      <c r="Z56" s="40">
        <v>0</v>
      </c>
      <c r="AA56" s="40">
        <v>0</v>
      </c>
      <c r="AB56" s="40">
        <v>56</v>
      </c>
      <c r="AC56" s="40">
        <v>0</v>
      </c>
      <c r="AD56" s="50">
        <f t="shared" si="19"/>
        <v>56</v>
      </c>
      <c r="AF56" s="147"/>
    </row>
    <row r="57" spans="1:32">
      <c r="A57" t="s">
        <v>36</v>
      </c>
      <c r="B57" s="10">
        <v>1618</v>
      </c>
      <c r="C57" s="9" t="s">
        <v>173</v>
      </c>
      <c r="D57" s="10">
        <v>50</v>
      </c>
      <c r="E57" s="8" t="s">
        <v>661</v>
      </c>
      <c r="F57" s="11">
        <v>43401</v>
      </c>
      <c r="G57" s="13">
        <v>0</v>
      </c>
      <c r="H57" s="13">
        <v>0</v>
      </c>
      <c r="I57" s="13">
        <v>5909</v>
      </c>
      <c r="J57" s="40">
        <v>5</v>
      </c>
      <c r="K57" s="40">
        <v>0</v>
      </c>
      <c r="L57" s="40">
        <v>189</v>
      </c>
      <c r="M57" s="40">
        <v>0</v>
      </c>
      <c r="N57" s="50">
        <f t="shared" si="16"/>
        <v>194</v>
      </c>
      <c r="O57" s="40">
        <v>0</v>
      </c>
      <c r="P57" s="40">
        <v>0</v>
      </c>
      <c r="Q57" s="40">
        <v>0</v>
      </c>
      <c r="R57" s="40">
        <v>0</v>
      </c>
      <c r="S57" s="50">
        <f t="shared" si="17"/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50">
        <f>SUM(T57:X57)</f>
        <v>0</v>
      </c>
      <c r="Z57" s="40">
        <v>0</v>
      </c>
      <c r="AA57" s="40">
        <v>0</v>
      </c>
      <c r="AB57" s="40">
        <v>0</v>
      </c>
      <c r="AC57" s="40">
        <v>0</v>
      </c>
      <c r="AD57" s="50">
        <f t="shared" si="19"/>
        <v>0</v>
      </c>
      <c r="AF57" s="147"/>
    </row>
    <row r="58" spans="1:32">
      <c r="A58" t="s">
        <v>36</v>
      </c>
      <c r="B58" s="10">
        <v>1619</v>
      </c>
      <c r="C58" s="9" t="s">
        <v>173</v>
      </c>
      <c r="D58" s="10">
        <v>51</v>
      </c>
      <c r="E58" s="8" t="s">
        <v>662</v>
      </c>
      <c r="F58" s="11">
        <v>43388</v>
      </c>
      <c r="G58" s="13">
        <v>993</v>
      </c>
      <c r="H58" s="13">
        <v>33775</v>
      </c>
      <c r="I58" s="13">
        <v>1617</v>
      </c>
      <c r="J58" s="40">
        <v>1</v>
      </c>
      <c r="K58" s="40">
        <v>0</v>
      </c>
      <c r="L58" s="40">
        <v>3</v>
      </c>
      <c r="M58" s="40">
        <v>0</v>
      </c>
      <c r="N58" s="50">
        <f t="shared" si="16"/>
        <v>4</v>
      </c>
      <c r="O58" s="40">
        <v>0</v>
      </c>
      <c r="P58" s="40">
        <v>0</v>
      </c>
      <c r="Q58" s="40">
        <v>28</v>
      </c>
      <c r="R58" s="40">
        <v>0</v>
      </c>
      <c r="S58" s="50">
        <f t="shared" si="17"/>
        <v>28</v>
      </c>
      <c r="T58" s="21">
        <v>14</v>
      </c>
      <c r="U58" s="21">
        <v>0</v>
      </c>
      <c r="V58" s="21">
        <v>47</v>
      </c>
      <c r="W58" s="21">
        <v>4</v>
      </c>
      <c r="X58" s="21">
        <v>0</v>
      </c>
      <c r="Y58" s="50">
        <f t="shared" si="18"/>
        <v>65</v>
      </c>
      <c r="Z58" s="40">
        <v>0</v>
      </c>
      <c r="AA58" s="40">
        <v>0</v>
      </c>
      <c r="AB58" s="40">
        <v>100</v>
      </c>
      <c r="AC58" s="40">
        <v>0</v>
      </c>
      <c r="AD58" s="50">
        <f t="shared" si="19"/>
        <v>100</v>
      </c>
      <c r="AF58" s="147"/>
    </row>
    <row r="59" spans="1:32">
      <c r="A59" t="s">
        <v>36</v>
      </c>
      <c r="B59" s="10">
        <v>1620</v>
      </c>
      <c r="C59" s="9" t="s">
        <v>173</v>
      </c>
      <c r="D59" s="10">
        <v>52</v>
      </c>
      <c r="E59" s="8" t="s">
        <v>663</v>
      </c>
      <c r="F59" s="11">
        <v>43391</v>
      </c>
      <c r="G59" s="13">
        <v>812</v>
      </c>
      <c r="H59" s="13">
        <v>44633</v>
      </c>
      <c r="I59" s="13">
        <v>1436</v>
      </c>
      <c r="J59" s="40">
        <v>1</v>
      </c>
      <c r="K59" s="40">
        <v>0</v>
      </c>
      <c r="L59" s="40">
        <v>0</v>
      </c>
      <c r="M59" s="40">
        <v>0</v>
      </c>
      <c r="N59" s="50">
        <f t="shared" si="16"/>
        <v>1</v>
      </c>
      <c r="O59" s="40">
        <v>0</v>
      </c>
      <c r="P59" s="40">
        <v>0</v>
      </c>
      <c r="Q59" s="40">
        <v>100</v>
      </c>
      <c r="R59" s="40">
        <v>50</v>
      </c>
      <c r="S59" s="50">
        <f t="shared" si="17"/>
        <v>150</v>
      </c>
      <c r="T59" s="21">
        <v>13</v>
      </c>
      <c r="U59" s="21">
        <v>0</v>
      </c>
      <c r="V59" s="21">
        <v>37</v>
      </c>
      <c r="W59" s="21">
        <v>8</v>
      </c>
      <c r="X59" s="21">
        <v>0</v>
      </c>
      <c r="Y59" s="50">
        <f t="shared" si="18"/>
        <v>58</v>
      </c>
      <c r="Z59" s="40">
        <v>0</v>
      </c>
      <c r="AA59" s="40">
        <v>0</v>
      </c>
      <c r="AB59" s="40">
        <v>0</v>
      </c>
      <c r="AC59" s="40">
        <v>0</v>
      </c>
      <c r="AD59" s="50">
        <f t="shared" si="19"/>
        <v>0</v>
      </c>
      <c r="AF59" s="147"/>
    </row>
    <row r="60" spans="1:32">
      <c r="A60" t="s">
        <v>36</v>
      </c>
      <c r="B60" s="10">
        <v>1621</v>
      </c>
      <c r="C60" s="9" t="s">
        <v>173</v>
      </c>
      <c r="D60" s="10">
        <v>53</v>
      </c>
      <c r="E60" s="8" t="s">
        <v>664</v>
      </c>
      <c r="F60" s="11">
        <v>43403</v>
      </c>
      <c r="G60" s="13">
        <v>2125</v>
      </c>
      <c r="H60" s="13">
        <v>95517</v>
      </c>
      <c r="I60" s="13">
        <v>3452</v>
      </c>
      <c r="J60" s="40">
        <v>1</v>
      </c>
      <c r="K60" s="40">
        <v>0</v>
      </c>
      <c r="L60" s="40">
        <v>3</v>
      </c>
      <c r="M60" s="40">
        <v>0</v>
      </c>
      <c r="N60" s="50">
        <f t="shared" si="16"/>
        <v>4</v>
      </c>
      <c r="O60" s="40">
        <v>1</v>
      </c>
      <c r="P60" s="40">
        <v>0</v>
      </c>
      <c r="Q60" s="40">
        <v>56</v>
      </c>
      <c r="R60" s="40">
        <v>0</v>
      </c>
      <c r="S60" s="50">
        <f t="shared" si="17"/>
        <v>57</v>
      </c>
      <c r="T60" s="21">
        <v>26</v>
      </c>
      <c r="U60" s="21">
        <v>0</v>
      </c>
      <c r="V60" s="21">
        <v>104</v>
      </c>
      <c r="W60" s="21">
        <v>9</v>
      </c>
      <c r="X60" s="21">
        <v>0</v>
      </c>
      <c r="Y60" s="50">
        <f t="shared" si="18"/>
        <v>139</v>
      </c>
      <c r="Z60" s="40">
        <v>1</v>
      </c>
      <c r="AA60" s="40">
        <v>0</v>
      </c>
      <c r="AB60" s="40">
        <v>0</v>
      </c>
      <c r="AC60" s="40">
        <v>0</v>
      </c>
      <c r="AD60" s="50">
        <f t="shared" si="19"/>
        <v>1</v>
      </c>
      <c r="AF60" s="147"/>
    </row>
    <row r="61" spans="1:32">
      <c r="A61" t="s">
        <v>36</v>
      </c>
      <c r="B61" s="10">
        <v>1622</v>
      </c>
      <c r="C61" s="9" t="s">
        <v>173</v>
      </c>
      <c r="D61" s="10">
        <v>54</v>
      </c>
      <c r="E61" s="8" t="s">
        <v>665</v>
      </c>
      <c r="F61" s="11">
        <v>43404</v>
      </c>
      <c r="G61" s="13">
        <v>3088</v>
      </c>
      <c r="H61" s="13">
        <v>110549</v>
      </c>
      <c r="I61" s="13">
        <v>5029</v>
      </c>
      <c r="J61" s="40">
        <v>0</v>
      </c>
      <c r="K61" s="40">
        <v>0</v>
      </c>
      <c r="L61" s="40">
        <v>3</v>
      </c>
      <c r="M61" s="40">
        <v>0</v>
      </c>
      <c r="N61" s="50">
        <f t="shared" si="16"/>
        <v>3</v>
      </c>
      <c r="O61" s="40">
        <v>0</v>
      </c>
      <c r="P61" s="40">
        <v>0</v>
      </c>
      <c r="Q61" s="40">
        <v>103</v>
      </c>
      <c r="R61" s="40">
        <v>0</v>
      </c>
      <c r="S61" s="50">
        <f t="shared" si="17"/>
        <v>103</v>
      </c>
      <c r="T61" s="21">
        <v>37</v>
      </c>
      <c r="U61" s="21">
        <v>0</v>
      </c>
      <c r="V61" s="21">
        <v>158</v>
      </c>
      <c r="W61" s="21">
        <v>5</v>
      </c>
      <c r="X61" s="21">
        <v>0</v>
      </c>
      <c r="Y61" s="50">
        <f t="shared" si="18"/>
        <v>200</v>
      </c>
      <c r="Z61" s="40">
        <v>0</v>
      </c>
      <c r="AA61" s="40">
        <v>0</v>
      </c>
      <c r="AB61" s="40">
        <v>0</v>
      </c>
      <c r="AC61" s="40">
        <v>0</v>
      </c>
      <c r="AD61" s="50">
        <f t="shared" si="19"/>
        <v>0</v>
      </c>
      <c r="AF61" s="147"/>
    </row>
    <row r="62" spans="1:32">
      <c r="A62" t="s">
        <v>36</v>
      </c>
      <c r="B62" s="10">
        <v>1623</v>
      </c>
      <c r="C62" s="9" t="s">
        <v>173</v>
      </c>
      <c r="D62" s="10">
        <v>55</v>
      </c>
      <c r="E62" s="8" t="s">
        <v>666</v>
      </c>
      <c r="F62" s="11">
        <v>43419</v>
      </c>
      <c r="G62" s="13">
        <v>4525</v>
      </c>
      <c r="H62" s="13">
        <v>184079</v>
      </c>
      <c r="I62" s="13">
        <v>6707</v>
      </c>
      <c r="J62" s="40">
        <v>6</v>
      </c>
      <c r="K62" s="40">
        <v>0</v>
      </c>
      <c r="L62" s="40">
        <v>2</v>
      </c>
      <c r="M62" s="40">
        <v>0</v>
      </c>
      <c r="N62" s="50">
        <f t="shared" si="16"/>
        <v>8</v>
      </c>
      <c r="O62" s="40">
        <v>0</v>
      </c>
      <c r="P62" s="40">
        <v>0</v>
      </c>
      <c r="Q62" s="40">
        <v>0</v>
      </c>
      <c r="R62" s="40">
        <v>0</v>
      </c>
      <c r="S62" s="50">
        <f t="shared" si="17"/>
        <v>0</v>
      </c>
      <c r="T62" s="21">
        <v>19</v>
      </c>
      <c r="U62" s="21">
        <v>0</v>
      </c>
      <c r="V62" s="21">
        <v>230</v>
      </c>
      <c r="W62" s="21">
        <v>13</v>
      </c>
      <c r="X62" s="21">
        <v>0</v>
      </c>
      <c r="Y62" s="50">
        <f t="shared" si="18"/>
        <v>262</v>
      </c>
      <c r="Z62" s="40">
        <v>0</v>
      </c>
      <c r="AA62" s="40">
        <v>0</v>
      </c>
      <c r="AB62" s="40">
        <v>0</v>
      </c>
      <c r="AC62" s="40">
        <v>0</v>
      </c>
      <c r="AD62" s="50">
        <f t="shared" si="19"/>
        <v>0</v>
      </c>
      <c r="AF62" s="147"/>
    </row>
    <row r="63" spans="1:32">
      <c r="A63" t="s">
        <v>36</v>
      </c>
      <c r="B63" s="10">
        <v>1624</v>
      </c>
      <c r="C63" s="9" t="s">
        <v>173</v>
      </c>
      <c r="D63" s="10">
        <v>56</v>
      </c>
      <c r="E63" s="8" t="s">
        <v>667</v>
      </c>
      <c r="F63" s="11">
        <v>43430</v>
      </c>
      <c r="G63" s="13">
        <v>0</v>
      </c>
      <c r="H63" s="13">
        <v>139</v>
      </c>
      <c r="I63" s="13">
        <v>4090</v>
      </c>
      <c r="J63" s="40">
        <v>0</v>
      </c>
      <c r="K63" s="40">
        <v>0</v>
      </c>
      <c r="L63" s="40">
        <v>139</v>
      </c>
      <c r="M63" s="40">
        <v>0</v>
      </c>
      <c r="N63" s="50">
        <f t="shared" si="16"/>
        <v>139</v>
      </c>
      <c r="O63" s="40">
        <v>60</v>
      </c>
      <c r="P63" s="40">
        <v>0</v>
      </c>
      <c r="Q63" s="40">
        <v>0</v>
      </c>
      <c r="R63" s="40">
        <v>0</v>
      </c>
      <c r="S63" s="50">
        <f t="shared" si="17"/>
        <v>60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50">
        <f t="shared" si="18"/>
        <v>0</v>
      </c>
      <c r="Z63" s="40">
        <v>0</v>
      </c>
      <c r="AA63" s="40">
        <v>0</v>
      </c>
      <c r="AB63" s="40">
        <v>0</v>
      </c>
      <c r="AC63" s="40">
        <v>0</v>
      </c>
      <c r="AD63" s="50">
        <f t="shared" si="19"/>
        <v>0</v>
      </c>
      <c r="AF63" s="147"/>
    </row>
    <row r="64" spans="1:32">
      <c r="A64" t="s">
        <v>36</v>
      </c>
      <c r="B64" s="10">
        <v>1625</v>
      </c>
      <c r="C64" s="9" t="s">
        <v>173</v>
      </c>
      <c r="D64" s="10">
        <v>57</v>
      </c>
      <c r="E64" s="8" t="s">
        <v>668</v>
      </c>
      <c r="F64" s="11">
        <v>43429</v>
      </c>
      <c r="G64" s="13">
        <v>1240</v>
      </c>
      <c r="H64" s="13">
        <v>60508</v>
      </c>
      <c r="I64" s="13">
        <v>2666</v>
      </c>
      <c r="J64" s="40">
        <v>53</v>
      </c>
      <c r="K64" s="40">
        <v>0</v>
      </c>
      <c r="L64" s="40">
        <v>1</v>
      </c>
      <c r="M64" s="40">
        <v>0</v>
      </c>
      <c r="N64" s="50">
        <f t="shared" si="16"/>
        <v>54</v>
      </c>
      <c r="O64" s="40">
        <v>50</v>
      </c>
      <c r="P64" s="40">
        <v>0</v>
      </c>
      <c r="Q64" s="40">
        <v>0</v>
      </c>
      <c r="R64" s="40">
        <v>5</v>
      </c>
      <c r="S64" s="50">
        <f t="shared" si="17"/>
        <v>55</v>
      </c>
      <c r="T64" s="21">
        <v>40</v>
      </c>
      <c r="U64" s="21">
        <v>0</v>
      </c>
      <c r="V64" s="21">
        <v>65</v>
      </c>
      <c r="W64" s="21">
        <v>2</v>
      </c>
      <c r="X64" s="21">
        <v>0</v>
      </c>
      <c r="Y64" s="50">
        <f t="shared" si="18"/>
        <v>107</v>
      </c>
      <c r="Z64" s="40">
        <v>1</v>
      </c>
      <c r="AA64" s="40">
        <v>0</v>
      </c>
      <c r="AB64" s="40">
        <v>16</v>
      </c>
      <c r="AC64" s="40">
        <v>4</v>
      </c>
      <c r="AD64" s="50">
        <f t="shared" si="19"/>
        <v>21</v>
      </c>
      <c r="AF64" s="147"/>
    </row>
    <row r="65" spans="1:46">
      <c r="A65" t="s">
        <v>42</v>
      </c>
      <c r="B65" s="10">
        <v>1626</v>
      </c>
      <c r="C65" s="9" t="s">
        <v>173</v>
      </c>
      <c r="D65" s="10">
        <v>58</v>
      </c>
      <c r="E65" s="8" t="s">
        <v>669</v>
      </c>
      <c r="F65" s="11">
        <v>43426</v>
      </c>
      <c r="G65" s="13">
        <v>0</v>
      </c>
      <c r="H65" s="13">
        <v>116</v>
      </c>
      <c r="I65" s="13">
        <v>1302</v>
      </c>
      <c r="J65" s="40">
        <v>0</v>
      </c>
      <c r="K65" s="40">
        <v>0</v>
      </c>
      <c r="L65" s="40">
        <v>0</v>
      </c>
      <c r="M65" s="40">
        <v>0</v>
      </c>
      <c r="N65" s="50">
        <f t="shared" ref="N65:N73" si="20">SUM(J65:M65)</f>
        <v>0</v>
      </c>
      <c r="O65" s="40">
        <v>0</v>
      </c>
      <c r="P65" s="40">
        <v>0</v>
      </c>
      <c r="Q65" s="40">
        <v>0</v>
      </c>
      <c r="R65" s="40">
        <v>0</v>
      </c>
      <c r="S65" s="50">
        <f>SUM(O65:R65)</f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50">
        <f t="shared" ref="Y65:Y73" si="21">SUM(T65:X65)</f>
        <v>0</v>
      </c>
      <c r="Z65" s="40">
        <v>0</v>
      </c>
      <c r="AA65" s="40">
        <v>0</v>
      </c>
      <c r="AB65" s="40">
        <v>0</v>
      </c>
      <c r="AC65" s="40">
        <v>0</v>
      </c>
      <c r="AD65" s="50">
        <f t="shared" ref="AD65:AD73" si="22">SUM(Z65:AC65)</f>
        <v>0</v>
      </c>
      <c r="AE65" s="99" t="s">
        <v>486</v>
      </c>
      <c r="AF65" s="147"/>
    </row>
    <row r="66" spans="1:46">
      <c r="A66" t="s">
        <v>36</v>
      </c>
      <c r="B66" s="10">
        <v>1627</v>
      </c>
      <c r="C66" s="9" t="s">
        <v>173</v>
      </c>
      <c r="D66" s="10">
        <v>59</v>
      </c>
      <c r="E66" s="8" t="s">
        <v>670</v>
      </c>
      <c r="F66" s="11">
        <v>43433</v>
      </c>
      <c r="G66" s="13">
        <v>3789</v>
      </c>
      <c r="H66" s="13">
        <v>165824</v>
      </c>
      <c r="I66" s="13">
        <v>5711</v>
      </c>
      <c r="J66" s="40">
        <v>24</v>
      </c>
      <c r="K66" s="40">
        <v>0</v>
      </c>
      <c r="L66" s="40">
        <v>4</v>
      </c>
      <c r="M66" s="40">
        <v>0</v>
      </c>
      <c r="N66" s="50">
        <f t="shared" si="20"/>
        <v>28</v>
      </c>
      <c r="O66" s="40">
        <v>0</v>
      </c>
      <c r="P66" s="40">
        <v>0</v>
      </c>
      <c r="Q66" s="40">
        <v>0</v>
      </c>
      <c r="R66" s="40">
        <v>0</v>
      </c>
      <c r="S66" s="50">
        <f>SUM(O66:R66)</f>
        <v>0</v>
      </c>
      <c r="T66" s="21">
        <v>35</v>
      </c>
      <c r="U66" s="21">
        <v>0</v>
      </c>
      <c r="V66" s="21">
        <v>182</v>
      </c>
      <c r="W66" s="21">
        <v>6</v>
      </c>
      <c r="X66" s="21">
        <v>0</v>
      </c>
      <c r="Y66" s="50">
        <f t="shared" si="21"/>
        <v>223</v>
      </c>
      <c r="Z66" s="40">
        <v>0</v>
      </c>
      <c r="AA66" s="40">
        <v>0</v>
      </c>
      <c r="AB66" s="40">
        <v>0</v>
      </c>
      <c r="AC66" s="40">
        <v>0</v>
      </c>
      <c r="AD66" s="50">
        <f t="shared" si="22"/>
        <v>0</v>
      </c>
      <c r="AF66" s="147"/>
    </row>
    <row r="67" spans="1:46">
      <c r="A67" t="s">
        <v>36</v>
      </c>
      <c r="B67" s="10">
        <v>1628</v>
      </c>
      <c r="C67" s="9" t="s">
        <v>173</v>
      </c>
      <c r="D67" s="10">
        <v>60</v>
      </c>
      <c r="E67" s="8" t="s">
        <v>671</v>
      </c>
      <c r="F67" s="11">
        <v>43443</v>
      </c>
      <c r="G67" s="13">
        <v>2435</v>
      </c>
      <c r="H67" s="13">
        <v>104000</v>
      </c>
      <c r="I67" s="13">
        <v>3479</v>
      </c>
      <c r="J67" s="40">
        <v>30</v>
      </c>
      <c r="K67" s="40">
        <v>0</v>
      </c>
      <c r="L67" s="40">
        <v>3</v>
      </c>
      <c r="M67" s="40">
        <v>0</v>
      </c>
      <c r="N67" s="50">
        <f t="shared" si="20"/>
        <v>33</v>
      </c>
      <c r="O67" s="40">
        <v>0</v>
      </c>
      <c r="P67" s="40">
        <v>0</v>
      </c>
      <c r="Q67" s="40">
        <v>50</v>
      </c>
      <c r="R67" s="40">
        <v>0</v>
      </c>
      <c r="S67" s="50">
        <f t="shared" ref="S67:S73" si="23">SUM(O67:R67)</f>
        <v>50</v>
      </c>
      <c r="T67" s="21">
        <v>12</v>
      </c>
      <c r="U67" s="21">
        <v>0</v>
      </c>
      <c r="V67" s="21">
        <v>121</v>
      </c>
      <c r="W67" s="21">
        <v>7</v>
      </c>
      <c r="X67" s="21">
        <v>0</v>
      </c>
      <c r="Y67" s="50">
        <f t="shared" si="21"/>
        <v>140</v>
      </c>
      <c r="Z67" s="40">
        <v>5</v>
      </c>
      <c r="AA67" s="40">
        <v>0</v>
      </c>
      <c r="AB67" s="40">
        <v>36</v>
      </c>
      <c r="AC67" s="40">
        <v>0</v>
      </c>
      <c r="AD67" s="50">
        <f t="shared" si="22"/>
        <v>41</v>
      </c>
      <c r="AF67" s="147"/>
    </row>
    <row r="68" spans="1:46">
      <c r="A68" t="s">
        <v>36</v>
      </c>
      <c r="B68" s="10">
        <v>1630</v>
      </c>
      <c r="C68" s="9" t="s">
        <v>173</v>
      </c>
      <c r="D68" s="10">
        <v>61</v>
      </c>
      <c r="E68" s="8" t="s">
        <v>672</v>
      </c>
      <c r="F68" s="11">
        <v>43449</v>
      </c>
      <c r="G68" s="13">
        <v>3059</v>
      </c>
      <c r="H68" s="13">
        <v>104838</v>
      </c>
      <c r="I68" s="13">
        <v>4605</v>
      </c>
      <c r="J68" s="40">
        <v>0</v>
      </c>
      <c r="K68" s="40">
        <v>0</v>
      </c>
      <c r="L68" s="40">
        <v>3</v>
      </c>
      <c r="M68" s="40">
        <v>0</v>
      </c>
      <c r="N68" s="50">
        <f t="shared" si="20"/>
        <v>3</v>
      </c>
      <c r="O68" s="40">
        <v>30</v>
      </c>
      <c r="P68" s="40">
        <v>0</v>
      </c>
      <c r="Q68" s="40">
        <v>124</v>
      </c>
      <c r="R68" s="40">
        <v>0</v>
      </c>
      <c r="S68" s="50">
        <f t="shared" si="23"/>
        <v>154</v>
      </c>
      <c r="T68" s="21">
        <v>27</v>
      </c>
      <c r="U68" s="21">
        <v>0</v>
      </c>
      <c r="V68" s="21">
        <v>145</v>
      </c>
      <c r="W68" s="21">
        <v>8</v>
      </c>
      <c r="X68" s="21">
        <v>0</v>
      </c>
      <c r="Y68" s="50">
        <f t="shared" si="21"/>
        <v>180</v>
      </c>
      <c r="Z68" s="40">
        <v>0</v>
      </c>
      <c r="AA68" s="40">
        <v>0</v>
      </c>
      <c r="AB68" s="40">
        <v>0</v>
      </c>
      <c r="AC68" s="40">
        <v>0</v>
      </c>
      <c r="AD68" s="50">
        <f t="shared" si="22"/>
        <v>0</v>
      </c>
      <c r="AF68" s="147"/>
    </row>
    <row r="69" spans="1:46">
      <c r="A69" t="s">
        <v>36</v>
      </c>
      <c r="B69" s="10">
        <v>1631</v>
      </c>
      <c r="C69" s="9" t="s">
        <v>173</v>
      </c>
      <c r="D69" s="10">
        <v>62</v>
      </c>
      <c r="E69" s="8" t="s">
        <v>673</v>
      </c>
      <c r="F69" s="11">
        <v>43454</v>
      </c>
      <c r="G69" s="13">
        <v>2327</v>
      </c>
      <c r="H69" s="13">
        <v>90131</v>
      </c>
      <c r="I69" s="13">
        <v>3469</v>
      </c>
      <c r="J69" s="40">
        <v>6</v>
      </c>
      <c r="K69" s="40">
        <v>0</v>
      </c>
      <c r="L69" s="40">
        <v>1</v>
      </c>
      <c r="M69" s="40">
        <v>0</v>
      </c>
      <c r="N69" s="50">
        <f t="shared" si="20"/>
        <v>7</v>
      </c>
      <c r="O69" s="40">
        <v>84</v>
      </c>
      <c r="P69" s="40">
        <v>0</v>
      </c>
      <c r="Q69" s="40">
        <v>99</v>
      </c>
      <c r="R69" s="40">
        <v>0</v>
      </c>
      <c r="S69" s="50">
        <f t="shared" si="23"/>
        <v>183</v>
      </c>
      <c r="T69" s="21">
        <v>9</v>
      </c>
      <c r="U69" s="21">
        <v>0</v>
      </c>
      <c r="V69" s="21">
        <v>122</v>
      </c>
      <c r="W69" s="21">
        <v>4</v>
      </c>
      <c r="X69" s="21">
        <v>0</v>
      </c>
      <c r="Y69" s="50">
        <f t="shared" si="21"/>
        <v>135</v>
      </c>
      <c r="Z69" s="40">
        <v>0</v>
      </c>
      <c r="AA69" s="40">
        <v>0</v>
      </c>
      <c r="AB69" s="40">
        <v>0</v>
      </c>
      <c r="AC69" s="40">
        <v>0</v>
      </c>
      <c r="AD69" s="50">
        <f t="shared" si="22"/>
        <v>0</v>
      </c>
      <c r="AF69" s="147"/>
    </row>
    <row r="70" spans="1:46">
      <c r="A70" t="s">
        <v>36</v>
      </c>
      <c r="B70" s="10">
        <v>1635</v>
      </c>
      <c r="C70" s="9" t="s">
        <v>173</v>
      </c>
      <c r="D70" s="10">
        <v>63</v>
      </c>
      <c r="E70" s="8" t="s">
        <v>674</v>
      </c>
      <c r="F70" s="11">
        <v>43456</v>
      </c>
      <c r="G70" s="13">
        <v>0</v>
      </c>
      <c r="H70" s="13">
        <v>174</v>
      </c>
      <c r="I70" s="13">
        <v>2800</v>
      </c>
      <c r="J70" s="40">
        <v>0</v>
      </c>
      <c r="K70" s="40">
        <v>0</v>
      </c>
      <c r="L70" s="40">
        <v>90</v>
      </c>
      <c r="M70" s="40">
        <v>0</v>
      </c>
      <c r="N70" s="50">
        <f t="shared" si="20"/>
        <v>90</v>
      </c>
      <c r="O70" s="40">
        <v>0</v>
      </c>
      <c r="P70" s="40">
        <v>0</v>
      </c>
      <c r="Q70" s="40">
        <v>84</v>
      </c>
      <c r="R70" s="40">
        <v>0</v>
      </c>
      <c r="S70" s="50">
        <f t="shared" si="23"/>
        <v>84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50">
        <f t="shared" si="21"/>
        <v>0</v>
      </c>
      <c r="Z70" s="40">
        <v>0</v>
      </c>
      <c r="AA70" s="40">
        <v>0</v>
      </c>
      <c r="AB70" s="40">
        <v>0</v>
      </c>
      <c r="AC70" s="40">
        <v>0</v>
      </c>
      <c r="AD70" s="50">
        <f t="shared" si="22"/>
        <v>0</v>
      </c>
      <c r="AF70" s="147"/>
    </row>
    <row r="71" spans="1:46">
      <c r="A71" t="s">
        <v>36</v>
      </c>
      <c r="B71" s="10">
        <v>1636</v>
      </c>
      <c r="C71" s="9" t="s">
        <v>173</v>
      </c>
      <c r="D71" s="10">
        <v>64</v>
      </c>
      <c r="E71" s="8" t="s">
        <v>675</v>
      </c>
      <c r="F71" s="11">
        <v>43458</v>
      </c>
      <c r="G71" s="13">
        <v>0</v>
      </c>
      <c r="H71" s="13">
        <v>100</v>
      </c>
      <c r="I71" s="13">
        <v>0</v>
      </c>
      <c r="J71" s="40">
        <v>0</v>
      </c>
      <c r="K71" s="40">
        <v>0</v>
      </c>
      <c r="L71" s="40">
        <v>0</v>
      </c>
      <c r="M71" s="40">
        <v>0</v>
      </c>
      <c r="N71" s="50">
        <f t="shared" si="20"/>
        <v>0</v>
      </c>
      <c r="O71" s="40">
        <v>0</v>
      </c>
      <c r="P71" s="40">
        <v>0</v>
      </c>
      <c r="Q71" s="40">
        <v>100</v>
      </c>
      <c r="R71" s="40">
        <v>0</v>
      </c>
      <c r="S71" s="50">
        <f t="shared" si="23"/>
        <v>100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50">
        <f t="shared" si="21"/>
        <v>0</v>
      </c>
      <c r="Z71" s="40">
        <v>0</v>
      </c>
      <c r="AA71" s="40">
        <v>0</v>
      </c>
      <c r="AB71" s="40">
        <v>0</v>
      </c>
      <c r="AC71" s="40">
        <v>0</v>
      </c>
      <c r="AD71" s="50">
        <f t="shared" si="22"/>
        <v>0</v>
      </c>
      <c r="AF71" s="147"/>
    </row>
    <row r="72" spans="1:46">
      <c r="A72" t="s">
        <v>36</v>
      </c>
      <c r="B72" s="10">
        <v>1629</v>
      </c>
      <c r="C72" s="9" t="s">
        <v>173</v>
      </c>
      <c r="D72" s="10">
        <v>65</v>
      </c>
      <c r="E72" s="8" t="s">
        <v>676</v>
      </c>
      <c r="F72" s="11">
        <v>43462</v>
      </c>
      <c r="G72" s="13">
        <v>480</v>
      </c>
      <c r="H72" s="13">
        <v>480</v>
      </c>
      <c r="I72" s="13">
        <v>612</v>
      </c>
      <c r="J72" s="40">
        <v>17</v>
      </c>
      <c r="K72" s="40">
        <v>0</v>
      </c>
      <c r="L72" s="40">
        <v>5</v>
      </c>
      <c r="M72" s="40">
        <v>0</v>
      </c>
      <c r="N72" s="50">
        <f t="shared" si="20"/>
        <v>22</v>
      </c>
      <c r="O72" s="40">
        <v>50</v>
      </c>
      <c r="P72" s="40">
        <v>0</v>
      </c>
      <c r="Q72" s="40">
        <v>0</v>
      </c>
      <c r="R72" s="40">
        <v>0</v>
      </c>
      <c r="S72" s="50">
        <f t="shared" si="23"/>
        <v>50</v>
      </c>
      <c r="T72" s="21">
        <v>0</v>
      </c>
      <c r="U72" s="21">
        <v>0</v>
      </c>
      <c r="V72" s="21">
        <v>24</v>
      </c>
      <c r="W72" s="21">
        <v>0</v>
      </c>
      <c r="X72" s="21">
        <v>0</v>
      </c>
      <c r="Y72" s="50">
        <f t="shared" si="21"/>
        <v>24</v>
      </c>
      <c r="Z72" s="40">
        <v>0</v>
      </c>
      <c r="AA72" s="40">
        <v>0</v>
      </c>
      <c r="AB72" s="40">
        <v>0</v>
      </c>
      <c r="AC72" s="40">
        <v>0</v>
      </c>
      <c r="AD72" s="50">
        <f t="shared" si="22"/>
        <v>0</v>
      </c>
      <c r="AF72" s="147"/>
    </row>
    <row r="73" spans="1:46">
      <c r="A73" t="s">
        <v>36</v>
      </c>
      <c r="B73" s="10">
        <v>1632</v>
      </c>
      <c r="C73" s="9" t="s">
        <v>173</v>
      </c>
      <c r="D73" s="10">
        <v>66</v>
      </c>
      <c r="E73" s="8" t="s">
        <v>677</v>
      </c>
      <c r="F73" s="11">
        <v>43463</v>
      </c>
      <c r="G73" s="13">
        <v>3064</v>
      </c>
      <c r="H73" s="13">
        <v>85097</v>
      </c>
      <c r="I73" s="13">
        <v>5094</v>
      </c>
      <c r="J73" s="40">
        <v>1</v>
      </c>
      <c r="K73" s="40">
        <v>0</v>
      </c>
      <c r="L73" s="40">
        <v>7</v>
      </c>
      <c r="M73" s="40">
        <v>0</v>
      </c>
      <c r="N73" s="50">
        <f t="shared" si="20"/>
        <v>8</v>
      </c>
      <c r="O73" s="40">
        <v>0</v>
      </c>
      <c r="P73" s="40">
        <v>0</v>
      </c>
      <c r="Q73" s="40">
        <v>50</v>
      </c>
      <c r="R73" s="40">
        <v>0</v>
      </c>
      <c r="S73" s="50">
        <f t="shared" si="23"/>
        <v>50</v>
      </c>
      <c r="T73" s="21">
        <v>41</v>
      </c>
      <c r="U73" s="21">
        <v>0</v>
      </c>
      <c r="V73" s="21">
        <v>162</v>
      </c>
      <c r="W73" s="21">
        <v>0</v>
      </c>
      <c r="X73" s="21">
        <v>0</v>
      </c>
      <c r="Y73" s="50">
        <f t="shared" si="21"/>
        <v>203</v>
      </c>
      <c r="Z73" s="40">
        <v>0</v>
      </c>
      <c r="AA73" s="40">
        <v>0</v>
      </c>
      <c r="AB73" s="40">
        <v>0</v>
      </c>
      <c r="AC73" s="40">
        <v>0</v>
      </c>
      <c r="AD73" s="50">
        <f t="shared" si="22"/>
        <v>0</v>
      </c>
      <c r="AF73" s="147"/>
    </row>
    <row r="74" spans="1:46">
      <c r="B74" s="8"/>
      <c r="C74" s="9"/>
      <c r="D74" s="8"/>
      <c r="E74" s="8"/>
      <c r="F74" s="11"/>
      <c r="G74" s="13"/>
      <c r="H74" s="13"/>
      <c r="I74" s="13"/>
      <c r="J74" s="13"/>
      <c r="K74" s="42"/>
      <c r="L74" s="42"/>
      <c r="M74" s="42"/>
      <c r="N74" s="44"/>
      <c r="O74" s="12"/>
      <c r="P74" s="12"/>
      <c r="Q74" s="12"/>
      <c r="R74" s="12"/>
      <c r="S74" s="44"/>
      <c r="T74" s="12"/>
      <c r="U74" s="12"/>
      <c r="V74" s="12"/>
      <c r="W74" s="12"/>
      <c r="X74" s="21"/>
      <c r="Y74" s="44"/>
      <c r="Z74" s="12"/>
      <c r="AA74" s="12"/>
      <c r="AB74" s="12"/>
      <c r="AC74" s="12"/>
      <c r="AD74" s="44"/>
      <c r="AF74" s="147"/>
    </row>
    <row r="75" spans="1:46">
      <c r="F75" s="3" t="s">
        <v>228</v>
      </c>
      <c r="G75" s="7">
        <f t="shared" ref="G75:AD75" si="24">SUM(G8:G74)</f>
        <v>131358</v>
      </c>
      <c r="H75" s="7">
        <f t="shared" si="24"/>
        <v>4686567</v>
      </c>
      <c r="I75" s="7">
        <f t="shared" si="24"/>
        <v>317298</v>
      </c>
      <c r="J75" s="7">
        <f t="shared" si="24"/>
        <v>457</v>
      </c>
      <c r="K75" s="7">
        <f t="shared" si="24"/>
        <v>0</v>
      </c>
      <c r="L75" s="7">
        <f t="shared" si="24"/>
        <v>1852</v>
      </c>
      <c r="M75" s="7">
        <f t="shared" si="24"/>
        <v>1</v>
      </c>
      <c r="N75" s="7">
        <f t="shared" si="24"/>
        <v>2310</v>
      </c>
      <c r="O75" s="7">
        <f t="shared" si="24"/>
        <v>893</v>
      </c>
      <c r="P75" s="7">
        <f t="shared" si="24"/>
        <v>0</v>
      </c>
      <c r="Q75" s="7">
        <f t="shared" si="24"/>
        <v>4826</v>
      </c>
      <c r="R75" s="7">
        <f t="shared" si="24"/>
        <v>527</v>
      </c>
      <c r="S75" s="7">
        <f t="shared" si="24"/>
        <v>6246</v>
      </c>
      <c r="T75" s="7">
        <f t="shared" si="24"/>
        <v>1608</v>
      </c>
      <c r="U75" s="7">
        <f t="shared" si="24"/>
        <v>0</v>
      </c>
      <c r="V75" s="7">
        <f t="shared" si="24"/>
        <v>6420</v>
      </c>
      <c r="W75" s="7">
        <f t="shared" si="24"/>
        <v>528</v>
      </c>
      <c r="X75" s="7">
        <f t="shared" si="24"/>
        <v>0</v>
      </c>
      <c r="Y75" s="7">
        <f t="shared" si="24"/>
        <v>8556</v>
      </c>
      <c r="Z75" s="7">
        <f t="shared" si="24"/>
        <v>174</v>
      </c>
      <c r="AA75" s="7">
        <f t="shared" si="24"/>
        <v>0</v>
      </c>
      <c r="AB75" s="7">
        <f t="shared" si="24"/>
        <v>571</v>
      </c>
      <c r="AC75" s="7">
        <f t="shared" si="24"/>
        <v>22</v>
      </c>
      <c r="AD75" s="7">
        <f t="shared" si="24"/>
        <v>767</v>
      </c>
      <c r="AF75" s="147"/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</row>
    <row r="76" spans="1:46">
      <c r="O76" s="51"/>
      <c r="AD76" s="50"/>
      <c r="AF76" s="147"/>
    </row>
    <row r="77" spans="1:46" ht="15">
      <c r="J77" s="51"/>
      <c r="K77" s="51"/>
      <c r="L77" s="51"/>
      <c r="N77" s="51"/>
      <c r="O77" s="153"/>
      <c r="P77" s="154"/>
      <c r="Q77" s="154"/>
      <c r="R77" s="154"/>
      <c r="S77" s="51"/>
      <c r="U77" s="51"/>
      <c r="Y77" s="51"/>
      <c r="AB77" s="51"/>
      <c r="AD77" s="51"/>
      <c r="AF77" s="147"/>
    </row>
    <row r="78" spans="1:46">
      <c r="D78" s="51"/>
      <c r="F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F78" s="147"/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</row>
    <row r="79" spans="1:46">
      <c r="D79" s="3"/>
      <c r="E79" s="4"/>
      <c r="F79" s="3"/>
      <c r="G79" s="18" t="s">
        <v>163</v>
      </c>
      <c r="H79" s="19"/>
      <c r="I79" s="20"/>
      <c r="J79" s="18" t="s">
        <v>164</v>
      </c>
      <c r="K79" s="48"/>
      <c r="L79" s="19"/>
      <c r="M79" s="19"/>
      <c r="N79" s="20"/>
      <c r="O79" s="15" t="s">
        <v>165</v>
      </c>
      <c r="P79" s="49"/>
      <c r="Q79" s="16"/>
      <c r="R79" s="16"/>
      <c r="S79" s="17"/>
      <c r="T79" s="18" t="s">
        <v>166</v>
      </c>
      <c r="U79" s="48"/>
      <c r="V79" s="19"/>
      <c r="W79" s="19"/>
      <c r="X79" s="19"/>
      <c r="Y79" s="20"/>
      <c r="Z79" s="15" t="s">
        <v>167</v>
      </c>
      <c r="AA79" s="49"/>
      <c r="AB79" s="16"/>
      <c r="AC79" s="16"/>
      <c r="AD79" s="17"/>
      <c r="AF79" s="147"/>
    </row>
    <row r="80" spans="1:46">
      <c r="A80" t="s">
        <v>171</v>
      </c>
      <c r="B80" t="s">
        <v>7</v>
      </c>
      <c r="D80" s="3" t="s">
        <v>9</v>
      </c>
      <c r="E80" s="4" t="s">
        <v>10</v>
      </c>
      <c r="F80" s="3" t="s">
        <v>11</v>
      </c>
      <c r="G80" s="36" t="s">
        <v>12</v>
      </c>
      <c r="H80" s="37" t="s">
        <v>13</v>
      </c>
      <c r="I80" s="38" t="s">
        <v>14</v>
      </c>
      <c r="J80" s="24" t="s">
        <v>15</v>
      </c>
      <c r="K80" s="24" t="s">
        <v>16</v>
      </c>
      <c r="L80" s="25" t="s">
        <v>17</v>
      </c>
      <c r="M80" s="24" t="s">
        <v>18</v>
      </c>
      <c r="N80" s="43" t="s">
        <v>19</v>
      </c>
      <c r="O80" s="22" t="s">
        <v>15</v>
      </c>
      <c r="P80" s="23" t="s">
        <v>16</v>
      </c>
      <c r="Q80" s="23" t="s">
        <v>17</v>
      </c>
      <c r="R80" s="23" t="s">
        <v>18</v>
      </c>
      <c r="S80" s="46" t="s">
        <v>19</v>
      </c>
      <c r="T80" s="24" t="s">
        <v>15</v>
      </c>
      <c r="U80" s="24" t="s">
        <v>16</v>
      </c>
      <c r="V80" s="25" t="s">
        <v>17</v>
      </c>
      <c r="W80" s="24" t="s">
        <v>18</v>
      </c>
      <c r="X80" s="24" t="s">
        <v>20</v>
      </c>
      <c r="Y80" s="43" t="s">
        <v>19</v>
      </c>
      <c r="Z80" s="22" t="s">
        <v>15</v>
      </c>
      <c r="AA80" s="23" t="s">
        <v>16</v>
      </c>
      <c r="AB80" s="23" t="s">
        <v>17</v>
      </c>
      <c r="AC80" s="23" t="s">
        <v>18</v>
      </c>
      <c r="AD80" s="46" t="s">
        <v>19</v>
      </c>
      <c r="AF80" s="147"/>
    </row>
    <row r="81" spans="1:32">
      <c r="A81" t="s">
        <v>36</v>
      </c>
      <c r="B81" s="10">
        <v>1</v>
      </c>
      <c r="C81" s="9" t="s">
        <v>91</v>
      </c>
      <c r="D81" s="10">
        <v>1</v>
      </c>
      <c r="E81" s="8" t="s">
        <v>678</v>
      </c>
      <c r="F81" s="11">
        <v>43117</v>
      </c>
      <c r="G81" s="13">
        <v>0</v>
      </c>
      <c r="H81" s="13">
        <v>0</v>
      </c>
      <c r="I81" s="13">
        <v>0</v>
      </c>
      <c r="J81" s="40">
        <v>0</v>
      </c>
      <c r="K81" s="40">
        <v>0</v>
      </c>
      <c r="L81" s="40">
        <v>0</v>
      </c>
      <c r="M81" s="40">
        <v>0</v>
      </c>
      <c r="N81" s="50">
        <v>0</v>
      </c>
      <c r="O81" s="40">
        <v>0</v>
      </c>
      <c r="P81" s="40">
        <v>0</v>
      </c>
      <c r="Q81" s="40">
        <v>0</v>
      </c>
      <c r="R81" s="40">
        <v>250</v>
      </c>
      <c r="S81" s="50">
        <f>SUM(O81:R81)</f>
        <v>250</v>
      </c>
      <c r="T81" s="40">
        <v>0</v>
      </c>
      <c r="U81" s="40">
        <v>0</v>
      </c>
      <c r="V81" s="40">
        <v>0</v>
      </c>
      <c r="W81" s="21">
        <v>0</v>
      </c>
      <c r="X81" s="40">
        <v>0</v>
      </c>
      <c r="Y81" s="50">
        <f>SUM(T81:X81)</f>
        <v>0</v>
      </c>
      <c r="Z81" s="40">
        <v>0</v>
      </c>
      <c r="AA81" s="40">
        <v>0</v>
      </c>
      <c r="AB81" s="40">
        <v>0</v>
      </c>
      <c r="AC81" s="40">
        <v>1</v>
      </c>
      <c r="AD81" s="50">
        <f>SUM(Z81:AC81)</f>
        <v>1</v>
      </c>
      <c r="AF81" s="147"/>
    </row>
    <row r="82" spans="1:32">
      <c r="A82" t="s">
        <v>36</v>
      </c>
      <c r="B82" s="10">
        <v>2</v>
      </c>
      <c r="C82" s="9" t="s">
        <v>91</v>
      </c>
      <c r="D82" s="10">
        <f>+D81+1</f>
        <v>2</v>
      </c>
      <c r="E82" s="8" t="s">
        <v>679</v>
      </c>
      <c r="F82" s="11">
        <v>43117</v>
      </c>
      <c r="G82" s="13">
        <v>0</v>
      </c>
      <c r="H82" s="13">
        <v>0</v>
      </c>
      <c r="I82" s="13">
        <v>0</v>
      </c>
      <c r="J82" s="40">
        <v>0</v>
      </c>
      <c r="K82" s="40">
        <v>0</v>
      </c>
      <c r="L82" s="40">
        <v>0</v>
      </c>
      <c r="M82" s="40">
        <v>0</v>
      </c>
      <c r="N82" s="50">
        <v>0</v>
      </c>
      <c r="O82" s="40">
        <v>0</v>
      </c>
      <c r="P82" s="40">
        <v>0</v>
      </c>
      <c r="Q82" s="40">
        <v>0</v>
      </c>
      <c r="R82" s="40">
        <v>235</v>
      </c>
      <c r="S82" s="50">
        <f>SUM(O82:R82)</f>
        <v>235</v>
      </c>
      <c r="T82" s="40">
        <v>0</v>
      </c>
      <c r="U82" s="40">
        <v>0</v>
      </c>
      <c r="V82" s="40">
        <v>0</v>
      </c>
      <c r="W82" s="21">
        <v>0</v>
      </c>
      <c r="X82" s="40">
        <v>0</v>
      </c>
      <c r="Y82" s="50">
        <f>SUM(T82:X82)</f>
        <v>0</v>
      </c>
      <c r="Z82" s="40">
        <v>0</v>
      </c>
      <c r="AA82" s="40">
        <v>0</v>
      </c>
      <c r="AB82" s="40">
        <v>0</v>
      </c>
      <c r="AC82" s="40">
        <v>0</v>
      </c>
      <c r="AD82" s="50">
        <f>SUM(Z82:AC82)</f>
        <v>0</v>
      </c>
      <c r="AF82" s="147"/>
    </row>
    <row r="83" spans="1:32">
      <c r="A83" t="s">
        <v>36</v>
      </c>
      <c r="B83" s="10">
        <f>+B82+1</f>
        <v>3</v>
      </c>
      <c r="C83" s="9" t="s">
        <v>91</v>
      </c>
      <c r="D83" s="10">
        <f>+D82+1</f>
        <v>3</v>
      </c>
      <c r="E83" s="8" t="s">
        <v>680</v>
      </c>
      <c r="F83" s="11">
        <v>43131</v>
      </c>
      <c r="G83" s="13">
        <v>1409</v>
      </c>
      <c r="H83" s="13">
        <v>104297</v>
      </c>
      <c r="I83" s="13">
        <v>1827</v>
      </c>
      <c r="J83" s="40">
        <v>0</v>
      </c>
      <c r="K83" s="40">
        <v>0</v>
      </c>
      <c r="L83" s="40">
        <v>0</v>
      </c>
      <c r="M83" s="40">
        <v>0</v>
      </c>
      <c r="N83" s="50">
        <v>0</v>
      </c>
      <c r="O83" s="40">
        <v>0</v>
      </c>
      <c r="P83" s="40">
        <v>0</v>
      </c>
      <c r="Q83" s="40">
        <v>0</v>
      </c>
      <c r="R83" s="40">
        <v>249</v>
      </c>
      <c r="S83" s="50">
        <f>SUM(O83:R83)</f>
        <v>249</v>
      </c>
      <c r="T83" s="40">
        <v>0</v>
      </c>
      <c r="U83" s="40">
        <v>0</v>
      </c>
      <c r="V83" s="40">
        <v>0</v>
      </c>
      <c r="W83" s="21">
        <v>70</v>
      </c>
      <c r="X83" s="40">
        <v>0</v>
      </c>
      <c r="Y83" s="50">
        <f>SUM(T83:X83)</f>
        <v>70</v>
      </c>
      <c r="Z83" s="40">
        <v>0</v>
      </c>
      <c r="AA83" s="40">
        <v>0</v>
      </c>
      <c r="AB83" s="40">
        <v>0</v>
      </c>
      <c r="AC83" s="40">
        <v>0</v>
      </c>
      <c r="AD83" s="50">
        <f>SUM(Z83:AC83)</f>
        <v>0</v>
      </c>
      <c r="AF83" s="147"/>
    </row>
    <row r="84" spans="1:32">
      <c r="A84" t="s">
        <v>36</v>
      </c>
      <c r="B84" s="10">
        <f>+B83+1</f>
        <v>4</v>
      </c>
      <c r="C84" s="9" t="s">
        <v>91</v>
      </c>
      <c r="D84" s="10">
        <f>+D83+1</f>
        <v>4</v>
      </c>
      <c r="E84" s="8" t="s">
        <v>681</v>
      </c>
      <c r="F84" s="11">
        <v>43131</v>
      </c>
      <c r="G84" s="13">
        <v>1729</v>
      </c>
      <c r="H84" s="13">
        <v>126089</v>
      </c>
      <c r="I84" s="13">
        <v>2281</v>
      </c>
      <c r="J84" s="40">
        <v>0</v>
      </c>
      <c r="K84" s="40">
        <v>0</v>
      </c>
      <c r="L84" s="40">
        <v>0</v>
      </c>
      <c r="M84" s="40">
        <v>0</v>
      </c>
      <c r="N84" s="50">
        <v>0</v>
      </c>
      <c r="O84" s="40">
        <v>0</v>
      </c>
      <c r="P84" s="40">
        <v>0</v>
      </c>
      <c r="Q84" s="40">
        <v>0</v>
      </c>
      <c r="R84" s="40">
        <v>250</v>
      </c>
      <c r="S84" s="50">
        <f>SUM(O84:R84)</f>
        <v>250</v>
      </c>
      <c r="T84" s="40">
        <v>0</v>
      </c>
      <c r="U84" s="40">
        <v>0</v>
      </c>
      <c r="V84" s="40">
        <v>0</v>
      </c>
      <c r="W84" s="21">
        <v>86</v>
      </c>
      <c r="X84" s="40">
        <v>0</v>
      </c>
      <c r="Y84" s="50">
        <f>SUM(T84:X84)</f>
        <v>86</v>
      </c>
      <c r="Z84" s="40">
        <v>0</v>
      </c>
      <c r="AA84" s="40">
        <v>0</v>
      </c>
      <c r="AB84" s="40">
        <v>0</v>
      </c>
      <c r="AC84" s="40">
        <v>0</v>
      </c>
      <c r="AD84" s="50">
        <f>SUM(Z84:AC84)</f>
        <v>0</v>
      </c>
      <c r="AF84" s="147"/>
    </row>
    <row r="85" spans="1:32">
      <c r="A85" t="s">
        <v>42</v>
      </c>
      <c r="B85" s="10">
        <f t="shared" ref="B85:B92" si="25">+B84+1</f>
        <v>5</v>
      </c>
      <c r="C85" s="9" t="s">
        <v>91</v>
      </c>
      <c r="D85" s="10">
        <f t="shared" ref="D85:D92" si="26">+D84+1</f>
        <v>5</v>
      </c>
      <c r="E85" s="8" t="s">
        <v>367</v>
      </c>
      <c r="F85" s="11">
        <v>43135</v>
      </c>
      <c r="G85" s="13">
        <v>4755</v>
      </c>
      <c r="H85" s="13">
        <v>302072</v>
      </c>
      <c r="I85" s="13">
        <v>5671</v>
      </c>
      <c r="J85" s="40">
        <v>0</v>
      </c>
      <c r="K85" s="40">
        <v>0</v>
      </c>
      <c r="L85" s="40">
        <v>0</v>
      </c>
      <c r="M85" s="40">
        <v>0</v>
      </c>
      <c r="N85" s="50">
        <v>0</v>
      </c>
      <c r="O85" s="40">
        <v>0</v>
      </c>
      <c r="P85" s="40">
        <v>0</v>
      </c>
      <c r="Q85" s="40">
        <v>0</v>
      </c>
      <c r="R85" s="40">
        <v>0</v>
      </c>
      <c r="S85" s="50">
        <f>SUM(O85:R85)</f>
        <v>0</v>
      </c>
      <c r="T85" s="40">
        <v>0</v>
      </c>
      <c r="U85" s="40">
        <v>0</v>
      </c>
      <c r="V85" s="40">
        <v>0</v>
      </c>
      <c r="W85" s="21">
        <v>0</v>
      </c>
      <c r="X85" s="40">
        <v>0</v>
      </c>
      <c r="Y85" s="50">
        <f>SUM(T85:X85)</f>
        <v>0</v>
      </c>
      <c r="Z85" s="40">
        <v>0</v>
      </c>
      <c r="AA85" s="40">
        <v>0</v>
      </c>
      <c r="AB85" s="40">
        <v>0</v>
      </c>
      <c r="AC85" s="40">
        <v>0</v>
      </c>
      <c r="AD85" s="50">
        <f t="shared" ref="AD85:AD93" si="27">SUM(Z85:AC85)</f>
        <v>0</v>
      </c>
      <c r="AF85" s="147"/>
    </row>
    <row r="86" spans="1:32">
      <c r="A86" t="s">
        <v>36</v>
      </c>
      <c r="B86" s="10">
        <f t="shared" si="25"/>
        <v>6</v>
      </c>
      <c r="C86" s="9" t="s">
        <v>91</v>
      </c>
      <c r="D86" s="10">
        <f t="shared" si="26"/>
        <v>6</v>
      </c>
      <c r="E86" s="8" t="s">
        <v>682</v>
      </c>
      <c r="F86" s="11">
        <v>43138</v>
      </c>
      <c r="G86" s="13">
        <v>2576</v>
      </c>
      <c r="H86" s="13">
        <v>196381</v>
      </c>
      <c r="I86" s="13">
        <v>3246</v>
      </c>
      <c r="J86" s="40">
        <v>0</v>
      </c>
      <c r="K86" s="40">
        <v>0</v>
      </c>
      <c r="L86" s="40">
        <v>0</v>
      </c>
      <c r="M86" s="40">
        <v>0</v>
      </c>
      <c r="N86" s="50">
        <v>0</v>
      </c>
      <c r="O86" s="40">
        <v>0</v>
      </c>
      <c r="P86" s="40">
        <v>0</v>
      </c>
      <c r="Q86" s="40">
        <v>0</v>
      </c>
      <c r="R86" s="40">
        <v>50</v>
      </c>
      <c r="S86" s="50">
        <f t="shared" ref="S86:S130" si="28">SUM(O86:R86)</f>
        <v>50</v>
      </c>
      <c r="T86" s="40">
        <v>0</v>
      </c>
      <c r="U86" s="40">
        <v>0</v>
      </c>
      <c r="V86" s="40">
        <v>0</v>
      </c>
      <c r="W86" s="21">
        <v>129</v>
      </c>
      <c r="X86" s="40">
        <v>0</v>
      </c>
      <c r="Y86" s="50">
        <f t="shared" ref="Y86:Y108" si="29">SUM(T86:X86)</f>
        <v>129</v>
      </c>
      <c r="Z86" s="40">
        <v>0</v>
      </c>
      <c r="AA86" s="40">
        <v>0</v>
      </c>
      <c r="AB86" s="40">
        <v>0</v>
      </c>
      <c r="AC86" s="40">
        <v>0</v>
      </c>
      <c r="AD86" s="50">
        <f t="shared" si="27"/>
        <v>0</v>
      </c>
      <c r="AF86" s="147"/>
    </row>
    <row r="87" spans="1:32">
      <c r="A87" t="s">
        <v>36</v>
      </c>
      <c r="B87" s="10">
        <f t="shared" si="25"/>
        <v>7</v>
      </c>
      <c r="C87" s="9" t="s">
        <v>91</v>
      </c>
      <c r="D87" s="10">
        <f t="shared" si="26"/>
        <v>7</v>
      </c>
      <c r="E87" s="8" t="s">
        <v>683</v>
      </c>
      <c r="F87" s="11">
        <v>43138</v>
      </c>
      <c r="G87" s="13">
        <v>3833</v>
      </c>
      <c r="H87" s="13">
        <v>287561</v>
      </c>
      <c r="I87" s="13">
        <v>4873</v>
      </c>
      <c r="J87" s="40">
        <v>0</v>
      </c>
      <c r="K87" s="40">
        <v>0</v>
      </c>
      <c r="L87" s="40">
        <v>0</v>
      </c>
      <c r="M87" s="40">
        <v>0</v>
      </c>
      <c r="N87" s="50">
        <v>0</v>
      </c>
      <c r="O87" s="40">
        <v>0</v>
      </c>
      <c r="P87" s="40">
        <v>0</v>
      </c>
      <c r="Q87" s="40">
        <v>0</v>
      </c>
      <c r="R87" s="40">
        <v>235</v>
      </c>
      <c r="S87" s="50">
        <f t="shared" si="28"/>
        <v>235</v>
      </c>
      <c r="T87" s="40">
        <v>0</v>
      </c>
      <c r="U87" s="40">
        <v>0</v>
      </c>
      <c r="V87" s="40">
        <v>0</v>
      </c>
      <c r="W87" s="21">
        <v>190</v>
      </c>
      <c r="X87" s="40">
        <v>0</v>
      </c>
      <c r="Y87" s="50">
        <f t="shared" si="29"/>
        <v>190</v>
      </c>
      <c r="Z87" s="40">
        <v>0</v>
      </c>
      <c r="AA87" s="40">
        <v>0</v>
      </c>
      <c r="AB87" s="40">
        <v>0</v>
      </c>
      <c r="AC87" s="40">
        <v>0</v>
      </c>
      <c r="AD87" s="50">
        <f t="shared" si="27"/>
        <v>0</v>
      </c>
      <c r="AF87" s="147"/>
    </row>
    <row r="88" spans="1:32">
      <c r="A88" t="s">
        <v>36</v>
      </c>
      <c r="B88" s="10">
        <f t="shared" si="25"/>
        <v>8</v>
      </c>
      <c r="C88" s="9" t="s">
        <v>91</v>
      </c>
      <c r="D88" s="10">
        <f t="shared" si="26"/>
        <v>8</v>
      </c>
      <c r="E88" s="8" t="s">
        <v>684</v>
      </c>
      <c r="F88" s="11">
        <v>43148</v>
      </c>
      <c r="G88" s="13">
        <v>3268</v>
      </c>
      <c r="H88" s="13">
        <v>237400</v>
      </c>
      <c r="I88" s="13">
        <v>3966</v>
      </c>
      <c r="J88" s="40">
        <v>0</v>
      </c>
      <c r="K88" s="40">
        <v>0</v>
      </c>
      <c r="L88" s="40">
        <v>0</v>
      </c>
      <c r="M88" s="40">
        <v>0</v>
      </c>
      <c r="N88" s="50">
        <v>0</v>
      </c>
      <c r="O88" s="40">
        <v>0</v>
      </c>
      <c r="P88" s="40">
        <v>0</v>
      </c>
      <c r="Q88" s="40">
        <v>0</v>
      </c>
      <c r="R88" s="40">
        <v>80</v>
      </c>
      <c r="S88" s="50">
        <f t="shared" si="28"/>
        <v>80</v>
      </c>
      <c r="T88" s="40">
        <v>0</v>
      </c>
      <c r="U88" s="40">
        <v>0</v>
      </c>
      <c r="V88" s="40">
        <v>0</v>
      </c>
      <c r="W88" s="21">
        <v>161</v>
      </c>
      <c r="X88" s="40">
        <v>0</v>
      </c>
      <c r="Y88" s="50">
        <f t="shared" si="29"/>
        <v>161</v>
      </c>
      <c r="Z88" s="40">
        <v>0</v>
      </c>
      <c r="AA88" s="40">
        <v>0</v>
      </c>
      <c r="AB88" s="40">
        <v>0</v>
      </c>
      <c r="AC88" s="40">
        <v>0</v>
      </c>
      <c r="AD88" s="50">
        <f t="shared" si="27"/>
        <v>0</v>
      </c>
      <c r="AF88" s="147"/>
    </row>
    <row r="89" spans="1:32">
      <c r="A89" t="s">
        <v>36</v>
      </c>
      <c r="B89" s="10">
        <f t="shared" si="25"/>
        <v>9</v>
      </c>
      <c r="C89" s="9" t="s">
        <v>91</v>
      </c>
      <c r="D89" s="10">
        <f t="shared" si="26"/>
        <v>9</v>
      </c>
      <c r="E89" s="8" t="s">
        <v>685</v>
      </c>
      <c r="F89" s="11">
        <v>43148</v>
      </c>
      <c r="G89" s="13">
        <v>3563</v>
      </c>
      <c r="H89" s="13">
        <v>278364</v>
      </c>
      <c r="I89" s="13">
        <v>4369</v>
      </c>
      <c r="J89" s="40">
        <v>0</v>
      </c>
      <c r="K89" s="40">
        <v>0</v>
      </c>
      <c r="L89" s="40">
        <v>0</v>
      </c>
      <c r="M89" s="40">
        <v>0</v>
      </c>
      <c r="N89" s="50">
        <v>0</v>
      </c>
      <c r="O89" s="40">
        <v>0</v>
      </c>
      <c r="P89" s="40">
        <v>0</v>
      </c>
      <c r="Q89" s="40">
        <v>0</v>
      </c>
      <c r="R89" s="40">
        <v>236</v>
      </c>
      <c r="S89" s="50">
        <f t="shared" si="28"/>
        <v>236</v>
      </c>
      <c r="T89" s="40">
        <v>0</v>
      </c>
      <c r="U89" s="40">
        <v>0</v>
      </c>
      <c r="V89" s="40">
        <v>0</v>
      </c>
      <c r="W89" s="21">
        <v>175</v>
      </c>
      <c r="X89" s="40">
        <v>0</v>
      </c>
      <c r="Y89" s="50">
        <f t="shared" si="29"/>
        <v>175</v>
      </c>
      <c r="Z89" s="40">
        <v>0</v>
      </c>
      <c r="AA89" s="40">
        <v>0</v>
      </c>
      <c r="AB89" s="40">
        <v>0</v>
      </c>
      <c r="AC89" s="40">
        <v>0</v>
      </c>
      <c r="AD89" s="50">
        <f t="shared" si="27"/>
        <v>0</v>
      </c>
      <c r="AF89" s="147"/>
    </row>
    <row r="90" spans="1:32">
      <c r="A90" t="s">
        <v>42</v>
      </c>
      <c r="B90" s="10">
        <f t="shared" si="25"/>
        <v>10</v>
      </c>
      <c r="C90" s="9" t="s">
        <v>91</v>
      </c>
      <c r="D90" s="10">
        <f t="shared" si="26"/>
        <v>10</v>
      </c>
      <c r="E90" s="8" t="s">
        <v>686</v>
      </c>
      <c r="F90" s="11">
        <v>43153</v>
      </c>
      <c r="G90" s="13">
        <v>5876</v>
      </c>
      <c r="H90" s="13">
        <v>442130</v>
      </c>
      <c r="I90" s="13">
        <v>6693</v>
      </c>
      <c r="J90" s="40">
        <v>0</v>
      </c>
      <c r="K90" s="40">
        <v>0</v>
      </c>
      <c r="L90" s="40">
        <v>0</v>
      </c>
      <c r="M90" s="40">
        <v>0</v>
      </c>
      <c r="N90" s="50">
        <v>0</v>
      </c>
      <c r="O90" s="40">
        <v>0</v>
      </c>
      <c r="P90" s="40">
        <v>0</v>
      </c>
      <c r="Q90" s="40">
        <v>0</v>
      </c>
      <c r="R90" s="40">
        <v>50</v>
      </c>
      <c r="S90" s="50">
        <f t="shared" si="28"/>
        <v>50</v>
      </c>
      <c r="T90" s="40">
        <v>0</v>
      </c>
      <c r="U90" s="40">
        <v>0</v>
      </c>
      <c r="V90" s="40">
        <v>0</v>
      </c>
      <c r="W90" s="21">
        <v>50</v>
      </c>
      <c r="X90" s="40">
        <v>0</v>
      </c>
      <c r="Y90" s="50">
        <f t="shared" si="29"/>
        <v>50</v>
      </c>
      <c r="Z90" s="40">
        <v>0</v>
      </c>
      <c r="AA90" s="40">
        <v>0</v>
      </c>
      <c r="AB90" s="40">
        <v>0</v>
      </c>
      <c r="AC90" s="40">
        <v>0</v>
      </c>
      <c r="AD90" s="50">
        <f t="shared" si="27"/>
        <v>0</v>
      </c>
      <c r="AF90" s="147"/>
    </row>
    <row r="91" spans="1:32">
      <c r="A91" t="s">
        <v>36</v>
      </c>
      <c r="B91" s="10">
        <f t="shared" si="25"/>
        <v>11</v>
      </c>
      <c r="C91" s="9" t="s">
        <v>91</v>
      </c>
      <c r="D91" s="10">
        <f t="shared" si="26"/>
        <v>11</v>
      </c>
      <c r="E91" s="8" t="s">
        <v>687</v>
      </c>
      <c r="F91" s="11">
        <v>43155</v>
      </c>
      <c r="G91" s="13">
        <v>3592</v>
      </c>
      <c r="H91" s="13">
        <v>272128</v>
      </c>
      <c r="I91" s="13">
        <v>4272</v>
      </c>
      <c r="J91" s="40">
        <v>0</v>
      </c>
      <c r="K91" s="40">
        <v>0</v>
      </c>
      <c r="L91" s="40">
        <v>0</v>
      </c>
      <c r="M91" s="40">
        <v>0</v>
      </c>
      <c r="N91" s="50">
        <v>0</v>
      </c>
      <c r="O91" s="40">
        <v>0</v>
      </c>
      <c r="P91" s="40">
        <v>0</v>
      </c>
      <c r="Q91" s="40">
        <v>0</v>
      </c>
      <c r="R91" s="40">
        <v>200</v>
      </c>
      <c r="S91" s="50">
        <f t="shared" si="28"/>
        <v>200</v>
      </c>
      <c r="T91" s="40">
        <v>0</v>
      </c>
      <c r="U91" s="40">
        <v>0</v>
      </c>
      <c r="V91" s="40">
        <v>0</v>
      </c>
      <c r="W91" s="21">
        <v>176</v>
      </c>
      <c r="X91" s="40">
        <v>0</v>
      </c>
      <c r="Y91" s="50">
        <f t="shared" si="29"/>
        <v>176</v>
      </c>
      <c r="Z91" s="40">
        <v>0</v>
      </c>
      <c r="AA91" s="40">
        <v>0</v>
      </c>
      <c r="AB91" s="40">
        <v>0</v>
      </c>
      <c r="AC91" s="40">
        <v>3</v>
      </c>
      <c r="AD91" s="50">
        <f t="shared" si="27"/>
        <v>3</v>
      </c>
      <c r="AE91" s="152"/>
      <c r="AF91" s="147"/>
    </row>
    <row r="92" spans="1:32">
      <c r="A92" t="s">
        <v>36</v>
      </c>
      <c r="B92" s="10">
        <f t="shared" si="25"/>
        <v>12</v>
      </c>
      <c r="C92" s="9" t="s">
        <v>91</v>
      </c>
      <c r="D92" s="10">
        <f t="shared" si="26"/>
        <v>12</v>
      </c>
      <c r="E92" s="8" t="s">
        <v>688</v>
      </c>
      <c r="F92" s="11">
        <v>43155</v>
      </c>
      <c r="G92" s="13">
        <v>4004</v>
      </c>
      <c r="H92" s="13">
        <v>304747</v>
      </c>
      <c r="I92" s="13">
        <v>4879</v>
      </c>
      <c r="J92" s="40">
        <v>0</v>
      </c>
      <c r="K92" s="40">
        <v>0</v>
      </c>
      <c r="L92" s="40">
        <v>0</v>
      </c>
      <c r="M92" s="40">
        <v>0</v>
      </c>
      <c r="N92" s="50">
        <v>0</v>
      </c>
      <c r="O92" s="40">
        <v>0</v>
      </c>
      <c r="P92" s="40">
        <v>0</v>
      </c>
      <c r="Q92" s="40">
        <v>0</v>
      </c>
      <c r="R92" s="40">
        <v>230</v>
      </c>
      <c r="S92" s="50">
        <f t="shared" si="28"/>
        <v>230</v>
      </c>
      <c r="T92" s="40">
        <v>0</v>
      </c>
      <c r="U92" s="40">
        <v>0</v>
      </c>
      <c r="V92" s="40">
        <v>0</v>
      </c>
      <c r="W92" s="21">
        <v>196</v>
      </c>
      <c r="X92" s="40">
        <v>0</v>
      </c>
      <c r="Y92" s="50">
        <f t="shared" si="29"/>
        <v>196</v>
      </c>
      <c r="Z92" s="40">
        <v>0</v>
      </c>
      <c r="AA92" s="40">
        <v>0</v>
      </c>
      <c r="AB92" s="40">
        <v>0</v>
      </c>
      <c r="AC92" s="40">
        <v>0</v>
      </c>
      <c r="AD92" s="50">
        <f t="shared" si="27"/>
        <v>0</v>
      </c>
      <c r="AF92" s="147"/>
    </row>
    <row r="93" spans="1:32">
      <c r="A93" t="s">
        <v>36</v>
      </c>
      <c r="B93" s="10">
        <f>+B92+1</f>
        <v>13</v>
      </c>
      <c r="C93" s="9" t="s">
        <v>91</v>
      </c>
      <c r="D93" s="10">
        <f>+D92+1</f>
        <v>13</v>
      </c>
      <c r="E93" s="8" t="s">
        <v>689</v>
      </c>
      <c r="F93" s="11">
        <v>43158</v>
      </c>
      <c r="G93" s="13">
        <v>4413</v>
      </c>
      <c r="H93" s="13">
        <v>320295</v>
      </c>
      <c r="I93" s="13">
        <v>5560</v>
      </c>
      <c r="J93" s="40">
        <v>0</v>
      </c>
      <c r="K93" s="40">
        <v>0</v>
      </c>
      <c r="L93" s="40">
        <v>0</v>
      </c>
      <c r="M93" s="40">
        <v>0</v>
      </c>
      <c r="N93" s="50">
        <v>0</v>
      </c>
      <c r="O93" s="40">
        <v>0</v>
      </c>
      <c r="P93" s="40">
        <v>0</v>
      </c>
      <c r="Q93" s="40">
        <v>0</v>
      </c>
      <c r="R93" s="40">
        <v>295</v>
      </c>
      <c r="S93" s="50">
        <f t="shared" si="28"/>
        <v>295</v>
      </c>
      <c r="T93" s="40">
        <v>0</v>
      </c>
      <c r="U93" s="40">
        <v>0</v>
      </c>
      <c r="V93" s="40">
        <v>0</v>
      </c>
      <c r="W93" s="21">
        <v>218</v>
      </c>
      <c r="X93" s="40">
        <v>0</v>
      </c>
      <c r="Y93" s="50">
        <f t="shared" si="29"/>
        <v>218</v>
      </c>
      <c r="Z93" s="40">
        <v>0</v>
      </c>
      <c r="AA93" s="40">
        <v>0</v>
      </c>
      <c r="AB93" s="40">
        <v>0</v>
      </c>
      <c r="AC93" s="40">
        <v>0</v>
      </c>
      <c r="AD93" s="50">
        <f t="shared" si="27"/>
        <v>0</v>
      </c>
      <c r="AF93" s="147"/>
    </row>
    <row r="94" spans="1:32">
      <c r="A94" t="s">
        <v>36</v>
      </c>
      <c r="B94" s="10">
        <f t="shared" ref="B94:B128" si="30">+B93+1</f>
        <v>14</v>
      </c>
      <c r="C94" s="9" t="s">
        <v>91</v>
      </c>
      <c r="D94" s="10">
        <f t="shared" ref="D94:D128" si="31">+D93+1</f>
        <v>14</v>
      </c>
      <c r="E94" s="8" t="s">
        <v>690</v>
      </c>
      <c r="F94" s="11">
        <v>43161</v>
      </c>
      <c r="G94" s="13">
        <v>3446</v>
      </c>
      <c r="H94" s="13">
        <v>257215</v>
      </c>
      <c r="I94" s="13">
        <v>4104</v>
      </c>
      <c r="J94" s="40">
        <v>0</v>
      </c>
      <c r="K94" s="40">
        <v>0</v>
      </c>
      <c r="L94" s="40">
        <v>0</v>
      </c>
      <c r="M94" s="40">
        <v>0</v>
      </c>
      <c r="N94" s="50">
        <v>0</v>
      </c>
      <c r="O94" s="40">
        <v>0</v>
      </c>
      <c r="P94" s="40">
        <v>0</v>
      </c>
      <c r="Q94" s="40">
        <v>0</v>
      </c>
      <c r="R94" s="40">
        <v>200</v>
      </c>
      <c r="S94" s="50">
        <f t="shared" si="28"/>
        <v>200</v>
      </c>
      <c r="T94" s="40">
        <v>0</v>
      </c>
      <c r="U94" s="40">
        <v>0</v>
      </c>
      <c r="V94" s="40">
        <v>0</v>
      </c>
      <c r="W94" s="21">
        <v>168</v>
      </c>
      <c r="X94" s="40">
        <v>0</v>
      </c>
      <c r="Y94" s="50">
        <f t="shared" si="29"/>
        <v>168</v>
      </c>
      <c r="Z94" s="40">
        <v>0</v>
      </c>
      <c r="AA94" s="40">
        <v>0</v>
      </c>
      <c r="AB94" s="40">
        <v>0</v>
      </c>
      <c r="AC94" s="40">
        <v>0</v>
      </c>
      <c r="AD94" s="50">
        <f t="shared" ref="AD94:AD108" si="32">SUM(Z94:AC94)</f>
        <v>0</v>
      </c>
      <c r="AF94" s="147"/>
    </row>
    <row r="95" spans="1:32">
      <c r="A95" t="s">
        <v>36</v>
      </c>
      <c r="B95" s="10">
        <f t="shared" si="30"/>
        <v>15</v>
      </c>
      <c r="C95" s="9" t="s">
        <v>91</v>
      </c>
      <c r="D95" s="10">
        <f t="shared" si="31"/>
        <v>15</v>
      </c>
      <c r="E95" s="8" t="s">
        <v>691</v>
      </c>
      <c r="F95" s="11">
        <v>43161</v>
      </c>
      <c r="G95" s="13">
        <v>3421</v>
      </c>
      <c r="H95" s="13">
        <v>270776</v>
      </c>
      <c r="I95" s="13">
        <v>4021</v>
      </c>
      <c r="J95" s="40">
        <v>0</v>
      </c>
      <c r="K95" s="40">
        <v>0</v>
      </c>
      <c r="L95" s="40">
        <v>0</v>
      </c>
      <c r="M95" s="40">
        <v>0</v>
      </c>
      <c r="N95" s="50">
        <v>0</v>
      </c>
      <c r="O95" s="40">
        <v>0</v>
      </c>
      <c r="P95" s="40">
        <v>0</v>
      </c>
      <c r="Q95" s="40">
        <v>0</v>
      </c>
      <c r="R95" s="40">
        <v>230</v>
      </c>
      <c r="S95" s="50">
        <f t="shared" si="28"/>
        <v>230</v>
      </c>
      <c r="T95" s="40">
        <v>0</v>
      </c>
      <c r="U95" s="40">
        <v>0</v>
      </c>
      <c r="V95" s="40">
        <v>0</v>
      </c>
      <c r="W95" s="21">
        <v>167</v>
      </c>
      <c r="X95" s="40">
        <v>0</v>
      </c>
      <c r="Y95" s="50">
        <f t="shared" si="29"/>
        <v>167</v>
      </c>
      <c r="Z95" s="40">
        <v>0</v>
      </c>
      <c r="AA95" s="40">
        <v>0</v>
      </c>
      <c r="AB95" s="40">
        <v>0</v>
      </c>
      <c r="AC95" s="40">
        <v>0</v>
      </c>
      <c r="AD95" s="50">
        <f t="shared" si="32"/>
        <v>0</v>
      </c>
      <c r="AF95" s="147"/>
    </row>
    <row r="96" spans="1:32">
      <c r="A96" t="s">
        <v>36</v>
      </c>
      <c r="B96" s="10">
        <f t="shared" si="30"/>
        <v>16</v>
      </c>
      <c r="C96" s="9" t="s">
        <v>91</v>
      </c>
      <c r="D96" s="10">
        <f t="shared" si="31"/>
        <v>16</v>
      </c>
      <c r="E96" s="8" t="s">
        <v>692</v>
      </c>
      <c r="F96" s="11">
        <v>43163</v>
      </c>
      <c r="G96" s="13">
        <v>4322</v>
      </c>
      <c r="H96" s="13">
        <v>345133</v>
      </c>
      <c r="I96" s="13">
        <v>5345</v>
      </c>
      <c r="J96" s="40">
        <v>0</v>
      </c>
      <c r="K96" s="40">
        <v>0</v>
      </c>
      <c r="L96" s="40">
        <v>0</v>
      </c>
      <c r="M96" s="40">
        <v>0</v>
      </c>
      <c r="N96" s="50">
        <v>0</v>
      </c>
      <c r="O96" s="40">
        <v>0</v>
      </c>
      <c r="P96" s="40">
        <v>0</v>
      </c>
      <c r="Q96" s="40">
        <v>0</v>
      </c>
      <c r="R96" s="40">
        <v>300</v>
      </c>
      <c r="S96" s="50">
        <f t="shared" si="28"/>
        <v>300</v>
      </c>
      <c r="T96" s="40">
        <v>0</v>
      </c>
      <c r="U96" s="40">
        <v>0</v>
      </c>
      <c r="V96" s="40">
        <v>0</v>
      </c>
      <c r="W96" s="21">
        <v>213</v>
      </c>
      <c r="X96" s="40">
        <v>0</v>
      </c>
      <c r="Y96" s="50">
        <f t="shared" si="29"/>
        <v>213</v>
      </c>
      <c r="Z96" s="40">
        <v>0</v>
      </c>
      <c r="AA96" s="40">
        <v>0</v>
      </c>
      <c r="AB96" s="40">
        <v>0</v>
      </c>
      <c r="AC96" s="40">
        <v>0</v>
      </c>
      <c r="AD96" s="50">
        <f t="shared" si="32"/>
        <v>0</v>
      </c>
      <c r="AF96" s="147"/>
    </row>
    <row r="97" spans="1:32">
      <c r="A97" t="s">
        <v>42</v>
      </c>
      <c r="B97" s="10">
        <f t="shared" si="30"/>
        <v>17</v>
      </c>
      <c r="C97" s="9" t="s">
        <v>91</v>
      </c>
      <c r="D97" s="10">
        <f t="shared" si="31"/>
        <v>17</v>
      </c>
      <c r="E97" s="8" t="s">
        <v>693</v>
      </c>
      <c r="F97" s="11">
        <v>43167</v>
      </c>
      <c r="G97" s="13">
        <v>5288</v>
      </c>
      <c r="H97" s="13">
        <v>341377</v>
      </c>
      <c r="I97" s="13">
        <v>6237</v>
      </c>
      <c r="J97" s="40">
        <v>0</v>
      </c>
      <c r="K97" s="40">
        <v>0</v>
      </c>
      <c r="L97" s="40">
        <v>0</v>
      </c>
      <c r="M97" s="40">
        <v>0</v>
      </c>
      <c r="N97" s="50">
        <v>0</v>
      </c>
      <c r="O97" s="40">
        <v>0</v>
      </c>
      <c r="P97" s="40">
        <v>0</v>
      </c>
      <c r="Q97" s="40">
        <v>0</v>
      </c>
      <c r="R97" s="40">
        <v>36</v>
      </c>
      <c r="S97" s="50">
        <f t="shared" si="28"/>
        <v>36</v>
      </c>
      <c r="T97" s="40">
        <v>0</v>
      </c>
      <c r="U97" s="40">
        <v>0</v>
      </c>
      <c r="V97" s="40">
        <v>0</v>
      </c>
      <c r="W97" s="21">
        <v>34</v>
      </c>
      <c r="X97" s="40">
        <v>0</v>
      </c>
      <c r="Y97" s="50">
        <f t="shared" si="29"/>
        <v>34</v>
      </c>
      <c r="Z97" s="40">
        <v>0</v>
      </c>
      <c r="AA97" s="40">
        <v>0</v>
      </c>
      <c r="AB97" s="40">
        <v>0</v>
      </c>
      <c r="AC97" s="40">
        <v>2</v>
      </c>
      <c r="AD97" s="50">
        <f t="shared" si="32"/>
        <v>2</v>
      </c>
      <c r="AF97" s="147"/>
    </row>
    <row r="98" spans="1:32">
      <c r="A98" t="s">
        <v>36</v>
      </c>
      <c r="B98" s="10">
        <f t="shared" si="30"/>
        <v>18</v>
      </c>
      <c r="C98" s="9" t="s">
        <v>91</v>
      </c>
      <c r="D98" s="10">
        <f t="shared" si="31"/>
        <v>18</v>
      </c>
      <c r="E98" s="8" t="s">
        <v>694</v>
      </c>
      <c r="F98" s="11">
        <v>43169</v>
      </c>
      <c r="G98" s="13">
        <v>3544</v>
      </c>
      <c r="H98" s="13">
        <v>268852</v>
      </c>
      <c r="I98" s="13">
        <v>4196</v>
      </c>
      <c r="J98" s="40">
        <v>0</v>
      </c>
      <c r="K98" s="40">
        <v>0</v>
      </c>
      <c r="L98" s="40">
        <v>0</v>
      </c>
      <c r="M98" s="40">
        <v>0</v>
      </c>
      <c r="N98" s="50">
        <v>0</v>
      </c>
      <c r="O98" s="40">
        <v>0</v>
      </c>
      <c r="P98" s="40">
        <v>0</v>
      </c>
      <c r="Q98" s="40">
        <v>0</v>
      </c>
      <c r="R98" s="40">
        <v>200</v>
      </c>
      <c r="S98" s="50">
        <f t="shared" si="28"/>
        <v>200</v>
      </c>
      <c r="T98" s="40">
        <v>0</v>
      </c>
      <c r="U98" s="40">
        <v>0</v>
      </c>
      <c r="V98" s="40">
        <v>0</v>
      </c>
      <c r="W98" s="21">
        <v>173</v>
      </c>
      <c r="X98" s="40">
        <v>0</v>
      </c>
      <c r="Y98" s="50">
        <f t="shared" si="29"/>
        <v>173</v>
      </c>
      <c r="Z98" s="40">
        <v>0</v>
      </c>
      <c r="AA98" s="40">
        <v>0</v>
      </c>
      <c r="AB98" s="40">
        <v>0</v>
      </c>
      <c r="AC98" s="40">
        <v>3</v>
      </c>
      <c r="AD98" s="50">
        <f t="shared" si="32"/>
        <v>3</v>
      </c>
      <c r="AE98" s="152"/>
      <c r="AF98" s="147"/>
    </row>
    <row r="99" spans="1:32">
      <c r="A99" t="s">
        <v>36</v>
      </c>
      <c r="B99" s="10">
        <f t="shared" si="30"/>
        <v>19</v>
      </c>
      <c r="C99" s="9" t="s">
        <v>91</v>
      </c>
      <c r="D99" s="10">
        <f t="shared" si="31"/>
        <v>19</v>
      </c>
      <c r="E99" s="8" t="s">
        <v>695</v>
      </c>
      <c r="F99" s="11">
        <v>43169</v>
      </c>
      <c r="G99" s="13">
        <v>3716</v>
      </c>
      <c r="H99" s="13">
        <v>310257</v>
      </c>
      <c r="I99" s="13">
        <v>4353</v>
      </c>
      <c r="J99" s="40">
        <v>0</v>
      </c>
      <c r="K99" s="40">
        <v>0</v>
      </c>
      <c r="L99" s="40">
        <v>0</v>
      </c>
      <c r="M99" s="40">
        <v>0</v>
      </c>
      <c r="N99" s="50">
        <v>0</v>
      </c>
      <c r="O99" s="40">
        <v>0</v>
      </c>
      <c r="P99" s="40">
        <v>0</v>
      </c>
      <c r="Q99" s="40">
        <v>0</v>
      </c>
      <c r="R99" s="40">
        <v>230</v>
      </c>
      <c r="S99" s="50">
        <f t="shared" si="28"/>
        <v>230</v>
      </c>
      <c r="T99" s="40">
        <v>0</v>
      </c>
      <c r="U99" s="40">
        <v>0</v>
      </c>
      <c r="V99" s="40">
        <v>0</v>
      </c>
      <c r="W99" s="21">
        <v>181</v>
      </c>
      <c r="X99" s="40">
        <v>0</v>
      </c>
      <c r="Y99" s="50">
        <f t="shared" si="29"/>
        <v>181</v>
      </c>
      <c r="Z99" s="40">
        <v>0</v>
      </c>
      <c r="AA99" s="40">
        <v>0</v>
      </c>
      <c r="AB99" s="40">
        <v>0</v>
      </c>
      <c r="AC99" s="40">
        <v>0</v>
      </c>
      <c r="AD99" s="50">
        <f t="shared" si="32"/>
        <v>0</v>
      </c>
      <c r="AF99" s="147"/>
    </row>
    <row r="100" spans="1:32">
      <c r="A100" t="s">
        <v>36</v>
      </c>
      <c r="B100" s="10">
        <f t="shared" si="30"/>
        <v>20</v>
      </c>
      <c r="C100" s="9" t="s">
        <v>91</v>
      </c>
      <c r="D100" s="10">
        <f t="shared" si="31"/>
        <v>20</v>
      </c>
      <c r="E100" s="8" t="s">
        <v>696</v>
      </c>
      <c r="F100" s="11">
        <v>43171</v>
      </c>
      <c r="G100" s="13">
        <v>4330</v>
      </c>
      <c r="H100" s="13">
        <v>320631</v>
      </c>
      <c r="I100" s="13">
        <v>5282</v>
      </c>
      <c r="J100" s="40">
        <v>0</v>
      </c>
      <c r="K100" s="40">
        <v>0</v>
      </c>
      <c r="L100" s="40">
        <v>0</v>
      </c>
      <c r="M100" s="40">
        <v>0</v>
      </c>
      <c r="N100" s="50">
        <v>0</v>
      </c>
      <c r="O100" s="40">
        <v>0</v>
      </c>
      <c r="P100" s="40">
        <v>0</v>
      </c>
      <c r="Q100" s="40">
        <v>0</v>
      </c>
      <c r="R100" s="40">
        <v>388</v>
      </c>
      <c r="S100" s="50">
        <f t="shared" si="28"/>
        <v>388</v>
      </c>
      <c r="T100" s="40">
        <v>0</v>
      </c>
      <c r="U100" s="40">
        <v>0</v>
      </c>
      <c r="V100" s="40">
        <v>0</v>
      </c>
      <c r="W100" s="21">
        <v>213</v>
      </c>
      <c r="X100" s="40">
        <v>0</v>
      </c>
      <c r="Y100" s="50">
        <f t="shared" si="29"/>
        <v>213</v>
      </c>
      <c r="Z100" s="40">
        <v>0</v>
      </c>
      <c r="AA100" s="40">
        <v>0</v>
      </c>
      <c r="AB100" s="40">
        <v>0</v>
      </c>
      <c r="AC100" s="40">
        <v>0</v>
      </c>
      <c r="AD100" s="50">
        <f t="shared" si="32"/>
        <v>0</v>
      </c>
      <c r="AF100" s="147"/>
    </row>
    <row r="101" spans="1:32">
      <c r="A101" t="s">
        <v>36</v>
      </c>
      <c r="B101" s="10">
        <f t="shared" si="30"/>
        <v>21</v>
      </c>
      <c r="C101" s="9" t="s">
        <v>91</v>
      </c>
      <c r="D101" s="10">
        <f t="shared" si="31"/>
        <v>21</v>
      </c>
      <c r="E101" s="8" t="s">
        <v>697</v>
      </c>
      <c r="F101" s="11">
        <v>43176</v>
      </c>
      <c r="G101" s="13">
        <v>3289</v>
      </c>
      <c r="H101" s="13">
        <v>255418</v>
      </c>
      <c r="I101" s="13">
        <v>3881</v>
      </c>
      <c r="J101" s="40">
        <v>0</v>
      </c>
      <c r="K101" s="40">
        <v>0</v>
      </c>
      <c r="L101" s="40">
        <v>0</v>
      </c>
      <c r="M101" s="40">
        <v>0</v>
      </c>
      <c r="N101" s="50">
        <v>0</v>
      </c>
      <c r="O101" s="40">
        <v>0</v>
      </c>
      <c r="P101" s="40">
        <v>0</v>
      </c>
      <c r="Q101" s="40">
        <v>0</v>
      </c>
      <c r="R101" s="40">
        <v>153</v>
      </c>
      <c r="S101" s="50">
        <f t="shared" si="28"/>
        <v>153</v>
      </c>
      <c r="T101" s="40">
        <v>0</v>
      </c>
      <c r="U101" s="40">
        <v>0</v>
      </c>
      <c r="V101" s="40">
        <v>0</v>
      </c>
      <c r="W101" s="21">
        <v>161</v>
      </c>
      <c r="X101" s="40">
        <v>0</v>
      </c>
      <c r="Y101" s="50">
        <f t="shared" si="29"/>
        <v>161</v>
      </c>
      <c r="Z101" s="40">
        <v>0</v>
      </c>
      <c r="AA101" s="40">
        <v>0</v>
      </c>
      <c r="AB101" s="40">
        <v>0</v>
      </c>
      <c r="AC101" s="40">
        <v>0</v>
      </c>
      <c r="AD101" s="50">
        <f t="shared" si="32"/>
        <v>0</v>
      </c>
      <c r="AF101" s="147"/>
    </row>
    <row r="102" spans="1:32">
      <c r="A102" t="s">
        <v>36</v>
      </c>
      <c r="B102" s="10">
        <f t="shared" si="30"/>
        <v>22</v>
      </c>
      <c r="C102" s="9" t="s">
        <v>91</v>
      </c>
      <c r="D102" s="10">
        <f t="shared" si="31"/>
        <v>22</v>
      </c>
      <c r="E102" s="8" t="s">
        <v>698</v>
      </c>
      <c r="F102" s="11">
        <v>43176</v>
      </c>
      <c r="G102" s="13">
        <v>3422</v>
      </c>
      <c r="H102" s="13">
        <v>286580</v>
      </c>
      <c r="I102" s="13">
        <v>4137</v>
      </c>
      <c r="J102" s="40">
        <v>0</v>
      </c>
      <c r="K102" s="40">
        <v>0</v>
      </c>
      <c r="L102" s="40">
        <v>0</v>
      </c>
      <c r="M102" s="40">
        <v>0</v>
      </c>
      <c r="N102" s="50">
        <v>0</v>
      </c>
      <c r="O102" s="40">
        <v>0</v>
      </c>
      <c r="P102" s="40">
        <v>0</v>
      </c>
      <c r="Q102" s="40">
        <v>0</v>
      </c>
      <c r="R102" s="40">
        <v>130</v>
      </c>
      <c r="S102" s="50">
        <f t="shared" si="28"/>
        <v>130</v>
      </c>
      <c r="T102" s="40">
        <v>0</v>
      </c>
      <c r="U102" s="40">
        <v>0</v>
      </c>
      <c r="V102" s="40">
        <v>0</v>
      </c>
      <c r="W102" s="21">
        <v>169</v>
      </c>
      <c r="X102" s="40">
        <v>0</v>
      </c>
      <c r="Y102" s="50">
        <f t="shared" si="29"/>
        <v>169</v>
      </c>
      <c r="Z102" s="40">
        <v>0</v>
      </c>
      <c r="AA102" s="40">
        <v>0</v>
      </c>
      <c r="AB102" s="40">
        <v>0</v>
      </c>
      <c r="AC102" s="40">
        <v>0</v>
      </c>
      <c r="AD102" s="50">
        <f t="shared" si="32"/>
        <v>0</v>
      </c>
      <c r="AF102" s="147"/>
    </row>
    <row r="103" spans="1:32">
      <c r="A103" t="s">
        <v>36</v>
      </c>
      <c r="B103" s="10">
        <f t="shared" si="30"/>
        <v>23</v>
      </c>
      <c r="C103" s="9" t="s">
        <v>91</v>
      </c>
      <c r="D103" s="10">
        <f t="shared" si="31"/>
        <v>23</v>
      </c>
      <c r="E103" s="8" t="s">
        <v>699</v>
      </c>
      <c r="F103" s="11">
        <v>43182</v>
      </c>
      <c r="G103" s="13">
        <v>3937</v>
      </c>
      <c r="H103" s="13">
        <v>301553</v>
      </c>
      <c r="I103" s="13">
        <v>4557</v>
      </c>
      <c r="J103" s="40">
        <v>0</v>
      </c>
      <c r="K103" s="40">
        <v>0</v>
      </c>
      <c r="L103" s="40">
        <v>0</v>
      </c>
      <c r="M103" s="40">
        <v>0</v>
      </c>
      <c r="N103" s="50">
        <v>0</v>
      </c>
      <c r="O103" s="40">
        <v>0</v>
      </c>
      <c r="P103" s="40">
        <v>0</v>
      </c>
      <c r="Q103" s="40">
        <v>0</v>
      </c>
      <c r="R103" s="40">
        <v>90</v>
      </c>
      <c r="S103" s="50">
        <f t="shared" si="28"/>
        <v>90</v>
      </c>
      <c r="T103" s="40">
        <v>0</v>
      </c>
      <c r="U103" s="40">
        <v>0</v>
      </c>
      <c r="V103" s="40">
        <v>0</v>
      </c>
      <c r="W103" s="21">
        <v>192</v>
      </c>
      <c r="X103" s="40">
        <v>0</v>
      </c>
      <c r="Y103" s="50">
        <f t="shared" si="29"/>
        <v>192</v>
      </c>
      <c r="Z103" s="40">
        <v>0</v>
      </c>
      <c r="AA103" s="40">
        <v>0</v>
      </c>
      <c r="AB103" s="40">
        <v>0</v>
      </c>
      <c r="AC103" s="40">
        <v>0</v>
      </c>
      <c r="AD103" s="50">
        <f t="shared" si="32"/>
        <v>0</v>
      </c>
      <c r="AF103" s="147"/>
    </row>
    <row r="104" spans="1:32">
      <c r="A104" t="s">
        <v>36</v>
      </c>
      <c r="B104" s="10">
        <f t="shared" si="30"/>
        <v>24</v>
      </c>
      <c r="C104" s="9" t="s">
        <v>91</v>
      </c>
      <c r="D104" s="10">
        <f t="shared" si="31"/>
        <v>24</v>
      </c>
      <c r="E104" s="8" t="s">
        <v>700</v>
      </c>
      <c r="F104" s="11">
        <v>43182</v>
      </c>
      <c r="G104" s="13">
        <v>3828</v>
      </c>
      <c r="H104" s="13">
        <v>325629</v>
      </c>
      <c r="I104" s="13">
        <v>4604</v>
      </c>
      <c r="J104" s="40">
        <v>0</v>
      </c>
      <c r="K104" s="40">
        <v>0</v>
      </c>
      <c r="L104" s="40">
        <v>0</v>
      </c>
      <c r="M104" s="40">
        <v>0</v>
      </c>
      <c r="N104" s="50">
        <v>0</v>
      </c>
      <c r="O104" s="40">
        <v>0</v>
      </c>
      <c r="P104" s="40">
        <v>0</v>
      </c>
      <c r="Q104" s="40">
        <v>0</v>
      </c>
      <c r="R104" s="40">
        <v>130</v>
      </c>
      <c r="S104" s="50">
        <f t="shared" si="28"/>
        <v>130</v>
      </c>
      <c r="T104" s="40">
        <v>0</v>
      </c>
      <c r="U104" s="40">
        <v>0</v>
      </c>
      <c r="V104" s="40">
        <v>0</v>
      </c>
      <c r="W104" s="21">
        <v>193</v>
      </c>
      <c r="X104" s="40">
        <v>0</v>
      </c>
      <c r="Y104" s="50">
        <f t="shared" si="29"/>
        <v>193</v>
      </c>
      <c r="Z104" s="40">
        <v>0</v>
      </c>
      <c r="AA104" s="40">
        <v>0</v>
      </c>
      <c r="AB104" s="40">
        <v>0</v>
      </c>
      <c r="AC104" s="40">
        <v>0</v>
      </c>
      <c r="AD104" s="50">
        <f t="shared" si="32"/>
        <v>0</v>
      </c>
      <c r="AF104" s="147"/>
    </row>
    <row r="105" spans="1:32">
      <c r="A105" t="s">
        <v>36</v>
      </c>
      <c r="B105" s="10">
        <f t="shared" si="30"/>
        <v>25</v>
      </c>
      <c r="C105" s="9" t="s">
        <v>91</v>
      </c>
      <c r="D105" s="10">
        <f t="shared" si="31"/>
        <v>25</v>
      </c>
      <c r="E105" s="8" t="s">
        <v>701</v>
      </c>
      <c r="F105" s="11">
        <v>43184</v>
      </c>
      <c r="G105" s="13">
        <v>4176</v>
      </c>
      <c r="H105" s="13">
        <v>335019</v>
      </c>
      <c r="I105" s="13">
        <v>5139</v>
      </c>
      <c r="J105" s="40">
        <v>0</v>
      </c>
      <c r="K105" s="40">
        <v>0</v>
      </c>
      <c r="L105" s="40">
        <v>0</v>
      </c>
      <c r="M105" s="40">
        <v>0</v>
      </c>
      <c r="N105" s="50">
        <v>0</v>
      </c>
      <c r="O105" s="40">
        <v>0</v>
      </c>
      <c r="P105" s="40">
        <v>0</v>
      </c>
      <c r="Q105" s="40">
        <v>0</v>
      </c>
      <c r="R105" s="40">
        <v>117</v>
      </c>
      <c r="S105" s="50">
        <f t="shared" si="28"/>
        <v>117</v>
      </c>
      <c r="T105" s="40">
        <v>0</v>
      </c>
      <c r="U105" s="40">
        <v>0</v>
      </c>
      <c r="V105" s="40">
        <v>0</v>
      </c>
      <c r="W105" s="21">
        <v>206</v>
      </c>
      <c r="X105" s="40">
        <v>0</v>
      </c>
      <c r="Y105" s="50">
        <f t="shared" si="29"/>
        <v>206</v>
      </c>
      <c r="Z105" s="40">
        <v>0</v>
      </c>
      <c r="AA105" s="40">
        <v>0</v>
      </c>
      <c r="AB105" s="40">
        <v>0</v>
      </c>
      <c r="AC105" s="40">
        <v>0</v>
      </c>
      <c r="AD105" s="50">
        <f t="shared" si="32"/>
        <v>0</v>
      </c>
      <c r="AF105" s="147"/>
    </row>
    <row r="106" spans="1:32">
      <c r="A106" t="s">
        <v>36</v>
      </c>
      <c r="B106" s="10">
        <f t="shared" si="30"/>
        <v>26</v>
      </c>
      <c r="C106" s="9" t="s">
        <v>91</v>
      </c>
      <c r="D106" s="10">
        <f t="shared" si="31"/>
        <v>26</v>
      </c>
      <c r="E106" s="8" t="s">
        <v>702</v>
      </c>
      <c r="F106" s="11">
        <v>43186</v>
      </c>
      <c r="G106" s="13">
        <v>4030</v>
      </c>
      <c r="H106" s="13">
        <v>321733</v>
      </c>
      <c r="I106" s="13">
        <v>4792</v>
      </c>
      <c r="J106" s="40">
        <v>0</v>
      </c>
      <c r="K106" s="40">
        <v>0</v>
      </c>
      <c r="L106" s="40">
        <v>0</v>
      </c>
      <c r="M106" s="40">
        <v>0</v>
      </c>
      <c r="N106" s="50">
        <v>0</v>
      </c>
      <c r="O106" s="40">
        <v>0</v>
      </c>
      <c r="P106" s="40">
        <v>0</v>
      </c>
      <c r="Q106" s="40">
        <v>0</v>
      </c>
      <c r="R106" s="40">
        <v>144</v>
      </c>
      <c r="S106" s="50">
        <f t="shared" si="28"/>
        <v>144</v>
      </c>
      <c r="T106" s="40">
        <v>0</v>
      </c>
      <c r="U106" s="40">
        <v>0</v>
      </c>
      <c r="V106" s="40">
        <v>0</v>
      </c>
      <c r="W106" s="21">
        <v>198</v>
      </c>
      <c r="X106" s="40">
        <v>0</v>
      </c>
      <c r="Y106" s="50">
        <f t="shared" si="29"/>
        <v>198</v>
      </c>
      <c r="Z106" s="40">
        <v>0</v>
      </c>
      <c r="AA106" s="40">
        <v>0</v>
      </c>
      <c r="AB106" s="40">
        <v>0</v>
      </c>
      <c r="AC106" s="40">
        <v>0</v>
      </c>
      <c r="AD106" s="50">
        <f t="shared" si="32"/>
        <v>0</v>
      </c>
      <c r="AF106" s="147"/>
    </row>
    <row r="107" spans="1:32">
      <c r="A107" t="s">
        <v>36</v>
      </c>
      <c r="B107" s="10">
        <f t="shared" si="30"/>
        <v>27</v>
      </c>
      <c r="C107" s="9" t="s">
        <v>91</v>
      </c>
      <c r="D107" s="10">
        <f t="shared" si="31"/>
        <v>27</v>
      </c>
      <c r="E107" s="8" t="s">
        <v>703</v>
      </c>
      <c r="F107" s="11">
        <v>43189</v>
      </c>
      <c r="G107" s="13">
        <v>3593</v>
      </c>
      <c r="H107" s="13">
        <v>254972</v>
      </c>
      <c r="I107" s="13">
        <v>4202</v>
      </c>
      <c r="J107" s="40">
        <v>0</v>
      </c>
      <c r="K107" s="40">
        <v>0</v>
      </c>
      <c r="L107" s="40">
        <v>0</v>
      </c>
      <c r="M107" s="40">
        <v>0</v>
      </c>
      <c r="N107" s="50">
        <v>0</v>
      </c>
      <c r="O107" s="40">
        <v>0</v>
      </c>
      <c r="P107" s="40">
        <v>0</v>
      </c>
      <c r="Q107" s="40">
        <v>0</v>
      </c>
      <c r="R107" s="40">
        <v>140</v>
      </c>
      <c r="S107" s="50">
        <f t="shared" si="28"/>
        <v>140</v>
      </c>
      <c r="T107" s="40">
        <v>0</v>
      </c>
      <c r="U107" s="40">
        <v>0</v>
      </c>
      <c r="V107" s="40">
        <v>0</v>
      </c>
      <c r="W107" s="21">
        <v>175</v>
      </c>
      <c r="X107" s="40">
        <v>0</v>
      </c>
      <c r="Y107" s="50">
        <f t="shared" si="29"/>
        <v>175</v>
      </c>
      <c r="Z107" s="40">
        <v>0</v>
      </c>
      <c r="AA107" s="40">
        <v>0</v>
      </c>
      <c r="AB107" s="40">
        <v>0</v>
      </c>
      <c r="AC107" s="40">
        <v>0</v>
      </c>
      <c r="AD107" s="50">
        <f t="shared" si="32"/>
        <v>0</v>
      </c>
      <c r="AF107" s="147"/>
    </row>
    <row r="108" spans="1:32">
      <c r="A108" t="s">
        <v>36</v>
      </c>
      <c r="B108" s="10">
        <f t="shared" si="30"/>
        <v>28</v>
      </c>
      <c r="C108" s="9" t="s">
        <v>91</v>
      </c>
      <c r="D108" s="10">
        <f t="shared" si="31"/>
        <v>28</v>
      </c>
      <c r="E108" s="8" t="s">
        <v>704</v>
      </c>
      <c r="F108" s="11">
        <v>43189</v>
      </c>
      <c r="G108" s="13">
        <v>3147</v>
      </c>
      <c r="H108" s="13">
        <v>272735</v>
      </c>
      <c r="I108" s="13">
        <v>4122</v>
      </c>
      <c r="J108" s="40">
        <v>0</v>
      </c>
      <c r="K108" s="40">
        <v>0</v>
      </c>
      <c r="L108" s="40">
        <v>0</v>
      </c>
      <c r="M108" s="40">
        <v>0</v>
      </c>
      <c r="N108" s="50">
        <v>0</v>
      </c>
      <c r="O108" s="40">
        <v>0</v>
      </c>
      <c r="P108" s="40">
        <v>0</v>
      </c>
      <c r="Q108" s="40">
        <v>0</v>
      </c>
      <c r="R108" s="40">
        <v>100</v>
      </c>
      <c r="S108" s="50">
        <f t="shared" si="28"/>
        <v>100</v>
      </c>
      <c r="T108" s="40">
        <v>0</v>
      </c>
      <c r="U108" s="40">
        <v>0</v>
      </c>
      <c r="V108" s="40">
        <v>0</v>
      </c>
      <c r="W108" s="21">
        <v>156</v>
      </c>
      <c r="X108" s="40">
        <v>0</v>
      </c>
      <c r="Y108" s="50">
        <f t="shared" si="29"/>
        <v>156</v>
      </c>
      <c r="Z108" s="40">
        <v>0</v>
      </c>
      <c r="AA108" s="40">
        <v>0</v>
      </c>
      <c r="AB108" s="40">
        <v>0</v>
      </c>
      <c r="AC108" s="40">
        <v>0</v>
      </c>
      <c r="AD108" s="50">
        <f t="shared" si="32"/>
        <v>0</v>
      </c>
      <c r="AF108" s="147"/>
    </row>
    <row r="109" spans="1:32">
      <c r="A109" t="s">
        <v>36</v>
      </c>
      <c r="B109" s="10">
        <f t="shared" si="30"/>
        <v>29</v>
      </c>
      <c r="C109" s="9" t="s">
        <v>91</v>
      </c>
      <c r="D109" s="10">
        <f t="shared" si="31"/>
        <v>29</v>
      </c>
      <c r="E109" s="8" t="s">
        <v>705</v>
      </c>
      <c r="F109" s="11">
        <v>43197</v>
      </c>
      <c r="G109" s="13">
        <v>3075</v>
      </c>
      <c r="H109" s="13">
        <v>227704</v>
      </c>
      <c r="I109" s="13">
        <v>3568</v>
      </c>
      <c r="J109" s="40">
        <v>0</v>
      </c>
      <c r="K109" s="40">
        <v>0</v>
      </c>
      <c r="L109" s="40">
        <v>0</v>
      </c>
      <c r="M109" s="40">
        <v>0</v>
      </c>
      <c r="N109" s="50">
        <v>0</v>
      </c>
      <c r="O109" s="40">
        <v>0</v>
      </c>
      <c r="P109" s="40">
        <v>0</v>
      </c>
      <c r="Q109" s="40">
        <v>0</v>
      </c>
      <c r="R109" s="40">
        <v>200</v>
      </c>
      <c r="S109" s="50">
        <f t="shared" si="28"/>
        <v>200</v>
      </c>
      <c r="T109" s="40">
        <v>0</v>
      </c>
      <c r="U109" s="40">
        <v>0</v>
      </c>
      <c r="V109" s="40">
        <v>0</v>
      </c>
      <c r="W109" s="21">
        <v>150</v>
      </c>
      <c r="X109" s="40">
        <v>0</v>
      </c>
      <c r="Y109" s="50">
        <f t="shared" ref="Y109:Y130" si="33">SUM(T109:X109)</f>
        <v>150</v>
      </c>
      <c r="Z109" s="40">
        <v>0</v>
      </c>
      <c r="AA109" s="40">
        <v>0</v>
      </c>
      <c r="AB109" s="40">
        <v>0</v>
      </c>
      <c r="AC109" s="40">
        <v>0</v>
      </c>
      <c r="AD109" s="50">
        <f t="shared" ref="AD109:AD119" si="34">SUM(Z109:AC109)</f>
        <v>0</v>
      </c>
      <c r="AF109" s="147"/>
    </row>
    <row r="110" spans="1:32">
      <c r="A110" t="s">
        <v>36</v>
      </c>
      <c r="B110" s="10">
        <f t="shared" si="30"/>
        <v>30</v>
      </c>
      <c r="C110" s="9" t="s">
        <v>91</v>
      </c>
      <c r="D110" s="10">
        <f t="shared" si="31"/>
        <v>30</v>
      </c>
      <c r="E110" s="8" t="s">
        <v>706</v>
      </c>
      <c r="F110" s="11">
        <v>43197</v>
      </c>
      <c r="G110" s="13">
        <v>4062</v>
      </c>
      <c r="H110" s="13">
        <v>346471</v>
      </c>
      <c r="I110" s="13">
        <v>4832</v>
      </c>
      <c r="J110" s="40">
        <v>0</v>
      </c>
      <c r="K110" s="40">
        <v>0</v>
      </c>
      <c r="L110" s="40">
        <v>0</v>
      </c>
      <c r="M110" s="40">
        <v>0</v>
      </c>
      <c r="N110" s="50">
        <v>0</v>
      </c>
      <c r="O110" s="40">
        <v>0</v>
      </c>
      <c r="P110" s="40">
        <v>0</v>
      </c>
      <c r="Q110" s="40">
        <v>0</v>
      </c>
      <c r="R110" s="40">
        <v>100</v>
      </c>
      <c r="S110" s="50">
        <f t="shared" si="28"/>
        <v>100</v>
      </c>
      <c r="T110" s="40">
        <v>0</v>
      </c>
      <c r="U110" s="40">
        <v>0</v>
      </c>
      <c r="V110" s="40">
        <v>0</v>
      </c>
      <c r="W110" s="21">
        <v>199</v>
      </c>
      <c r="X110" s="40">
        <v>0</v>
      </c>
      <c r="Y110" s="50">
        <f t="shared" si="33"/>
        <v>199</v>
      </c>
      <c r="Z110" s="40">
        <v>0</v>
      </c>
      <c r="AA110" s="40">
        <v>0</v>
      </c>
      <c r="AB110" s="40">
        <v>0</v>
      </c>
      <c r="AC110" s="40">
        <v>0</v>
      </c>
      <c r="AD110" s="50">
        <f t="shared" si="34"/>
        <v>0</v>
      </c>
      <c r="AF110" s="147"/>
    </row>
    <row r="111" spans="1:32">
      <c r="A111" t="s">
        <v>36</v>
      </c>
      <c r="B111" s="10">
        <f t="shared" si="30"/>
        <v>31</v>
      </c>
      <c r="C111" s="9" t="s">
        <v>91</v>
      </c>
      <c r="D111" s="10">
        <f t="shared" si="31"/>
        <v>31</v>
      </c>
      <c r="E111" s="8" t="s">
        <v>707</v>
      </c>
      <c r="F111" s="11">
        <v>43204</v>
      </c>
      <c r="G111" s="13">
        <v>2704</v>
      </c>
      <c r="H111" s="13">
        <v>200334</v>
      </c>
      <c r="I111" s="13">
        <v>3055</v>
      </c>
      <c r="J111" s="40">
        <v>0</v>
      </c>
      <c r="K111" s="40">
        <v>0</v>
      </c>
      <c r="L111" s="40">
        <v>0</v>
      </c>
      <c r="M111" s="40">
        <v>0</v>
      </c>
      <c r="N111" s="50">
        <v>0</v>
      </c>
      <c r="O111" s="40">
        <v>0</v>
      </c>
      <c r="P111" s="40">
        <v>0</v>
      </c>
      <c r="Q111" s="40">
        <v>0</v>
      </c>
      <c r="R111" s="40">
        <v>150</v>
      </c>
      <c r="S111" s="50">
        <f t="shared" si="28"/>
        <v>150</v>
      </c>
      <c r="T111" s="40">
        <v>0</v>
      </c>
      <c r="U111" s="40">
        <v>0</v>
      </c>
      <c r="V111" s="40">
        <v>0</v>
      </c>
      <c r="W111" s="21">
        <v>132</v>
      </c>
      <c r="X111" s="40">
        <v>0</v>
      </c>
      <c r="Y111" s="50">
        <f t="shared" si="33"/>
        <v>132</v>
      </c>
      <c r="Z111" s="40">
        <v>0</v>
      </c>
      <c r="AA111" s="40">
        <v>0</v>
      </c>
      <c r="AB111" s="40">
        <v>0</v>
      </c>
      <c r="AC111" s="40">
        <v>0</v>
      </c>
      <c r="AD111" s="50">
        <f t="shared" si="34"/>
        <v>0</v>
      </c>
      <c r="AF111" s="147"/>
    </row>
    <row r="112" spans="1:32">
      <c r="A112" t="s">
        <v>36</v>
      </c>
      <c r="B112" s="10">
        <f t="shared" si="30"/>
        <v>32</v>
      </c>
      <c r="C112" s="9" t="s">
        <v>91</v>
      </c>
      <c r="D112" s="10">
        <f t="shared" si="31"/>
        <v>32</v>
      </c>
      <c r="E112" s="8" t="s">
        <v>708</v>
      </c>
      <c r="F112" s="11">
        <v>43204</v>
      </c>
      <c r="G112" s="13">
        <v>3475</v>
      </c>
      <c r="H112" s="13">
        <v>287439</v>
      </c>
      <c r="I112" s="13">
        <v>4042</v>
      </c>
      <c r="J112" s="40">
        <v>0</v>
      </c>
      <c r="K112" s="40">
        <v>0</v>
      </c>
      <c r="L112" s="40">
        <v>0</v>
      </c>
      <c r="M112" s="40">
        <v>0</v>
      </c>
      <c r="N112" s="50">
        <v>0</v>
      </c>
      <c r="O112" s="40">
        <v>0</v>
      </c>
      <c r="P112" s="40">
        <v>0</v>
      </c>
      <c r="Q112" s="40">
        <v>0</v>
      </c>
      <c r="R112" s="40">
        <v>80</v>
      </c>
      <c r="S112" s="50">
        <f t="shared" si="28"/>
        <v>80</v>
      </c>
      <c r="T112" s="40">
        <v>0</v>
      </c>
      <c r="U112" s="40">
        <v>0</v>
      </c>
      <c r="V112" s="40">
        <v>0</v>
      </c>
      <c r="W112" s="21">
        <v>170</v>
      </c>
      <c r="X112" s="40">
        <v>0</v>
      </c>
      <c r="Y112" s="50">
        <f t="shared" si="33"/>
        <v>170</v>
      </c>
      <c r="Z112" s="40">
        <v>0</v>
      </c>
      <c r="AA112" s="40">
        <v>0</v>
      </c>
      <c r="AB112" s="40">
        <v>0</v>
      </c>
      <c r="AC112" s="40">
        <v>0</v>
      </c>
      <c r="AD112" s="50">
        <f t="shared" si="34"/>
        <v>0</v>
      </c>
      <c r="AF112" s="147"/>
    </row>
    <row r="113" spans="1:32">
      <c r="A113" t="s">
        <v>36</v>
      </c>
      <c r="B113" s="10">
        <f t="shared" si="30"/>
        <v>33</v>
      </c>
      <c r="C113" s="9" t="s">
        <v>91</v>
      </c>
      <c r="D113" s="10">
        <f t="shared" si="31"/>
        <v>33</v>
      </c>
      <c r="E113" s="8" t="s">
        <v>709</v>
      </c>
      <c r="F113" s="11">
        <v>43206</v>
      </c>
      <c r="G113" s="13">
        <v>2814</v>
      </c>
      <c r="H113" s="13">
        <v>206437</v>
      </c>
      <c r="I113" s="13">
        <v>3372</v>
      </c>
      <c r="J113" s="40">
        <v>0</v>
      </c>
      <c r="K113" s="40">
        <v>0</v>
      </c>
      <c r="L113" s="40">
        <v>0</v>
      </c>
      <c r="M113" s="40">
        <v>0</v>
      </c>
      <c r="N113" s="50">
        <v>0</v>
      </c>
      <c r="O113" s="40">
        <v>0</v>
      </c>
      <c r="P113" s="40">
        <v>0</v>
      </c>
      <c r="Q113" s="40">
        <v>0</v>
      </c>
      <c r="R113" s="40">
        <v>61</v>
      </c>
      <c r="S113" s="50">
        <f t="shared" si="28"/>
        <v>61</v>
      </c>
      <c r="T113" s="40">
        <v>0</v>
      </c>
      <c r="U113" s="40">
        <v>0</v>
      </c>
      <c r="V113" s="40">
        <v>0</v>
      </c>
      <c r="W113" s="21">
        <v>138</v>
      </c>
      <c r="X113" s="40">
        <v>0</v>
      </c>
      <c r="Y113" s="50">
        <f t="shared" si="33"/>
        <v>138</v>
      </c>
      <c r="Z113" s="40">
        <v>0</v>
      </c>
      <c r="AA113" s="40">
        <v>0</v>
      </c>
      <c r="AB113" s="40">
        <v>0</v>
      </c>
      <c r="AC113" s="40">
        <v>0</v>
      </c>
      <c r="AD113" s="50">
        <f t="shared" si="34"/>
        <v>0</v>
      </c>
      <c r="AF113" s="147"/>
    </row>
    <row r="114" spans="1:32">
      <c r="A114" t="s">
        <v>42</v>
      </c>
      <c r="B114" s="10">
        <f t="shared" si="30"/>
        <v>34</v>
      </c>
      <c r="C114" s="9" t="s">
        <v>91</v>
      </c>
      <c r="D114" s="10">
        <f t="shared" si="31"/>
        <v>34</v>
      </c>
      <c r="E114" s="8" t="s">
        <v>143</v>
      </c>
      <c r="F114" s="11">
        <v>43211</v>
      </c>
      <c r="G114" s="13">
        <v>2002</v>
      </c>
      <c r="H114" s="13">
        <v>128737</v>
      </c>
      <c r="I114" s="13">
        <v>2365</v>
      </c>
      <c r="J114" s="40">
        <v>0</v>
      </c>
      <c r="K114" s="40">
        <v>0</v>
      </c>
      <c r="L114" s="40">
        <v>0</v>
      </c>
      <c r="M114" s="40">
        <v>0</v>
      </c>
      <c r="N114" s="50">
        <v>0</v>
      </c>
      <c r="O114" s="40">
        <v>0</v>
      </c>
      <c r="P114" s="40">
        <v>0</v>
      </c>
      <c r="Q114" s="40">
        <v>0</v>
      </c>
      <c r="R114" s="40">
        <v>0</v>
      </c>
      <c r="S114" s="50">
        <f t="shared" si="28"/>
        <v>0</v>
      </c>
      <c r="T114" s="40">
        <v>0</v>
      </c>
      <c r="U114" s="40">
        <v>0</v>
      </c>
      <c r="V114" s="40">
        <v>0</v>
      </c>
      <c r="W114" s="21">
        <v>0</v>
      </c>
      <c r="X114" s="40">
        <v>0</v>
      </c>
      <c r="Y114" s="50">
        <f t="shared" si="33"/>
        <v>0</v>
      </c>
      <c r="Z114" s="40">
        <v>0</v>
      </c>
      <c r="AA114" s="40">
        <v>0</v>
      </c>
      <c r="AB114" s="40">
        <v>0</v>
      </c>
      <c r="AC114" s="40">
        <v>0</v>
      </c>
      <c r="AD114" s="50">
        <f t="shared" si="34"/>
        <v>0</v>
      </c>
      <c r="AF114" s="147"/>
    </row>
    <row r="115" spans="1:32">
      <c r="A115" t="s">
        <v>36</v>
      </c>
      <c r="B115" s="10">
        <f t="shared" si="30"/>
        <v>35</v>
      </c>
      <c r="C115" s="9" t="s">
        <v>91</v>
      </c>
      <c r="D115" s="10">
        <f t="shared" si="31"/>
        <v>35</v>
      </c>
      <c r="E115" s="8" t="s">
        <v>710</v>
      </c>
      <c r="F115" s="11">
        <v>43211</v>
      </c>
      <c r="G115" s="13">
        <v>2510</v>
      </c>
      <c r="H115" s="13">
        <v>177011</v>
      </c>
      <c r="I115" s="13">
        <v>2868</v>
      </c>
      <c r="J115" s="40">
        <v>0</v>
      </c>
      <c r="K115" s="40">
        <v>0</v>
      </c>
      <c r="L115" s="40">
        <v>0</v>
      </c>
      <c r="M115" s="40">
        <v>0</v>
      </c>
      <c r="N115" s="50">
        <v>0</v>
      </c>
      <c r="O115" s="40">
        <v>0</v>
      </c>
      <c r="P115" s="40">
        <v>0</v>
      </c>
      <c r="Q115" s="40">
        <v>0</v>
      </c>
      <c r="R115" s="40">
        <v>100</v>
      </c>
      <c r="S115" s="50">
        <f t="shared" si="28"/>
        <v>100</v>
      </c>
      <c r="T115" s="40">
        <v>0</v>
      </c>
      <c r="U115" s="40">
        <v>0</v>
      </c>
      <c r="V115" s="40">
        <v>0</v>
      </c>
      <c r="W115" s="21">
        <v>122</v>
      </c>
      <c r="X115" s="40">
        <v>0</v>
      </c>
      <c r="Y115" s="50">
        <f t="shared" si="33"/>
        <v>122</v>
      </c>
      <c r="Z115" s="40">
        <v>0</v>
      </c>
      <c r="AA115" s="40">
        <v>0</v>
      </c>
      <c r="AB115" s="40">
        <v>0</v>
      </c>
      <c r="AC115" s="40">
        <v>0</v>
      </c>
      <c r="AD115" s="50">
        <f t="shared" si="34"/>
        <v>0</v>
      </c>
      <c r="AF115" s="147"/>
    </row>
    <row r="116" spans="1:32">
      <c r="A116" t="s">
        <v>36</v>
      </c>
      <c r="B116" s="10">
        <f t="shared" si="30"/>
        <v>36</v>
      </c>
      <c r="C116" s="9" t="s">
        <v>91</v>
      </c>
      <c r="D116" s="10">
        <f t="shared" si="31"/>
        <v>36</v>
      </c>
      <c r="E116" s="8" t="s">
        <v>711</v>
      </c>
      <c r="F116" s="11">
        <v>43211</v>
      </c>
      <c r="G116" s="13">
        <v>4070</v>
      </c>
      <c r="H116" s="13">
        <v>325666</v>
      </c>
      <c r="I116" s="13">
        <v>4619</v>
      </c>
      <c r="J116" s="40">
        <v>0</v>
      </c>
      <c r="K116" s="40">
        <v>0</v>
      </c>
      <c r="L116" s="40">
        <v>0</v>
      </c>
      <c r="M116" s="40">
        <v>0</v>
      </c>
      <c r="N116" s="50">
        <v>0</v>
      </c>
      <c r="O116" s="40">
        <v>0</v>
      </c>
      <c r="P116" s="40">
        <v>0</v>
      </c>
      <c r="Q116" s="40">
        <v>0</v>
      </c>
      <c r="R116" s="40">
        <v>100</v>
      </c>
      <c r="S116" s="50">
        <f t="shared" si="28"/>
        <v>100</v>
      </c>
      <c r="T116" s="40">
        <v>0</v>
      </c>
      <c r="U116" s="40">
        <v>0</v>
      </c>
      <c r="V116" s="40">
        <v>0</v>
      </c>
      <c r="W116" s="21">
        <v>200</v>
      </c>
      <c r="X116" s="40">
        <v>0</v>
      </c>
      <c r="Y116" s="50">
        <f t="shared" si="33"/>
        <v>200</v>
      </c>
      <c r="Z116" s="40">
        <v>0</v>
      </c>
      <c r="AA116" s="40">
        <v>0</v>
      </c>
      <c r="AB116" s="40">
        <v>0</v>
      </c>
      <c r="AC116" s="40">
        <v>5</v>
      </c>
      <c r="AD116" s="50">
        <f t="shared" si="34"/>
        <v>5</v>
      </c>
      <c r="AE116" s="152"/>
      <c r="AF116" s="147"/>
    </row>
    <row r="117" spans="1:32">
      <c r="A117" t="s">
        <v>36</v>
      </c>
      <c r="B117" s="10">
        <f t="shared" si="30"/>
        <v>37</v>
      </c>
      <c r="C117" s="9" t="s">
        <v>91</v>
      </c>
      <c r="D117" s="10">
        <f t="shared" si="31"/>
        <v>37</v>
      </c>
      <c r="E117" s="8" t="s">
        <v>712</v>
      </c>
      <c r="F117" s="11">
        <v>43212</v>
      </c>
      <c r="G117" s="13">
        <v>2388</v>
      </c>
      <c r="H117" s="13">
        <v>172233</v>
      </c>
      <c r="I117" s="13">
        <v>2730</v>
      </c>
      <c r="J117" s="40">
        <v>0</v>
      </c>
      <c r="K117" s="40">
        <v>0</v>
      </c>
      <c r="L117" s="40">
        <v>0</v>
      </c>
      <c r="M117" s="40">
        <v>0</v>
      </c>
      <c r="N117" s="50">
        <v>0</v>
      </c>
      <c r="O117" s="40">
        <v>0</v>
      </c>
      <c r="P117" s="40">
        <v>0</v>
      </c>
      <c r="Q117" s="40">
        <v>0</v>
      </c>
      <c r="R117" s="40">
        <v>143</v>
      </c>
      <c r="S117" s="50">
        <f t="shared" si="28"/>
        <v>143</v>
      </c>
      <c r="T117" s="40">
        <v>0</v>
      </c>
      <c r="U117" s="40">
        <v>0</v>
      </c>
      <c r="V117" s="40">
        <v>0</v>
      </c>
      <c r="W117" s="21">
        <v>117</v>
      </c>
      <c r="X117" s="40">
        <v>0</v>
      </c>
      <c r="Y117" s="50">
        <f t="shared" si="33"/>
        <v>117</v>
      </c>
      <c r="Z117" s="40">
        <v>0</v>
      </c>
      <c r="AA117" s="40">
        <v>0</v>
      </c>
      <c r="AB117" s="40">
        <v>0</v>
      </c>
      <c r="AC117" s="40">
        <v>0</v>
      </c>
      <c r="AD117" s="50">
        <f t="shared" si="34"/>
        <v>0</v>
      </c>
      <c r="AF117" s="147"/>
    </row>
    <row r="118" spans="1:32">
      <c r="A118" t="s">
        <v>36</v>
      </c>
      <c r="B118" s="10">
        <f t="shared" si="30"/>
        <v>38</v>
      </c>
      <c r="C118" s="9" t="s">
        <v>91</v>
      </c>
      <c r="D118" s="10">
        <f t="shared" si="31"/>
        <v>38</v>
      </c>
      <c r="E118" s="8" t="s">
        <v>713</v>
      </c>
      <c r="F118" s="11">
        <v>43218</v>
      </c>
      <c r="G118" s="13">
        <v>4013</v>
      </c>
      <c r="H118" s="13">
        <v>280786</v>
      </c>
      <c r="I118" s="13">
        <v>4521</v>
      </c>
      <c r="J118" s="40">
        <v>0</v>
      </c>
      <c r="K118" s="40">
        <v>0</v>
      </c>
      <c r="L118" s="40">
        <v>0</v>
      </c>
      <c r="M118" s="40">
        <v>0</v>
      </c>
      <c r="N118" s="50">
        <v>0</v>
      </c>
      <c r="O118" s="40">
        <v>0</v>
      </c>
      <c r="P118" s="40">
        <v>0</v>
      </c>
      <c r="Q118" s="40">
        <v>0</v>
      </c>
      <c r="R118" s="40">
        <v>200</v>
      </c>
      <c r="S118" s="50">
        <f t="shared" si="28"/>
        <v>200</v>
      </c>
      <c r="T118" s="40">
        <v>0</v>
      </c>
      <c r="U118" s="40">
        <v>0</v>
      </c>
      <c r="V118" s="40">
        <v>0</v>
      </c>
      <c r="W118" s="21">
        <v>195</v>
      </c>
      <c r="X118" s="40">
        <v>0</v>
      </c>
      <c r="Y118" s="50">
        <f t="shared" si="33"/>
        <v>195</v>
      </c>
      <c r="Z118" s="40">
        <v>0</v>
      </c>
      <c r="AA118" s="40">
        <v>0</v>
      </c>
      <c r="AB118" s="40">
        <v>0</v>
      </c>
      <c r="AC118" s="40">
        <v>0</v>
      </c>
      <c r="AD118" s="50">
        <f t="shared" si="34"/>
        <v>0</v>
      </c>
      <c r="AF118" s="147"/>
    </row>
    <row r="119" spans="1:32">
      <c r="A119" t="s">
        <v>36</v>
      </c>
      <c r="B119" s="10">
        <f t="shared" si="30"/>
        <v>39</v>
      </c>
      <c r="C119" s="9" t="s">
        <v>91</v>
      </c>
      <c r="D119" s="10">
        <f t="shared" si="31"/>
        <v>39</v>
      </c>
      <c r="E119" s="8" t="s">
        <v>714</v>
      </c>
      <c r="F119" s="11">
        <v>43218</v>
      </c>
      <c r="G119" s="13">
        <v>2739</v>
      </c>
      <c r="H119" s="13">
        <v>214402</v>
      </c>
      <c r="I119" s="13">
        <v>3041</v>
      </c>
      <c r="J119" s="40">
        <v>0</v>
      </c>
      <c r="K119" s="40">
        <v>0</v>
      </c>
      <c r="L119" s="40">
        <v>0</v>
      </c>
      <c r="M119" s="40">
        <v>0</v>
      </c>
      <c r="N119" s="50">
        <v>0</v>
      </c>
      <c r="O119" s="40">
        <v>0</v>
      </c>
      <c r="P119" s="40">
        <v>0</v>
      </c>
      <c r="Q119" s="40">
        <v>0</v>
      </c>
      <c r="R119" s="40">
        <v>100</v>
      </c>
      <c r="S119" s="50">
        <f t="shared" si="28"/>
        <v>100</v>
      </c>
      <c r="T119" s="40">
        <v>0</v>
      </c>
      <c r="U119" s="40">
        <v>0</v>
      </c>
      <c r="V119" s="40">
        <v>0</v>
      </c>
      <c r="W119" s="21">
        <v>133</v>
      </c>
      <c r="X119" s="40">
        <v>0</v>
      </c>
      <c r="Y119" s="50">
        <f t="shared" si="33"/>
        <v>133</v>
      </c>
      <c r="Z119" s="40">
        <v>0</v>
      </c>
      <c r="AA119" s="40">
        <v>0</v>
      </c>
      <c r="AB119" s="40">
        <v>0</v>
      </c>
      <c r="AC119" s="40">
        <v>0</v>
      </c>
      <c r="AD119" s="50">
        <f t="shared" si="34"/>
        <v>0</v>
      </c>
      <c r="AF119" s="147"/>
    </row>
    <row r="120" spans="1:32">
      <c r="A120" t="s">
        <v>36</v>
      </c>
      <c r="B120" s="10">
        <f t="shared" si="30"/>
        <v>40</v>
      </c>
      <c r="C120" s="9" t="s">
        <v>91</v>
      </c>
      <c r="D120" s="10">
        <f t="shared" si="31"/>
        <v>40</v>
      </c>
      <c r="E120" s="8" t="s">
        <v>715</v>
      </c>
      <c r="F120" s="11">
        <v>43226</v>
      </c>
      <c r="G120" s="13">
        <v>3079</v>
      </c>
      <c r="H120" s="13">
        <v>210573</v>
      </c>
      <c r="I120" s="13">
        <v>3459</v>
      </c>
      <c r="J120" s="40">
        <v>0</v>
      </c>
      <c r="K120" s="40">
        <v>0</v>
      </c>
      <c r="L120" s="40">
        <v>0</v>
      </c>
      <c r="M120" s="40">
        <v>0</v>
      </c>
      <c r="N120" s="50">
        <v>0</v>
      </c>
      <c r="O120" s="40">
        <v>0</v>
      </c>
      <c r="P120" s="40">
        <v>0</v>
      </c>
      <c r="Q120" s="40">
        <v>0</v>
      </c>
      <c r="R120" s="40">
        <v>180</v>
      </c>
      <c r="S120" s="50">
        <f t="shared" si="28"/>
        <v>180</v>
      </c>
      <c r="T120" s="40">
        <v>0</v>
      </c>
      <c r="U120" s="40">
        <v>0</v>
      </c>
      <c r="V120" s="40">
        <v>0</v>
      </c>
      <c r="W120" s="21">
        <v>150</v>
      </c>
      <c r="X120" s="40">
        <v>0</v>
      </c>
      <c r="Y120" s="50">
        <f t="shared" si="33"/>
        <v>150</v>
      </c>
      <c r="Z120" s="40">
        <v>0</v>
      </c>
      <c r="AA120" s="40">
        <v>0</v>
      </c>
      <c r="AB120" s="40">
        <v>0</v>
      </c>
      <c r="AC120" s="40">
        <v>26</v>
      </c>
      <c r="AD120" s="50">
        <f t="shared" ref="AD120:AD131" si="35">SUM(Z120:AC120)</f>
        <v>26</v>
      </c>
      <c r="AE120" s="152"/>
      <c r="AF120" s="147"/>
    </row>
    <row r="121" spans="1:32">
      <c r="A121" t="s">
        <v>36</v>
      </c>
      <c r="B121" s="10">
        <f t="shared" si="30"/>
        <v>41</v>
      </c>
      <c r="C121" s="9" t="s">
        <v>91</v>
      </c>
      <c r="D121" s="10">
        <f t="shared" si="31"/>
        <v>41</v>
      </c>
      <c r="E121" s="8" t="s">
        <v>716</v>
      </c>
      <c r="F121" s="11">
        <v>43226</v>
      </c>
      <c r="G121" s="13">
        <v>2697</v>
      </c>
      <c r="H121" s="13">
        <v>219801</v>
      </c>
      <c r="I121" s="13">
        <v>3048</v>
      </c>
      <c r="J121" s="40">
        <v>0</v>
      </c>
      <c r="K121" s="40">
        <v>0</v>
      </c>
      <c r="L121" s="40">
        <v>0</v>
      </c>
      <c r="M121" s="40">
        <v>0</v>
      </c>
      <c r="N121" s="50">
        <v>0</v>
      </c>
      <c r="O121" s="40">
        <v>0</v>
      </c>
      <c r="P121" s="40">
        <v>0</v>
      </c>
      <c r="Q121" s="40">
        <v>0</v>
      </c>
      <c r="R121" s="40">
        <v>99</v>
      </c>
      <c r="S121" s="50">
        <f t="shared" si="28"/>
        <v>99</v>
      </c>
      <c r="T121" s="40">
        <v>0</v>
      </c>
      <c r="U121" s="40">
        <v>0</v>
      </c>
      <c r="V121" s="40">
        <v>0</v>
      </c>
      <c r="W121" s="21">
        <v>131</v>
      </c>
      <c r="X121" s="40">
        <v>0</v>
      </c>
      <c r="Y121" s="50">
        <f t="shared" si="33"/>
        <v>131</v>
      </c>
      <c r="Z121" s="40">
        <v>0</v>
      </c>
      <c r="AA121" s="40">
        <v>0</v>
      </c>
      <c r="AB121" s="40">
        <v>0</v>
      </c>
      <c r="AC121" s="40">
        <v>0</v>
      </c>
      <c r="AD121" s="50">
        <f t="shared" si="35"/>
        <v>0</v>
      </c>
      <c r="AF121" s="147"/>
    </row>
    <row r="122" spans="1:32">
      <c r="A122" t="s">
        <v>36</v>
      </c>
      <c r="B122" s="10">
        <f t="shared" si="30"/>
        <v>42</v>
      </c>
      <c r="C122" s="9" t="s">
        <v>91</v>
      </c>
      <c r="D122" s="10">
        <f t="shared" si="31"/>
        <v>42</v>
      </c>
      <c r="E122" s="8" t="s">
        <v>717</v>
      </c>
      <c r="F122" s="11">
        <v>43228</v>
      </c>
      <c r="G122" s="13">
        <v>1745</v>
      </c>
      <c r="H122" s="13">
        <v>115642</v>
      </c>
      <c r="I122" s="13">
        <v>1969</v>
      </c>
      <c r="J122" s="40">
        <v>0</v>
      </c>
      <c r="K122" s="40">
        <v>0</v>
      </c>
      <c r="L122" s="40">
        <v>0</v>
      </c>
      <c r="M122" s="40">
        <v>0</v>
      </c>
      <c r="N122" s="50">
        <v>0</v>
      </c>
      <c r="O122" s="40">
        <v>0</v>
      </c>
      <c r="P122" s="40">
        <v>0</v>
      </c>
      <c r="Q122" s="40">
        <v>0</v>
      </c>
      <c r="R122" s="40">
        <v>0</v>
      </c>
      <c r="S122" s="50">
        <f t="shared" si="28"/>
        <v>0</v>
      </c>
      <c r="T122" s="40">
        <v>0</v>
      </c>
      <c r="U122" s="40">
        <v>0</v>
      </c>
      <c r="V122" s="40">
        <v>0</v>
      </c>
      <c r="W122" s="21">
        <v>85</v>
      </c>
      <c r="X122" s="40">
        <v>0</v>
      </c>
      <c r="Y122" s="50">
        <f t="shared" si="33"/>
        <v>85</v>
      </c>
      <c r="Z122" s="40">
        <v>0</v>
      </c>
      <c r="AA122" s="40">
        <v>0</v>
      </c>
      <c r="AB122" s="40">
        <v>0</v>
      </c>
      <c r="AC122" s="40">
        <v>60</v>
      </c>
      <c r="AD122" s="50">
        <f t="shared" si="35"/>
        <v>60</v>
      </c>
      <c r="AE122" s="152"/>
      <c r="AF122" s="147"/>
    </row>
    <row r="123" spans="1:32">
      <c r="A123" t="s">
        <v>36</v>
      </c>
      <c r="B123" s="10">
        <f t="shared" si="30"/>
        <v>43</v>
      </c>
      <c r="C123" s="9" t="s">
        <v>91</v>
      </c>
      <c r="D123" s="10">
        <f t="shared" si="31"/>
        <v>43</v>
      </c>
      <c r="E123" s="8" t="s">
        <v>718</v>
      </c>
      <c r="F123" s="11">
        <v>43232</v>
      </c>
      <c r="G123" s="13">
        <v>3616</v>
      </c>
      <c r="H123" s="13">
        <v>246604</v>
      </c>
      <c r="I123" s="13">
        <v>4178</v>
      </c>
      <c r="J123" s="40">
        <v>0</v>
      </c>
      <c r="K123" s="40">
        <v>0</v>
      </c>
      <c r="L123" s="40">
        <v>0</v>
      </c>
      <c r="M123" s="40">
        <v>0</v>
      </c>
      <c r="N123" s="50">
        <v>0</v>
      </c>
      <c r="O123" s="40">
        <v>0</v>
      </c>
      <c r="P123" s="40">
        <v>0</v>
      </c>
      <c r="Q123" s="40">
        <v>0</v>
      </c>
      <c r="R123" s="40">
        <v>130</v>
      </c>
      <c r="S123" s="50">
        <f t="shared" si="28"/>
        <v>130</v>
      </c>
      <c r="T123" s="40">
        <v>0</v>
      </c>
      <c r="U123" s="40">
        <v>0</v>
      </c>
      <c r="V123" s="40">
        <v>0</v>
      </c>
      <c r="W123" s="21">
        <v>176</v>
      </c>
      <c r="X123" s="40">
        <v>0</v>
      </c>
      <c r="Y123" s="50">
        <f t="shared" si="33"/>
        <v>176</v>
      </c>
      <c r="Z123" s="40">
        <v>0</v>
      </c>
      <c r="AA123" s="40">
        <v>0</v>
      </c>
      <c r="AB123" s="40">
        <v>0</v>
      </c>
      <c r="AC123" s="40">
        <v>0</v>
      </c>
      <c r="AD123" s="50">
        <f t="shared" si="35"/>
        <v>0</v>
      </c>
      <c r="AF123" s="147"/>
    </row>
    <row r="124" spans="1:32">
      <c r="A124" t="s">
        <v>36</v>
      </c>
      <c r="B124" s="10">
        <f t="shared" si="30"/>
        <v>44</v>
      </c>
      <c r="C124" s="9" t="s">
        <v>91</v>
      </c>
      <c r="D124" s="10">
        <f t="shared" si="31"/>
        <v>44</v>
      </c>
      <c r="E124" s="8" t="s">
        <v>719</v>
      </c>
      <c r="F124" s="11">
        <v>43232</v>
      </c>
      <c r="G124" s="13">
        <v>2317</v>
      </c>
      <c r="H124" s="13">
        <v>180395</v>
      </c>
      <c r="I124" s="13">
        <v>2625</v>
      </c>
      <c r="J124" s="40">
        <v>0</v>
      </c>
      <c r="K124" s="40">
        <v>0</v>
      </c>
      <c r="L124" s="40">
        <v>0</v>
      </c>
      <c r="M124" s="40">
        <v>0</v>
      </c>
      <c r="N124" s="50">
        <v>0</v>
      </c>
      <c r="O124" s="40">
        <v>0</v>
      </c>
      <c r="P124" s="40">
        <v>0</v>
      </c>
      <c r="Q124" s="40">
        <v>0</v>
      </c>
      <c r="R124" s="40">
        <v>129</v>
      </c>
      <c r="S124" s="50">
        <f t="shared" si="28"/>
        <v>129</v>
      </c>
      <c r="T124" s="40">
        <v>0</v>
      </c>
      <c r="U124" s="40">
        <v>0</v>
      </c>
      <c r="V124" s="40">
        <v>0</v>
      </c>
      <c r="W124" s="21">
        <v>116</v>
      </c>
      <c r="X124" s="40">
        <v>0</v>
      </c>
      <c r="Y124" s="50">
        <f t="shared" si="33"/>
        <v>116</v>
      </c>
      <c r="Z124" s="40">
        <v>0</v>
      </c>
      <c r="AA124" s="40">
        <v>0</v>
      </c>
      <c r="AB124" s="40">
        <v>0</v>
      </c>
      <c r="AC124" s="40">
        <v>4</v>
      </c>
      <c r="AD124" s="50">
        <f t="shared" si="35"/>
        <v>4</v>
      </c>
      <c r="AE124" s="152"/>
      <c r="AF124" s="147"/>
    </row>
    <row r="125" spans="1:32">
      <c r="A125" t="s">
        <v>36</v>
      </c>
      <c r="B125" s="10">
        <f t="shared" si="30"/>
        <v>45</v>
      </c>
      <c r="C125" s="9" t="s">
        <v>91</v>
      </c>
      <c r="D125" s="10">
        <f t="shared" si="31"/>
        <v>45</v>
      </c>
      <c r="E125" s="8" t="s">
        <v>720</v>
      </c>
      <c r="F125" s="11">
        <v>43239</v>
      </c>
      <c r="G125" s="13">
        <v>4344</v>
      </c>
      <c r="H125" s="13">
        <v>297172</v>
      </c>
      <c r="I125" s="13">
        <v>5028</v>
      </c>
      <c r="J125" s="40">
        <v>0</v>
      </c>
      <c r="K125" s="40">
        <v>0</v>
      </c>
      <c r="L125" s="40">
        <v>0</v>
      </c>
      <c r="M125" s="40">
        <v>0</v>
      </c>
      <c r="N125" s="50">
        <v>0</v>
      </c>
      <c r="O125" s="40">
        <v>0</v>
      </c>
      <c r="P125" s="40">
        <v>0</v>
      </c>
      <c r="Q125" s="40">
        <v>0</v>
      </c>
      <c r="R125" s="40">
        <v>200</v>
      </c>
      <c r="S125" s="50">
        <f t="shared" si="28"/>
        <v>200</v>
      </c>
      <c r="T125" s="40">
        <v>0</v>
      </c>
      <c r="U125" s="40">
        <v>0</v>
      </c>
      <c r="V125" s="40">
        <v>0</v>
      </c>
      <c r="W125" s="21">
        <v>212</v>
      </c>
      <c r="X125" s="40">
        <v>0</v>
      </c>
      <c r="Y125" s="50">
        <f t="shared" si="33"/>
        <v>212</v>
      </c>
      <c r="Z125" s="40">
        <v>0</v>
      </c>
      <c r="AA125" s="40">
        <v>0</v>
      </c>
      <c r="AB125" s="40">
        <v>0</v>
      </c>
      <c r="AC125" s="40">
        <v>0</v>
      </c>
      <c r="AD125" s="50">
        <f t="shared" si="35"/>
        <v>0</v>
      </c>
      <c r="AF125" s="147"/>
    </row>
    <row r="126" spans="1:32">
      <c r="A126" t="s">
        <v>36</v>
      </c>
      <c r="B126" s="10">
        <f t="shared" si="30"/>
        <v>46</v>
      </c>
      <c r="C126" s="9" t="s">
        <v>91</v>
      </c>
      <c r="D126" s="10">
        <f t="shared" si="31"/>
        <v>46</v>
      </c>
      <c r="E126" s="8" t="s">
        <v>721</v>
      </c>
      <c r="F126" s="11">
        <v>43239</v>
      </c>
      <c r="G126" s="13">
        <v>2650</v>
      </c>
      <c r="H126" s="13">
        <v>209411</v>
      </c>
      <c r="I126" s="13">
        <v>3086</v>
      </c>
      <c r="J126" s="40">
        <v>0</v>
      </c>
      <c r="K126" s="40">
        <v>0</v>
      </c>
      <c r="L126" s="40">
        <v>0</v>
      </c>
      <c r="M126" s="40">
        <v>0</v>
      </c>
      <c r="N126" s="50">
        <v>0</v>
      </c>
      <c r="O126" s="40">
        <v>0</v>
      </c>
      <c r="P126" s="40">
        <v>0</v>
      </c>
      <c r="Q126" s="40">
        <v>0</v>
      </c>
      <c r="R126" s="40">
        <v>100</v>
      </c>
      <c r="S126" s="50">
        <f t="shared" si="28"/>
        <v>100</v>
      </c>
      <c r="T126" s="40">
        <v>0</v>
      </c>
      <c r="U126" s="40">
        <v>0</v>
      </c>
      <c r="V126" s="40">
        <v>0</v>
      </c>
      <c r="W126" s="21">
        <v>135</v>
      </c>
      <c r="X126" s="40">
        <v>0</v>
      </c>
      <c r="Y126" s="50">
        <f t="shared" si="33"/>
        <v>135</v>
      </c>
      <c r="Z126" s="40">
        <v>0</v>
      </c>
      <c r="AA126" s="40">
        <v>0</v>
      </c>
      <c r="AB126" s="40">
        <v>0</v>
      </c>
      <c r="AC126" s="40">
        <v>0</v>
      </c>
      <c r="AD126" s="50">
        <f t="shared" si="35"/>
        <v>0</v>
      </c>
      <c r="AF126" s="147"/>
    </row>
    <row r="127" spans="1:32">
      <c r="A127" t="s">
        <v>36</v>
      </c>
      <c r="B127" s="10">
        <f t="shared" si="30"/>
        <v>47</v>
      </c>
      <c r="C127" s="9" t="s">
        <v>91</v>
      </c>
      <c r="D127" s="10">
        <f t="shared" si="31"/>
        <v>47</v>
      </c>
      <c r="E127" s="8" t="s">
        <v>722</v>
      </c>
      <c r="F127" s="11">
        <v>43245</v>
      </c>
      <c r="G127" s="13">
        <v>4472</v>
      </c>
      <c r="H127" s="13">
        <v>301773</v>
      </c>
      <c r="I127" s="13">
        <v>5140</v>
      </c>
      <c r="J127" s="40">
        <v>0</v>
      </c>
      <c r="K127" s="40">
        <v>0</v>
      </c>
      <c r="L127" s="40">
        <v>0</v>
      </c>
      <c r="M127" s="40">
        <v>0</v>
      </c>
      <c r="N127" s="50">
        <v>0</v>
      </c>
      <c r="O127" s="40">
        <v>0</v>
      </c>
      <c r="P127" s="40">
        <v>0</v>
      </c>
      <c r="Q127" s="40">
        <v>0</v>
      </c>
      <c r="R127" s="40">
        <v>150</v>
      </c>
      <c r="S127" s="50">
        <f t="shared" si="28"/>
        <v>150</v>
      </c>
      <c r="T127" s="40">
        <v>0</v>
      </c>
      <c r="U127" s="40">
        <v>0</v>
      </c>
      <c r="V127" s="40">
        <v>0</v>
      </c>
      <c r="W127" s="21">
        <v>218</v>
      </c>
      <c r="X127" s="40">
        <v>0</v>
      </c>
      <c r="Y127" s="50">
        <f t="shared" si="33"/>
        <v>218</v>
      </c>
      <c r="Z127" s="40">
        <v>0</v>
      </c>
      <c r="AA127" s="40">
        <v>0</v>
      </c>
      <c r="AB127" s="40">
        <v>0</v>
      </c>
      <c r="AC127" s="40">
        <v>0</v>
      </c>
      <c r="AD127" s="50">
        <f t="shared" si="35"/>
        <v>0</v>
      </c>
      <c r="AF127" s="147"/>
    </row>
    <row r="128" spans="1:32">
      <c r="A128" t="s">
        <v>36</v>
      </c>
      <c r="B128" s="10">
        <f t="shared" si="30"/>
        <v>48</v>
      </c>
      <c r="C128" s="9" t="s">
        <v>91</v>
      </c>
      <c r="D128" s="10">
        <f t="shared" si="31"/>
        <v>48</v>
      </c>
      <c r="E128" s="8" t="s">
        <v>723</v>
      </c>
      <c r="F128" s="11">
        <v>43245</v>
      </c>
      <c r="G128" s="13">
        <v>1898</v>
      </c>
      <c r="H128" s="13">
        <v>141952</v>
      </c>
      <c r="I128" s="13">
        <v>2249</v>
      </c>
      <c r="J128" s="40">
        <v>0</v>
      </c>
      <c r="K128" s="40">
        <v>0</v>
      </c>
      <c r="L128" s="40">
        <v>0</v>
      </c>
      <c r="M128" s="40">
        <v>0</v>
      </c>
      <c r="N128" s="50">
        <v>0</v>
      </c>
      <c r="O128" s="40">
        <v>0</v>
      </c>
      <c r="P128" s="40">
        <v>0</v>
      </c>
      <c r="Q128" s="40">
        <v>0</v>
      </c>
      <c r="R128" s="40">
        <v>0</v>
      </c>
      <c r="S128" s="50">
        <f t="shared" si="28"/>
        <v>0</v>
      </c>
      <c r="T128" s="40">
        <v>0</v>
      </c>
      <c r="U128" s="40">
        <v>0</v>
      </c>
      <c r="V128" s="40">
        <v>0</v>
      </c>
      <c r="W128" s="21">
        <v>96</v>
      </c>
      <c r="X128" s="40">
        <v>0</v>
      </c>
      <c r="Y128" s="50">
        <f t="shared" si="33"/>
        <v>96</v>
      </c>
      <c r="Z128" s="40">
        <v>0</v>
      </c>
      <c r="AA128" s="40">
        <v>0</v>
      </c>
      <c r="AB128" s="40">
        <v>0</v>
      </c>
      <c r="AC128" s="40">
        <v>2</v>
      </c>
      <c r="AD128" s="50">
        <f t="shared" si="35"/>
        <v>2</v>
      </c>
      <c r="AE128" s="152"/>
      <c r="AF128" s="147"/>
    </row>
    <row r="129" spans="1:32">
      <c r="A129" t="s">
        <v>36</v>
      </c>
      <c r="B129" s="10">
        <v>49</v>
      </c>
      <c r="C129" s="9" t="s">
        <v>91</v>
      </c>
      <c r="D129" s="10">
        <v>49</v>
      </c>
      <c r="E129" s="8" t="s">
        <v>724</v>
      </c>
      <c r="F129" s="11">
        <v>43253</v>
      </c>
      <c r="G129" s="13">
        <v>3244</v>
      </c>
      <c r="H129" s="13">
        <v>232276</v>
      </c>
      <c r="I129" s="13">
        <v>3666</v>
      </c>
      <c r="J129" s="40">
        <v>0</v>
      </c>
      <c r="K129" s="40">
        <v>0</v>
      </c>
      <c r="L129" s="40">
        <v>0</v>
      </c>
      <c r="M129" s="40">
        <v>0</v>
      </c>
      <c r="N129" s="50">
        <v>0</v>
      </c>
      <c r="O129" s="40">
        <v>0</v>
      </c>
      <c r="P129" s="40">
        <v>0</v>
      </c>
      <c r="Q129" s="40">
        <v>0</v>
      </c>
      <c r="R129" s="40">
        <v>50</v>
      </c>
      <c r="S129" s="50">
        <f t="shared" si="28"/>
        <v>50</v>
      </c>
      <c r="T129" s="40">
        <v>0</v>
      </c>
      <c r="U129" s="40">
        <v>0</v>
      </c>
      <c r="V129" s="40">
        <v>0</v>
      </c>
      <c r="W129" s="21">
        <v>160</v>
      </c>
      <c r="X129" s="40">
        <v>0</v>
      </c>
      <c r="Y129" s="50">
        <f t="shared" si="33"/>
        <v>160</v>
      </c>
      <c r="Z129" s="40">
        <v>0</v>
      </c>
      <c r="AA129" s="40">
        <v>0</v>
      </c>
      <c r="AB129" s="40">
        <v>0</v>
      </c>
      <c r="AC129" s="40">
        <v>15</v>
      </c>
      <c r="AD129" s="50">
        <f t="shared" si="35"/>
        <v>15</v>
      </c>
      <c r="AE129" s="152"/>
      <c r="AF129" s="147"/>
    </row>
    <row r="130" spans="1:32">
      <c r="A130" t="s">
        <v>36</v>
      </c>
      <c r="B130" s="10">
        <v>50</v>
      </c>
      <c r="C130" s="9" t="s">
        <v>91</v>
      </c>
      <c r="D130" s="10">
        <v>50</v>
      </c>
      <c r="E130" s="8" t="s">
        <v>725</v>
      </c>
      <c r="F130" s="11">
        <v>43253</v>
      </c>
      <c r="G130" s="13">
        <v>63</v>
      </c>
      <c r="H130" s="13">
        <v>14007</v>
      </c>
      <c r="I130" s="13">
        <v>214</v>
      </c>
      <c r="J130" s="40">
        <v>0</v>
      </c>
      <c r="K130" s="40">
        <v>0</v>
      </c>
      <c r="L130" s="40">
        <v>0</v>
      </c>
      <c r="M130" s="40">
        <v>0</v>
      </c>
      <c r="N130" s="50">
        <v>0</v>
      </c>
      <c r="O130" s="40">
        <v>0</v>
      </c>
      <c r="P130" s="40">
        <v>0</v>
      </c>
      <c r="Q130" s="40">
        <v>0</v>
      </c>
      <c r="R130" s="40">
        <v>0</v>
      </c>
      <c r="S130" s="50">
        <f t="shared" si="28"/>
        <v>0</v>
      </c>
      <c r="T130" s="40">
        <v>0</v>
      </c>
      <c r="U130" s="40">
        <v>0</v>
      </c>
      <c r="V130" s="40">
        <v>0</v>
      </c>
      <c r="W130" s="21">
        <v>9</v>
      </c>
      <c r="X130" s="40">
        <v>0</v>
      </c>
      <c r="Y130" s="50">
        <f t="shared" si="33"/>
        <v>9</v>
      </c>
      <c r="Z130" s="40">
        <v>0</v>
      </c>
      <c r="AA130" s="40">
        <v>0</v>
      </c>
      <c r="AB130" s="40">
        <v>0</v>
      </c>
      <c r="AC130" s="40">
        <v>5</v>
      </c>
      <c r="AD130" s="50">
        <f t="shared" si="35"/>
        <v>5</v>
      </c>
      <c r="AE130" s="152"/>
      <c r="AF130" s="147"/>
    </row>
    <row r="131" spans="1:32">
      <c r="A131" t="s">
        <v>42</v>
      </c>
      <c r="B131" s="10">
        <v>51</v>
      </c>
      <c r="C131" s="9" t="s">
        <v>91</v>
      </c>
      <c r="D131" s="10">
        <v>51</v>
      </c>
      <c r="E131" s="8" t="s">
        <v>726</v>
      </c>
      <c r="F131" s="11">
        <v>43265</v>
      </c>
      <c r="G131" s="13">
        <v>4689</v>
      </c>
      <c r="H131" s="13">
        <v>308857</v>
      </c>
      <c r="I131" s="13">
        <v>4801</v>
      </c>
      <c r="J131" s="40">
        <v>0</v>
      </c>
      <c r="K131" s="40">
        <v>0</v>
      </c>
      <c r="L131" s="40">
        <v>0</v>
      </c>
      <c r="M131" s="40">
        <v>0</v>
      </c>
      <c r="N131" s="50">
        <v>0</v>
      </c>
      <c r="O131" s="40">
        <v>0</v>
      </c>
      <c r="P131" s="40">
        <v>0</v>
      </c>
      <c r="Q131" s="40">
        <v>0</v>
      </c>
      <c r="R131" s="40">
        <v>0</v>
      </c>
      <c r="S131" s="50">
        <f>SUM(O131:R131)</f>
        <v>0</v>
      </c>
      <c r="T131" s="40">
        <v>0</v>
      </c>
      <c r="U131" s="40">
        <v>0</v>
      </c>
      <c r="V131" s="40">
        <v>0</v>
      </c>
      <c r="W131" s="21">
        <v>0</v>
      </c>
      <c r="X131" s="40">
        <v>0</v>
      </c>
      <c r="Y131" s="50">
        <f>SUM(T131:X131)</f>
        <v>0</v>
      </c>
      <c r="Z131" s="40">
        <v>0</v>
      </c>
      <c r="AA131" s="40">
        <v>0</v>
      </c>
      <c r="AB131" s="40">
        <v>0</v>
      </c>
      <c r="AC131" s="40">
        <v>0</v>
      </c>
      <c r="AD131" s="50">
        <f t="shared" si="35"/>
        <v>0</v>
      </c>
      <c r="AE131" s="152"/>
      <c r="AF131" s="147"/>
    </row>
    <row r="132" spans="1:32">
      <c r="A132" t="s">
        <v>42</v>
      </c>
      <c r="B132" s="10">
        <v>52</v>
      </c>
      <c r="C132" s="9" t="s">
        <v>91</v>
      </c>
      <c r="D132" s="10">
        <v>52</v>
      </c>
      <c r="E132" s="8" t="s">
        <v>727</v>
      </c>
      <c r="F132" s="11">
        <v>43400</v>
      </c>
      <c r="G132" s="13">
        <v>0</v>
      </c>
      <c r="H132" s="13">
        <v>142</v>
      </c>
      <c r="I132" s="13">
        <v>3409</v>
      </c>
      <c r="J132" s="40">
        <v>0</v>
      </c>
      <c r="K132" s="40">
        <v>0</v>
      </c>
      <c r="L132" s="40">
        <v>0</v>
      </c>
      <c r="M132" s="40">
        <v>0</v>
      </c>
      <c r="N132" s="50">
        <v>0</v>
      </c>
      <c r="O132" s="40">
        <v>0</v>
      </c>
      <c r="P132" s="40">
        <v>0</v>
      </c>
      <c r="Q132" s="40">
        <v>0</v>
      </c>
      <c r="R132" s="40">
        <v>0</v>
      </c>
      <c r="S132" s="50">
        <f>SUM(O132:R132)</f>
        <v>0</v>
      </c>
      <c r="T132" s="40">
        <v>0</v>
      </c>
      <c r="U132" s="40">
        <v>0</v>
      </c>
      <c r="V132" s="40">
        <v>0</v>
      </c>
      <c r="W132" s="21">
        <v>0</v>
      </c>
      <c r="X132" s="40">
        <v>0</v>
      </c>
      <c r="Y132" s="50">
        <f>SUM(T132:X132)</f>
        <v>0</v>
      </c>
      <c r="Z132" s="40">
        <v>0</v>
      </c>
      <c r="AA132" s="40">
        <v>0</v>
      </c>
      <c r="AB132" s="40">
        <v>0</v>
      </c>
      <c r="AC132" s="40">
        <v>0</v>
      </c>
      <c r="AD132" s="50">
        <f>SUM(Z132:AC132)</f>
        <v>0</v>
      </c>
      <c r="AE132" s="152" t="s">
        <v>551</v>
      </c>
      <c r="AF132" s="147"/>
    </row>
    <row r="133" spans="1:32">
      <c r="A133" t="s">
        <v>42</v>
      </c>
      <c r="B133" s="10">
        <v>53</v>
      </c>
      <c r="C133" s="9" t="s">
        <v>91</v>
      </c>
      <c r="D133" s="10">
        <v>53</v>
      </c>
      <c r="E133" s="8" t="s">
        <v>728</v>
      </c>
      <c r="F133" s="11">
        <v>43420</v>
      </c>
      <c r="G133" s="13">
        <v>0</v>
      </c>
      <c r="H133" s="13">
        <v>66</v>
      </c>
      <c r="I133" s="13">
        <v>4126</v>
      </c>
      <c r="J133" s="40">
        <v>0</v>
      </c>
      <c r="K133" s="40">
        <v>0</v>
      </c>
      <c r="L133" s="40">
        <v>0</v>
      </c>
      <c r="M133" s="40">
        <v>0</v>
      </c>
      <c r="N133" s="50">
        <v>0</v>
      </c>
      <c r="O133" s="40">
        <v>0</v>
      </c>
      <c r="P133" s="40">
        <v>0</v>
      </c>
      <c r="Q133" s="40">
        <v>0</v>
      </c>
      <c r="R133" s="40">
        <v>0</v>
      </c>
      <c r="S133" s="50">
        <f>SUM(O133:R133)</f>
        <v>0</v>
      </c>
      <c r="T133" s="40">
        <v>0</v>
      </c>
      <c r="U133" s="40">
        <v>0</v>
      </c>
      <c r="V133" s="40">
        <v>0</v>
      </c>
      <c r="W133" s="21">
        <v>0</v>
      </c>
      <c r="X133" s="40">
        <v>0</v>
      </c>
      <c r="Y133" s="50">
        <f>SUM(T133:X133)</f>
        <v>0</v>
      </c>
      <c r="Z133" s="40">
        <v>0</v>
      </c>
      <c r="AA133" s="40">
        <v>0</v>
      </c>
      <c r="AB133" s="40">
        <v>0</v>
      </c>
      <c r="AC133" s="40">
        <v>0</v>
      </c>
      <c r="AD133" s="50">
        <f>SUM(Z133:AC133)</f>
        <v>0</v>
      </c>
      <c r="AE133" s="152" t="s">
        <v>551</v>
      </c>
      <c r="AF133" s="147"/>
    </row>
    <row r="134" spans="1:32">
      <c r="B134" s="10">
        <v>54</v>
      </c>
      <c r="C134" s="54" t="s">
        <v>91</v>
      </c>
      <c r="D134" s="10">
        <v>54</v>
      </c>
      <c r="E134" s="8" t="s">
        <v>729</v>
      </c>
      <c r="F134" s="11">
        <v>43440</v>
      </c>
      <c r="G134" s="13">
        <v>0</v>
      </c>
      <c r="H134" s="13">
        <v>147</v>
      </c>
      <c r="I134" s="13">
        <v>3734</v>
      </c>
      <c r="J134" s="40">
        <v>0</v>
      </c>
      <c r="K134" s="40">
        <v>0</v>
      </c>
      <c r="L134" s="40">
        <v>0</v>
      </c>
      <c r="M134" s="40">
        <v>0</v>
      </c>
      <c r="N134" s="50">
        <v>0</v>
      </c>
      <c r="O134" s="40">
        <v>0</v>
      </c>
      <c r="P134" s="40">
        <v>0</v>
      </c>
      <c r="Q134" s="40">
        <v>0</v>
      </c>
      <c r="R134" s="40">
        <v>0</v>
      </c>
      <c r="S134" s="50">
        <f>SUM(O134:R134)</f>
        <v>0</v>
      </c>
      <c r="T134" s="40">
        <v>0</v>
      </c>
      <c r="U134" s="40">
        <v>0</v>
      </c>
      <c r="V134" s="40">
        <v>0</v>
      </c>
      <c r="W134" s="21">
        <v>0</v>
      </c>
      <c r="X134" s="40">
        <v>0</v>
      </c>
      <c r="Y134" s="50">
        <f>SUM(T134:X134)</f>
        <v>0</v>
      </c>
      <c r="Z134" s="40">
        <v>0</v>
      </c>
      <c r="AA134" s="40">
        <v>0</v>
      </c>
      <c r="AB134" s="40">
        <v>0</v>
      </c>
      <c r="AC134" s="40">
        <v>0</v>
      </c>
      <c r="AD134" s="50">
        <f>SUM(Z134:AC134)</f>
        <v>0</v>
      </c>
      <c r="AE134" s="152" t="s">
        <v>551</v>
      </c>
      <c r="AF134" s="147"/>
    </row>
    <row r="135" spans="1:32">
      <c r="B135" s="10"/>
      <c r="C135" s="9"/>
      <c r="D135" s="10"/>
      <c r="E135" s="8"/>
      <c r="F135" s="11"/>
      <c r="G135" s="13"/>
      <c r="H135" s="13"/>
      <c r="I135" s="13"/>
      <c r="J135" s="40"/>
      <c r="K135" s="40"/>
      <c r="L135" s="40"/>
      <c r="M135" s="40"/>
      <c r="N135" s="50"/>
      <c r="O135" s="40"/>
      <c r="P135" s="40"/>
      <c r="Q135" s="40"/>
      <c r="R135" s="40"/>
      <c r="S135" s="50"/>
      <c r="T135" s="40"/>
      <c r="U135" s="40"/>
      <c r="V135" s="40"/>
      <c r="W135" s="21"/>
      <c r="X135" s="40"/>
      <c r="Y135" s="50"/>
      <c r="Z135" s="40"/>
      <c r="AA135" s="40"/>
      <c r="AB135" s="40"/>
      <c r="AC135" s="40"/>
      <c r="AD135" s="50"/>
    </row>
    <row r="136" spans="1:32">
      <c r="F136" s="3" t="s">
        <v>228</v>
      </c>
      <c r="G136" s="7">
        <f t="shared" ref="G136:AD136" si="36">SUM(G81:G135)</f>
        <v>165173</v>
      </c>
      <c r="H136" s="7">
        <f t="shared" si="36"/>
        <v>12385382</v>
      </c>
      <c r="I136" s="7">
        <f t="shared" si="36"/>
        <v>206354</v>
      </c>
      <c r="J136" s="7">
        <f t="shared" si="36"/>
        <v>0</v>
      </c>
      <c r="K136" s="7">
        <f t="shared" si="36"/>
        <v>0</v>
      </c>
      <c r="L136" s="7">
        <f t="shared" si="36"/>
        <v>0</v>
      </c>
      <c r="M136" s="7">
        <f t="shared" si="36"/>
        <v>0</v>
      </c>
      <c r="N136" s="7">
        <f t="shared" si="36"/>
        <v>0</v>
      </c>
      <c r="O136" s="7">
        <f t="shared" si="36"/>
        <v>0</v>
      </c>
      <c r="P136" s="7">
        <f t="shared" si="36"/>
        <v>0</v>
      </c>
      <c r="Q136" s="7">
        <f t="shared" si="36"/>
        <v>0</v>
      </c>
      <c r="R136" s="7">
        <f t="shared" si="36"/>
        <v>7220</v>
      </c>
      <c r="S136" s="7">
        <f t="shared" si="36"/>
        <v>7220</v>
      </c>
      <c r="T136" s="7">
        <f t="shared" si="36"/>
        <v>0</v>
      </c>
      <c r="U136" s="7">
        <f t="shared" si="36"/>
        <v>0</v>
      </c>
      <c r="V136" s="7">
        <f t="shared" si="36"/>
        <v>0</v>
      </c>
      <c r="W136" s="7">
        <f t="shared" si="36"/>
        <v>7094</v>
      </c>
      <c r="X136" s="7">
        <f t="shared" si="36"/>
        <v>0</v>
      </c>
      <c r="Y136" s="7">
        <f t="shared" si="36"/>
        <v>7094</v>
      </c>
      <c r="Z136" s="7">
        <f t="shared" si="36"/>
        <v>0</v>
      </c>
      <c r="AA136" s="7">
        <f t="shared" si="36"/>
        <v>0</v>
      </c>
      <c r="AB136" s="7">
        <f t="shared" si="36"/>
        <v>0</v>
      </c>
      <c r="AC136" s="7">
        <f t="shared" si="36"/>
        <v>126</v>
      </c>
      <c r="AD136" s="7">
        <f t="shared" si="36"/>
        <v>126</v>
      </c>
    </row>
    <row r="137" spans="1:32">
      <c r="G137" s="51"/>
      <c r="H137" s="51"/>
      <c r="S137" s="51"/>
      <c r="Y137" s="51">
        <f>+R136-Y136-AD136</f>
        <v>0</v>
      </c>
      <c r="Z137" s="51"/>
    </row>
    <row r="138" spans="1:32">
      <c r="Y138" s="51"/>
    </row>
    <row r="139" spans="1:32">
      <c r="D139" s="3"/>
      <c r="E139" s="47" t="s">
        <v>142</v>
      </c>
      <c r="F139" s="3"/>
      <c r="G139" s="18" t="s">
        <v>163</v>
      </c>
      <c r="H139" s="19"/>
      <c r="I139" s="20"/>
      <c r="J139" s="26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8"/>
    </row>
    <row r="140" spans="1:32">
      <c r="A140" t="s">
        <v>171</v>
      </c>
      <c r="B140" t="s">
        <v>7</v>
      </c>
      <c r="D140" s="3" t="s">
        <v>9</v>
      </c>
      <c r="E140" s="4" t="s">
        <v>10</v>
      </c>
      <c r="F140" s="3" t="s">
        <v>11</v>
      </c>
      <c r="G140" s="36" t="s">
        <v>12</v>
      </c>
      <c r="H140" s="37" t="s">
        <v>13</v>
      </c>
      <c r="I140" s="38" t="s">
        <v>14</v>
      </c>
      <c r="J140" s="29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1"/>
    </row>
    <row r="141" spans="1:32">
      <c r="A141" t="s">
        <v>42</v>
      </c>
      <c r="B141" s="8">
        <v>1</v>
      </c>
      <c r="C141" s="9" t="s">
        <v>91</v>
      </c>
      <c r="D141" s="8">
        <v>1</v>
      </c>
      <c r="E141" s="8" t="s">
        <v>367</v>
      </c>
      <c r="F141" s="11">
        <v>43135</v>
      </c>
      <c r="G141" s="13">
        <v>934</v>
      </c>
      <c r="H141" s="13">
        <v>934</v>
      </c>
      <c r="I141" s="13">
        <v>1532</v>
      </c>
      <c r="J141" s="32"/>
      <c r="K141" s="33"/>
      <c r="L141" s="33"/>
      <c r="M141" s="33"/>
      <c r="N141" s="34"/>
      <c r="O141" s="33"/>
      <c r="P141" s="33"/>
      <c r="Q141" s="33"/>
      <c r="R141" s="33"/>
      <c r="S141" s="34"/>
      <c r="T141" s="33"/>
      <c r="U141" s="33"/>
      <c r="V141" s="33"/>
      <c r="W141" s="33"/>
      <c r="X141" s="33"/>
      <c r="Y141" s="34"/>
      <c r="Z141" s="33"/>
      <c r="AA141" s="33"/>
      <c r="AB141" s="33"/>
      <c r="AC141" s="33"/>
      <c r="AD141" s="35"/>
    </row>
    <row r="142" spans="1:32">
      <c r="A142" t="s">
        <v>36</v>
      </c>
      <c r="B142" s="8">
        <v>2</v>
      </c>
      <c r="C142" s="9" t="s">
        <v>91</v>
      </c>
      <c r="D142" s="8">
        <v>2</v>
      </c>
      <c r="E142" s="8" t="s">
        <v>682</v>
      </c>
      <c r="F142" s="11">
        <v>43138</v>
      </c>
      <c r="G142" s="13">
        <v>17</v>
      </c>
      <c r="H142" s="13">
        <v>17</v>
      </c>
      <c r="I142" s="13">
        <v>27</v>
      </c>
      <c r="J142" s="32"/>
      <c r="K142" s="33"/>
      <c r="L142" s="33"/>
      <c r="M142" s="33"/>
      <c r="N142" s="34"/>
      <c r="O142" s="33"/>
      <c r="P142" s="33"/>
      <c r="Q142" s="33"/>
      <c r="R142" s="33"/>
      <c r="S142" s="34"/>
      <c r="T142" s="33"/>
      <c r="U142" s="33"/>
      <c r="V142" s="33"/>
      <c r="W142" s="33"/>
      <c r="X142" s="33"/>
      <c r="Y142" s="34"/>
      <c r="Z142" s="33"/>
      <c r="AA142" s="33"/>
      <c r="AB142" s="33"/>
      <c r="AC142" s="33"/>
      <c r="AD142" s="35"/>
    </row>
    <row r="143" spans="1:32">
      <c r="A143" t="s">
        <v>42</v>
      </c>
      <c r="B143" s="8">
        <v>3</v>
      </c>
      <c r="C143" s="9" t="s">
        <v>91</v>
      </c>
      <c r="D143" s="8">
        <v>3</v>
      </c>
      <c r="E143" s="8" t="s">
        <v>693</v>
      </c>
      <c r="F143" s="11">
        <v>43167</v>
      </c>
      <c r="G143" s="13">
        <v>464</v>
      </c>
      <c r="H143" s="13">
        <v>464</v>
      </c>
      <c r="I143" s="13">
        <v>749</v>
      </c>
      <c r="J143" s="32"/>
      <c r="K143" s="33"/>
      <c r="L143" s="33"/>
      <c r="M143" s="33"/>
      <c r="N143" s="34"/>
      <c r="O143" s="33"/>
      <c r="P143" s="33"/>
      <c r="Q143" s="33"/>
      <c r="R143" s="33"/>
      <c r="S143" s="34"/>
      <c r="T143" s="33"/>
      <c r="U143" s="33"/>
      <c r="V143" s="33"/>
      <c r="W143" s="33"/>
      <c r="X143" s="33"/>
      <c r="Y143" s="34"/>
      <c r="Z143" s="33"/>
      <c r="AA143" s="33"/>
      <c r="AB143" s="33"/>
      <c r="AC143" s="33"/>
      <c r="AD143" s="35"/>
    </row>
    <row r="144" spans="1:32">
      <c r="A144" t="s">
        <v>42</v>
      </c>
      <c r="B144" s="8">
        <v>4</v>
      </c>
      <c r="C144" s="9" t="s">
        <v>91</v>
      </c>
      <c r="D144" s="8">
        <v>4</v>
      </c>
      <c r="E144" s="8" t="s">
        <v>143</v>
      </c>
      <c r="F144" s="11">
        <v>43211</v>
      </c>
      <c r="G144" s="13">
        <v>4487</v>
      </c>
      <c r="H144" s="13">
        <v>5474</v>
      </c>
      <c r="I144" s="13">
        <v>7128</v>
      </c>
      <c r="J144" s="32"/>
      <c r="K144" s="33"/>
      <c r="L144" s="33"/>
      <c r="M144" s="33"/>
      <c r="N144" s="34"/>
      <c r="O144" s="33"/>
      <c r="P144" s="33"/>
      <c r="Q144" s="33"/>
      <c r="R144" s="33"/>
      <c r="S144" s="34"/>
      <c r="T144" s="33"/>
      <c r="U144" s="33"/>
      <c r="V144" s="33"/>
      <c r="W144" s="33"/>
      <c r="X144" s="33"/>
      <c r="Y144" s="34"/>
      <c r="Z144" s="33"/>
      <c r="AA144" s="33"/>
      <c r="AB144" s="33"/>
      <c r="AC144" s="33"/>
      <c r="AD144" s="35"/>
    </row>
    <row r="145" spans="1:30">
      <c r="A145" t="s">
        <v>36</v>
      </c>
      <c r="B145" s="8">
        <v>5</v>
      </c>
      <c r="C145" s="9" t="s">
        <v>91</v>
      </c>
      <c r="D145" s="8">
        <v>5</v>
      </c>
      <c r="E145" s="8" t="s">
        <v>724</v>
      </c>
      <c r="F145" s="11">
        <v>43253</v>
      </c>
      <c r="G145" s="13">
        <v>51</v>
      </c>
      <c r="H145" s="13">
        <v>51</v>
      </c>
      <c r="I145" s="13">
        <v>82</v>
      </c>
      <c r="J145" s="32"/>
      <c r="K145" s="33"/>
      <c r="L145" s="33"/>
      <c r="M145" s="33"/>
      <c r="N145" s="34"/>
      <c r="O145" s="33"/>
      <c r="P145" s="33"/>
      <c r="Q145" s="33"/>
      <c r="R145" s="33"/>
      <c r="S145" s="34"/>
      <c r="T145" s="33"/>
      <c r="U145" s="33"/>
      <c r="V145" s="33"/>
      <c r="W145" s="33"/>
      <c r="X145" s="33"/>
      <c r="Y145" s="34"/>
      <c r="Z145" s="33"/>
      <c r="AA145" s="33"/>
      <c r="AB145" s="33"/>
      <c r="AC145" s="33"/>
      <c r="AD145" s="35"/>
    </row>
    <row r="146" spans="1:30">
      <c r="A146" t="s">
        <v>42</v>
      </c>
      <c r="B146" s="8">
        <v>6</v>
      </c>
      <c r="C146" s="9" t="s">
        <v>91</v>
      </c>
      <c r="D146" s="8">
        <v>6</v>
      </c>
      <c r="E146" s="8" t="s">
        <v>274</v>
      </c>
      <c r="F146" s="11">
        <v>43301</v>
      </c>
      <c r="G146" s="13">
        <v>5705</v>
      </c>
      <c r="H146" s="13">
        <v>5750</v>
      </c>
      <c r="I146" s="13">
        <v>9196</v>
      </c>
      <c r="J146" s="32"/>
      <c r="K146" s="33"/>
      <c r="L146" s="33"/>
      <c r="M146" s="33"/>
      <c r="N146" s="34"/>
      <c r="O146" s="33"/>
      <c r="P146" s="33"/>
      <c r="Q146" s="33"/>
      <c r="R146" s="33"/>
      <c r="S146" s="34"/>
      <c r="T146" s="33"/>
      <c r="U146" s="33"/>
      <c r="V146" s="33"/>
      <c r="W146" s="33"/>
      <c r="X146" s="33"/>
      <c r="Y146" s="34"/>
      <c r="Z146" s="33"/>
      <c r="AA146" s="33"/>
      <c r="AB146" s="33"/>
      <c r="AC146" s="33"/>
      <c r="AD146" s="35"/>
    </row>
    <row r="147" spans="1:30">
      <c r="B147" s="10"/>
      <c r="C147" s="9"/>
      <c r="D147" s="10"/>
      <c r="E147" s="8"/>
      <c r="F147" s="11"/>
      <c r="G147" s="13"/>
      <c r="H147" s="13"/>
      <c r="I147" s="13"/>
      <c r="J147" s="32"/>
      <c r="K147" s="33"/>
      <c r="L147" s="33"/>
      <c r="M147" s="33"/>
      <c r="N147" s="34"/>
      <c r="O147" s="33"/>
      <c r="P147" s="33"/>
      <c r="Q147" s="33"/>
      <c r="R147" s="33"/>
      <c r="S147" s="34"/>
      <c r="T147" s="33"/>
      <c r="U147" s="33"/>
      <c r="V147" s="33"/>
      <c r="W147" s="33"/>
      <c r="X147" s="33"/>
      <c r="Y147" s="34"/>
      <c r="Z147" s="33"/>
      <c r="AA147" s="33"/>
      <c r="AB147" s="33"/>
      <c r="AC147" s="33"/>
      <c r="AD147" s="35"/>
    </row>
    <row r="148" spans="1:30">
      <c r="F148" s="3" t="s">
        <v>228</v>
      </c>
      <c r="G148" s="7">
        <f>SUM(G141:G147)</f>
        <v>11658</v>
      </c>
      <c r="H148" s="7">
        <f>SUM(H141:H147)</f>
        <v>12690</v>
      </c>
      <c r="I148" s="7">
        <f>SUM(I141:I147)</f>
        <v>18714</v>
      </c>
      <c r="J148" s="45"/>
      <c r="K148" s="45"/>
      <c r="L148" s="45"/>
      <c r="M148" s="45"/>
      <c r="N148" s="45"/>
      <c r="O148" s="5"/>
      <c r="P148" s="6"/>
      <c r="Q148" s="6"/>
      <c r="R148" s="6"/>
      <c r="S148" s="45"/>
      <c r="T148" s="5"/>
      <c r="U148" s="6"/>
      <c r="V148" s="6"/>
      <c r="W148" s="6"/>
      <c r="X148" s="6"/>
      <c r="Y148" s="45"/>
      <c r="Z148" s="5"/>
      <c r="AA148" s="6"/>
      <c r="AB148" s="6"/>
      <c r="AC148" s="6"/>
      <c r="AD148" s="45"/>
    </row>
    <row r="151" spans="1:30">
      <c r="J151" s="102"/>
      <c r="K151" s="51"/>
      <c r="L151" s="51"/>
      <c r="M151" s="51"/>
    </row>
    <row r="152" spans="1:30">
      <c r="E152" s="102"/>
      <c r="F152" s="51"/>
      <c r="G152" s="51"/>
      <c r="H152" s="51"/>
      <c r="I152" s="51"/>
    </row>
  </sheetData>
  <phoneticPr fontId="18" type="noConversion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S160"/>
  <sheetViews>
    <sheetView zoomScaleNormal="100" workbookViewId="0">
      <selection sqref="A1:IV65536"/>
    </sheetView>
  </sheetViews>
  <sheetFormatPr baseColWidth="10" defaultColWidth="11.42578125" defaultRowHeight="12.75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5" customWidth="1"/>
    <col min="24" max="24" width="5.42578125" customWidth="1"/>
    <col min="25" max="25" width="6.42578125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5.5703125" bestFit="1" customWidth="1"/>
    <col min="32" max="32" width="15.14062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4" width="7.140625" customWidth="1"/>
    <col min="45" max="45" width="11.5703125" bestFit="1" customWidth="1"/>
  </cols>
  <sheetData>
    <row r="1" spans="1:45">
      <c r="F1" s="102"/>
      <c r="G1" s="51"/>
      <c r="H1" s="51"/>
      <c r="I1" s="51"/>
      <c r="J1" s="102"/>
      <c r="K1" s="51"/>
      <c r="L1" s="51"/>
      <c r="M1" s="51"/>
    </row>
    <row r="2" spans="1:45">
      <c r="F2" s="102"/>
      <c r="G2" s="51"/>
      <c r="H2" s="51"/>
      <c r="I2" s="51"/>
      <c r="J2" s="102"/>
      <c r="K2" s="51"/>
      <c r="L2" s="51"/>
      <c r="M2" s="51"/>
      <c r="N2" s="51"/>
    </row>
    <row r="3" spans="1:45">
      <c r="D3" s="1" t="s">
        <v>730</v>
      </c>
      <c r="E3" s="2"/>
      <c r="G3" s="51"/>
      <c r="J3" s="102"/>
      <c r="K3" s="51"/>
      <c r="L3" s="51"/>
      <c r="M3" s="51"/>
      <c r="N3" s="51"/>
    </row>
    <row r="4" spans="1:45">
      <c r="D4" s="1"/>
      <c r="E4" s="2"/>
      <c r="F4" s="2"/>
      <c r="AF4" s="113" t="s">
        <v>731</v>
      </c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2"/>
    </row>
    <row r="5" spans="1:45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22" t="s">
        <v>146</v>
      </c>
      <c r="AG5" s="142" t="s">
        <v>147</v>
      </c>
      <c r="AH5" s="142" t="s">
        <v>148</v>
      </c>
      <c r="AI5" s="142" t="s">
        <v>149</v>
      </c>
      <c r="AJ5" s="142" t="s">
        <v>150</v>
      </c>
      <c r="AK5" s="142" t="s">
        <v>151</v>
      </c>
      <c r="AL5" s="142" t="s">
        <v>152</v>
      </c>
      <c r="AM5" s="142" t="s">
        <v>153</v>
      </c>
      <c r="AN5" s="142" t="s">
        <v>154</v>
      </c>
      <c r="AO5" s="142" t="s">
        <v>155</v>
      </c>
      <c r="AP5" s="142" t="s">
        <v>156</v>
      </c>
      <c r="AQ5" s="142" t="s">
        <v>157</v>
      </c>
      <c r="AR5" s="142" t="s">
        <v>158</v>
      </c>
      <c r="AS5" s="142" t="s">
        <v>76</v>
      </c>
    </row>
    <row r="6" spans="1:45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50" t="s">
        <v>169</v>
      </c>
      <c r="AF6" s="147" t="s">
        <v>277</v>
      </c>
      <c r="AK6">
        <v>2</v>
      </c>
      <c r="AL6">
        <v>4</v>
      </c>
      <c r="AM6">
        <v>1</v>
      </c>
      <c r="AN6">
        <v>3</v>
      </c>
      <c r="AO6">
        <v>3</v>
      </c>
      <c r="AS6">
        <v>13</v>
      </c>
    </row>
    <row r="7" spans="1:45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47" t="s">
        <v>279</v>
      </c>
      <c r="AG7">
        <v>46</v>
      </c>
      <c r="AH7">
        <v>44</v>
      </c>
      <c r="AI7">
        <v>134</v>
      </c>
      <c r="AJ7">
        <v>44</v>
      </c>
      <c r="AL7">
        <v>45</v>
      </c>
      <c r="AM7">
        <v>132</v>
      </c>
      <c r="AN7">
        <v>46</v>
      </c>
      <c r="AR7">
        <v>2</v>
      </c>
      <c r="AS7">
        <v>493</v>
      </c>
    </row>
    <row r="8" spans="1:45">
      <c r="A8" t="s">
        <v>36</v>
      </c>
      <c r="B8" s="10">
        <v>1497</v>
      </c>
      <c r="C8" s="9" t="s">
        <v>173</v>
      </c>
      <c r="D8" s="10">
        <v>1</v>
      </c>
      <c r="E8" s="8" t="s">
        <v>732</v>
      </c>
      <c r="F8" s="11">
        <v>42739</v>
      </c>
      <c r="G8" s="13">
        <v>2196</v>
      </c>
      <c r="H8" s="13">
        <v>33490</v>
      </c>
      <c r="I8" s="13">
        <v>3127</v>
      </c>
      <c r="J8" s="40">
        <v>1</v>
      </c>
      <c r="K8" s="40">
        <v>0</v>
      </c>
      <c r="L8" s="40">
        <v>0</v>
      </c>
      <c r="M8" s="40">
        <v>0</v>
      </c>
      <c r="N8" s="50">
        <f t="shared" ref="N8:N16" si="0">SUM(J8:M8)</f>
        <v>1</v>
      </c>
      <c r="O8" s="40">
        <v>0</v>
      </c>
      <c r="P8" s="40">
        <v>0</v>
      </c>
      <c r="Q8" s="40">
        <v>90</v>
      </c>
      <c r="R8" s="40">
        <v>0</v>
      </c>
      <c r="S8" s="50">
        <f t="shared" ref="S8:S16" si="1">SUM(O8:R8)</f>
        <v>90</v>
      </c>
      <c r="T8" s="21">
        <v>10</v>
      </c>
      <c r="U8" s="21">
        <v>0</v>
      </c>
      <c r="V8" s="21">
        <v>112</v>
      </c>
      <c r="W8" s="21">
        <v>0</v>
      </c>
      <c r="X8" s="21">
        <v>0</v>
      </c>
      <c r="Y8" s="50">
        <f t="shared" ref="Y8:Y21" si="2">SUM(T8:X8)</f>
        <v>122</v>
      </c>
      <c r="Z8" s="40">
        <v>0</v>
      </c>
      <c r="AA8" s="40">
        <v>0</v>
      </c>
      <c r="AB8" s="40">
        <v>0</v>
      </c>
      <c r="AC8" s="40">
        <v>0</v>
      </c>
      <c r="AD8" s="50">
        <f t="shared" ref="AD8:AD16" si="3">SUM(Z8:AC8)</f>
        <v>0</v>
      </c>
      <c r="AF8" s="147" t="s">
        <v>733</v>
      </c>
      <c r="AI8">
        <v>3</v>
      </c>
      <c r="AO8">
        <v>1</v>
      </c>
      <c r="AS8">
        <v>4</v>
      </c>
    </row>
    <row r="9" spans="1:45">
      <c r="A9" t="s">
        <v>42</v>
      </c>
      <c r="B9" s="10">
        <v>1500</v>
      </c>
      <c r="C9" s="9" t="s">
        <v>173</v>
      </c>
      <c r="D9" s="10">
        <v>2</v>
      </c>
      <c r="E9" s="8" t="s">
        <v>734</v>
      </c>
      <c r="F9" s="11">
        <v>42745</v>
      </c>
      <c r="G9" s="13">
        <v>0</v>
      </c>
      <c r="H9" s="13">
        <v>73</v>
      </c>
      <c r="I9" s="13">
        <v>221</v>
      </c>
      <c r="J9" s="40">
        <v>0</v>
      </c>
      <c r="K9" s="40">
        <v>0</v>
      </c>
      <c r="L9" s="40">
        <v>0</v>
      </c>
      <c r="M9" s="40">
        <v>0</v>
      </c>
      <c r="N9" s="50">
        <f>SUM(J9:M9)</f>
        <v>0</v>
      </c>
      <c r="O9" s="40">
        <v>0</v>
      </c>
      <c r="P9" s="40">
        <v>0</v>
      </c>
      <c r="Q9" s="40">
        <v>0</v>
      </c>
      <c r="R9" s="40">
        <v>0</v>
      </c>
      <c r="S9" s="50">
        <f>SUM(O9:R9)</f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50">
        <f>SUM(T9:X9)</f>
        <v>0</v>
      </c>
      <c r="Z9" s="40">
        <v>0</v>
      </c>
      <c r="AA9" s="40">
        <v>0</v>
      </c>
      <c r="AB9" s="40">
        <v>0</v>
      </c>
      <c r="AC9" s="40">
        <v>0</v>
      </c>
      <c r="AD9" s="50">
        <f t="shared" si="3"/>
        <v>0</v>
      </c>
      <c r="AE9" s="99" t="s">
        <v>486</v>
      </c>
      <c r="AF9" s="147" t="s">
        <v>600</v>
      </c>
      <c r="AR9">
        <v>89</v>
      </c>
      <c r="AS9">
        <v>89</v>
      </c>
    </row>
    <row r="10" spans="1:45">
      <c r="A10" t="s">
        <v>36</v>
      </c>
      <c r="B10" s="10">
        <v>1498</v>
      </c>
      <c r="C10" s="9" t="s">
        <v>173</v>
      </c>
      <c r="D10" s="10">
        <v>3</v>
      </c>
      <c r="E10" s="8" t="s">
        <v>735</v>
      </c>
      <c r="F10" s="11">
        <v>42750</v>
      </c>
      <c r="G10" s="13">
        <v>1943</v>
      </c>
      <c r="H10" s="13">
        <v>95103</v>
      </c>
      <c r="I10" s="13">
        <v>4280</v>
      </c>
      <c r="J10" s="40">
        <v>27</v>
      </c>
      <c r="K10" s="40">
        <v>0</v>
      </c>
      <c r="L10" s="40">
        <v>0</v>
      </c>
      <c r="M10" s="40">
        <v>0</v>
      </c>
      <c r="N10" s="50">
        <f t="shared" si="0"/>
        <v>27</v>
      </c>
      <c r="O10" s="40">
        <v>0</v>
      </c>
      <c r="P10" s="40">
        <v>0</v>
      </c>
      <c r="Q10" s="40">
        <v>261</v>
      </c>
      <c r="R10" s="40">
        <v>0</v>
      </c>
      <c r="S10" s="50">
        <f t="shared" si="1"/>
        <v>261</v>
      </c>
      <c r="T10" s="21">
        <v>27</v>
      </c>
      <c r="U10" s="21">
        <v>0</v>
      </c>
      <c r="V10" s="21">
        <v>135</v>
      </c>
      <c r="W10" s="21">
        <v>5</v>
      </c>
      <c r="X10" s="21">
        <v>0</v>
      </c>
      <c r="Y10" s="50">
        <f t="shared" si="2"/>
        <v>167</v>
      </c>
      <c r="Z10" s="40">
        <v>0</v>
      </c>
      <c r="AA10" s="40">
        <v>0</v>
      </c>
      <c r="AB10" s="40">
        <v>0</v>
      </c>
      <c r="AC10" s="40">
        <v>23</v>
      </c>
      <c r="AD10" s="50">
        <f t="shared" si="3"/>
        <v>23</v>
      </c>
      <c r="AF10" s="147" t="s">
        <v>736</v>
      </c>
      <c r="AG10">
        <v>12</v>
      </c>
      <c r="AS10">
        <v>12</v>
      </c>
    </row>
    <row r="11" spans="1:45">
      <c r="A11" t="s">
        <v>42</v>
      </c>
      <c r="B11" s="10">
        <v>1501</v>
      </c>
      <c r="C11" s="9" t="s">
        <v>173</v>
      </c>
      <c r="D11" s="10">
        <v>4</v>
      </c>
      <c r="E11" s="8" t="s">
        <v>737</v>
      </c>
      <c r="F11" s="11">
        <v>42752</v>
      </c>
      <c r="G11" s="13">
        <v>0</v>
      </c>
      <c r="H11" s="13">
        <v>148</v>
      </c>
      <c r="I11" s="13">
        <v>435</v>
      </c>
      <c r="J11" s="40">
        <v>0</v>
      </c>
      <c r="K11" s="40">
        <v>0</v>
      </c>
      <c r="L11" s="40">
        <v>0</v>
      </c>
      <c r="M11" s="40">
        <v>0</v>
      </c>
      <c r="N11" s="50">
        <f>SUM(J11:M11)</f>
        <v>0</v>
      </c>
      <c r="O11" s="40">
        <v>0</v>
      </c>
      <c r="P11" s="40">
        <v>0</v>
      </c>
      <c r="Q11" s="40">
        <v>0</v>
      </c>
      <c r="R11" s="40">
        <v>0</v>
      </c>
      <c r="S11" s="50">
        <f>SUM(O11:R11)</f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50">
        <f>SUM(T11:X11)</f>
        <v>0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3"/>
        <v>0</v>
      </c>
      <c r="AE11" s="99" t="s">
        <v>486</v>
      </c>
      <c r="AF11" s="147" t="s">
        <v>602</v>
      </c>
      <c r="AH11">
        <v>6</v>
      </c>
      <c r="AK11">
        <v>12</v>
      </c>
      <c r="AL11">
        <v>11</v>
      </c>
      <c r="AS11">
        <v>29</v>
      </c>
    </row>
    <row r="12" spans="1:45">
      <c r="A12" t="s">
        <v>36</v>
      </c>
      <c r="B12" s="10">
        <v>1499</v>
      </c>
      <c r="C12" s="9" t="s">
        <v>173</v>
      </c>
      <c r="D12" s="10">
        <v>5</v>
      </c>
      <c r="E12" s="8" t="s">
        <v>738</v>
      </c>
      <c r="F12" s="11">
        <v>42758</v>
      </c>
      <c r="G12" s="13">
        <v>3594</v>
      </c>
      <c r="H12" s="13">
        <v>42398</v>
      </c>
      <c r="I12" s="13">
        <v>4558</v>
      </c>
      <c r="J12" s="40">
        <v>12</v>
      </c>
      <c r="K12" s="40">
        <v>0</v>
      </c>
      <c r="L12" s="40">
        <v>3</v>
      </c>
      <c r="M12" s="40">
        <v>0</v>
      </c>
      <c r="N12" s="50">
        <f t="shared" si="0"/>
        <v>15</v>
      </c>
      <c r="O12" s="40">
        <v>47</v>
      </c>
      <c r="P12" s="40">
        <v>0</v>
      </c>
      <c r="Q12" s="40">
        <v>191</v>
      </c>
      <c r="R12" s="40">
        <v>0</v>
      </c>
      <c r="S12" s="50">
        <f t="shared" si="1"/>
        <v>238</v>
      </c>
      <c r="T12" s="21">
        <v>26</v>
      </c>
      <c r="U12" s="21">
        <v>0</v>
      </c>
      <c r="V12" s="21">
        <v>158</v>
      </c>
      <c r="W12" s="21">
        <v>0</v>
      </c>
      <c r="X12" s="21">
        <v>0</v>
      </c>
      <c r="Y12" s="50">
        <f t="shared" si="2"/>
        <v>184</v>
      </c>
      <c r="Z12" s="40">
        <v>2</v>
      </c>
      <c r="AA12" s="40">
        <v>0</v>
      </c>
      <c r="AB12" s="40">
        <v>1</v>
      </c>
      <c r="AC12" s="40">
        <v>0</v>
      </c>
      <c r="AD12" s="50">
        <f t="shared" si="3"/>
        <v>3</v>
      </c>
      <c r="AF12" s="147" t="s">
        <v>283</v>
      </c>
      <c r="AO12">
        <v>10</v>
      </c>
      <c r="AS12">
        <v>10</v>
      </c>
    </row>
    <row r="13" spans="1:45">
      <c r="A13" t="s">
        <v>36</v>
      </c>
      <c r="B13" s="10">
        <v>1502</v>
      </c>
      <c r="C13" s="9" t="s">
        <v>173</v>
      </c>
      <c r="D13" s="10">
        <v>6</v>
      </c>
      <c r="E13" s="8" t="s">
        <v>739</v>
      </c>
      <c r="F13" s="11">
        <v>42762</v>
      </c>
      <c r="G13" s="13">
        <v>2925</v>
      </c>
      <c r="H13" s="13">
        <v>108504</v>
      </c>
      <c r="I13" s="13">
        <v>4957</v>
      </c>
      <c r="J13" s="40">
        <v>5</v>
      </c>
      <c r="K13" s="40">
        <v>0</v>
      </c>
      <c r="L13" s="40">
        <v>1</v>
      </c>
      <c r="M13" s="40">
        <v>0</v>
      </c>
      <c r="N13" s="50">
        <f t="shared" si="0"/>
        <v>6</v>
      </c>
      <c r="O13" s="40">
        <v>0</v>
      </c>
      <c r="P13" s="40">
        <v>0</v>
      </c>
      <c r="Q13" s="40">
        <v>140</v>
      </c>
      <c r="R13" s="40">
        <v>0</v>
      </c>
      <c r="S13" s="50">
        <f t="shared" si="1"/>
        <v>140</v>
      </c>
      <c r="T13" s="21">
        <v>22</v>
      </c>
      <c r="U13" s="21">
        <v>0</v>
      </c>
      <c r="V13" s="21">
        <v>164</v>
      </c>
      <c r="W13" s="21">
        <v>8</v>
      </c>
      <c r="X13" s="21">
        <v>0</v>
      </c>
      <c r="Y13" s="50">
        <f t="shared" si="2"/>
        <v>194</v>
      </c>
      <c r="Z13" s="40">
        <v>0</v>
      </c>
      <c r="AA13" s="40">
        <v>0</v>
      </c>
      <c r="AB13" s="40">
        <v>0</v>
      </c>
      <c r="AC13" s="40">
        <v>0</v>
      </c>
      <c r="AD13" s="50">
        <f t="shared" si="3"/>
        <v>0</v>
      </c>
      <c r="AF13" s="147" t="s">
        <v>740</v>
      </c>
      <c r="AK13">
        <v>5</v>
      </c>
      <c r="AS13">
        <v>5</v>
      </c>
    </row>
    <row r="14" spans="1:45">
      <c r="A14" t="s">
        <v>36</v>
      </c>
      <c r="B14" s="10">
        <v>1503</v>
      </c>
      <c r="C14" s="9" t="s">
        <v>173</v>
      </c>
      <c r="D14" s="10">
        <v>7</v>
      </c>
      <c r="E14" s="8" t="s">
        <v>741</v>
      </c>
      <c r="F14" s="11">
        <v>42770</v>
      </c>
      <c r="G14" s="13">
        <v>886</v>
      </c>
      <c r="H14" s="13">
        <v>64895</v>
      </c>
      <c r="I14" s="13">
        <v>1949</v>
      </c>
      <c r="J14" s="40">
        <v>23</v>
      </c>
      <c r="K14" s="40">
        <v>0</v>
      </c>
      <c r="L14" s="40">
        <v>5</v>
      </c>
      <c r="M14" s="40">
        <v>0</v>
      </c>
      <c r="N14" s="50">
        <f t="shared" si="0"/>
        <v>28</v>
      </c>
      <c r="O14" s="40">
        <v>60</v>
      </c>
      <c r="P14" s="40">
        <v>0</v>
      </c>
      <c r="Q14" s="40">
        <v>190</v>
      </c>
      <c r="R14" s="40">
        <v>0</v>
      </c>
      <c r="S14" s="50">
        <f t="shared" si="1"/>
        <v>250</v>
      </c>
      <c r="T14" s="21">
        <v>29</v>
      </c>
      <c r="U14" s="21">
        <v>0</v>
      </c>
      <c r="V14" s="21">
        <v>45</v>
      </c>
      <c r="W14" s="21">
        <v>5</v>
      </c>
      <c r="X14" s="21">
        <v>0</v>
      </c>
      <c r="Y14" s="50">
        <f t="shared" si="2"/>
        <v>79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3"/>
        <v>0</v>
      </c>
      <c r="AF14" s="147" t="s">
        <v>742</v>
      </c>
      <c r="AG14">
        <v>54</v>
      </c>
      <c r="AH14">
        <v>16</v>
      </c>
      <c r="AI14">
        <v>17</v>
      </c>
      <c r="AJ14">
        <v>16</v>
      </c>
      <c r="AK14">
        <v>15</v>
      </c>
      <c r="AL14">
        <v>24</v>
      </c>
      <c r="AM14">
        <v>7</v>
      </c>
      <c r="AN14">
        <v>3</v>
      </c>
      <c r="AO14">
        <v>4</v>
      </c>
      <c r="AP14">
        <v>2</v>
      </c>
      <c r="AS14">
        <v>158</v>
      </c>
    </row>
    <row r="15" spans="1:45">
      <c r="A15" t="s">
        <v>36</v>
      </c>
      <c r="B15" s="10">
        <v>1504</v>
      </c>
      <c r="C15" s="9" t="s">
        <v>173</v>
      </c>
      <c r="D15" s="10">
        <v>8</v>
      </c>
      <c r="E15" s="8" t="s">
        <v>743</v>
      </c>
      <c r="F15" s="11">
        <v>42775</v>
      </c>
      <c r="G15" s="13">
        <v>744</v>
      </c>
      <c r="H15" s="13">
        <v>36275</v>
      </c>
      <c r="I15" s="13">
        <v>1586</v>
      </c>
      <c r="J15" s="40">
        <v>1</v>
      </c>
      <c r="K15" s="40">
        <v>0</v>
      </c>
      <c r="L15" s="40">
        <v>3</v>
      </c>
      <c r="M15" s="40">
        <v>0</v>
      </c>
      <c r="N15" s="50">
        <f t="shared" si="0"/>
        <v>4</v>
      </c>
      <c r="O15" s="40">
        <v>0</v>
      </c>
      <c r="P15" s="40">
        <v>0</v>
      </c>
      <c r="Q15" s="40">
        <v>199</v>
      </c>
      <c r="R15" s="40">
        <v>0</v>
      </c>
      <c r="S15" s="50">
        <f t="shared" si="1"/>
        <v>199</v>
      </c>
      <c r="T15" s="21">
        <v>20</v>
      </c>
      <c r="U15" s="21">
        <v>0</v>
      </c>
      <c r="V15" s="21">
        <v>42</v>
      </c>
      <c r="W15" s="21">
        <v>0</v>
      </c>
      <c r="X15" s="21">
        <v>0</v>
      </c>
      <c r="Y15" s="50">
        <f t="shared" si="2"/>
        <v>62</v>
      </c>
      <c r="Z15" s="40">
        <v>0</v>
      </c>
      <c r="AA15" s="40">
        <v>0</v>
      </c>
      <c r="AB15" s="40">
        <v>0</v>
      </c>
      <c r="AC15" s="40">
        <v>0</v>
      </c>
      <c r="AD15" s="50">
        <f t="shared" si="3"/>
        <v>0</v>
      </c>
      <c r="AF15" s="147" t="s">
        <v>744</v>
      </c>
      <c r="AH15">
        <v>1</v>
      </c>
      <c r="AS15">
        <v>1</v>
      </c>
    </row>
    <row r="16" spans="1:45">
      <c r="A16" t="s">
        <v>36</v>
      </c>
      <c r="B16" s="10">
        <v>1505</v>
      </c>
      <c r="C16" s="9" t="s">
        <v>173</v>
      </c>
      <c r="D16" s="10">
        <v>9</v>
      </c>
      <c r="E16" s="8" t="s">
        <v>745</v>
      </c>
      <c r="F16" s="11">
        <v>42782</v>
      </c>
      <c r="G16" s="13">
        <v>395</v>
      </c>
      <c r="H16" s="13">
        <v>24067</v>
      </c>
      <c r="I16" s="13">
        <v>2664</v>
      </c>
      <c r="J16" s="40">
        <v>5</v>
      </c>
      <c r="K16" s="40">
        <v>0</v>
      </c>
      <c r="L16" s="40">
        <v>0</v>
      </c>
      <c r="M16" s="40">
        <v>0</v>
      </c>
      <c r="N16" s="50">
        <f t="shared" si="0"/>
        <v>5</v>
      </c>
      <c r="O16" s="40">
        <v>20</v>
      </c>
      <c r="P16" s="40">
        <v>0</v>
      </c>
      <c r="Q16" s="40">
        <v>6</v>
      </c>
      <c r="R16" s="40">
        <v>15</v>
      </c>
      <c r="S16" s="50">
        <f t="shared" si="1"/>
        <v>41</v>
      </c>
      <c r="T16" s="21">
        <v>42</v>
      </c>
      <c r="U16" s="21">
        <v>0</v>
      </c>
      <c r="V16" s="21">
        <v>66</v>
      </c>
      <c r="W16" s="21">
        <v>1</v>
      </c>
      <c r="X16" s="21">
        <v>0</v>
      </c>
      <c r="Y16" s="50">
        <f t="shared" si="2"/>
        <v>109</v>
      </c>
      <c r="Z16" s="40">
        <v>0</v>
      </c>
      <c r="AA16" s="40">
        <v>0</v>
      </c>
      <c r="AB16" s="40">
        <v>0</v>
      </c>
      <c r="AC16" s="40">
        <v>0</v>
      </c>
      <c r="AD16" s="50">
        <f t="shared" si="3"/>
        <v>0</v>
      </c>
      <c r="AF16" s="147" t="s">
        <v>286</v>
      </c>
      <c r="AG16">
        <v>17</v>
      </c>
      <c r="AH16">
        <v>26</v>
      </c>
      <c r="AI16">
        <v>35</v>
      </c>
      <c r="AJ16">
        <v>33</v>
      </c>
      <c r="AK16">
        <v>66</v>
      </c>
      <c r="AL16">
        <v>46</v>
      </c>
      <c r="AM16">
        <v>38</v>
      </c>
      <c r="AN16">
        <v>16</v>
      </c>
      <c r="AO16">
        <v>51</v>
      </c>
      <c r="AP16">
        <v>94</v>
      </c>
      <c r="AQ16">
        <v>31</v>
      </c>
      <c r="AR16">
        <v>5</v>
      </c>
      <c r="AS16">
        <v>458</v>
      </c>
    </row>
    <row r="17" spans="1:45">
      <c r="A17" t="s">
        <v>42</v>
      </c>
      <c r="B17" s="10">
        <v>1506</v>
      </c>
      <c r="C17" s="9" t="s">
        <v>173</v>
      </c>
      <c r="D17" s="10">
        <v>10</v>
      </c>
      <c r="E17" s="8" t="s">
        <v>485</v>
      </c>
      <c r="F17" s="11">
        <v>42787</v>
      </c>
      <c r="G17" s="13">
        <v>0</v>
      </c>
      <c r="H17" s="13">
        <v>58</v>
      </c>
      <c r="I17" s="13">
        <v>647</v>
      </c>
      <c r="J17" s="40">
        <v>0</v>
      </c>
      <c r="K17" s="40">
        <v>0</v>
      </c>
      <c r="L17" s="40">
        <v>0</v>
      </c>
      <c r="M17" s="40">
        <v>0</v>
      </c>
      <c r="N17" s="50">
        <f t="shared" ref="N17:N22" si="4">SUM(J17:M17)</f>
        <v>0</v>
      </c>
      <c r="O17" s="40">
        <v>0</v>
      </c>
      <c r="P17" s="40">
        <v>0</v>
      </c>
      <c r="Q17" s="40">
        <v>0</v>
      </c>
      <c r="R17" s="40">
        <v>0</v>
      </c>
      <c r="S17" s="50">
        <f t="shared" ref="S17:S22" si="5">SUM(O17:R17)</f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50">
        <f t="shared" si="2"/>
        <v>0</v>
      </c>
      <c r="Z17" s="40">
        <v>0</v>
      </c>
      <c r="AA17" s="40">
        <v>0</v>
      </c>
      <c r="AB17" s="40">
        <v>0</v>
      </c>
      <c r="AC17" s="40">
        <v>0</v>
      </c>
      <c r="AD17" s="50">
        <f t="shared" ref="AD17:AD22" si="6">SUM(Z17:AC17)</f>
        <v>0</v>
      </c>
      <c r="AE17" s="99" t="s">
        <v>486</v>
      </c>
      <c r="AF17" s="147" t="s">
        <v>746</v>
      </c>
      <c r="AL17">
        <v>3</v>
      </c>
      <c r="AM17">
        <v>4</v>
      </c>
      <c r="AP17">
        <v>1</v>
      </c>
      <c r="AS17">
        <v>8</v>
      </c>
    </row>
    <row r="18" spans="1:45">
      <c r="A18" t="s">
        <v>42</v>
      </c>
      <c r="B18" s="10">
        <v>1507</v>
      </c>
      <c r="C18" s="9" t="s">
        <v>173</v>
      </c>
      <c r="D18" s="10">
        <v>11</v>
      </c>
      <c r="E18" s="8" t="s">
        <v>524</v>
      </c>
      <c r="F18" s="11">
        <v>42791</v>
      </c>
      <c r="G18" s="13">
        <v>0</v>
      </c>
      <c r="H18" s="13">
        <v>6</v>
      </c>
      <c r="I18" s="13">
        <v>177</v>
      </c>
      <c r="J18" s="40">
        <v>0</v>
      </c>
      <c r="K18" s="40">
        <v>0</v>
      </c>
      <c r="L18" s="40">
        <v>0</v>
      </c>
      <c r="M18" s="40">
        <v>0</v>
      </c>
      <c r="N18" s="50">
        <f t="shared" si="4"/>
        <v>0</v>
      </c>
      <c r="O18" s="40">
        <v>0</v>
      </c>
      <c r="P18" s="40">
        <v>0</v>
      </c>
      <c r="Q18" s="40">
        <v>0</v>
      </c>
      <c r="R18" s="40">
        <v>0</v>
      </c>
      <c r="S18" s="50">
        <f t="shared" si="5"/>
        <v>0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50">
        <f t="shared" si="2"/>
        <v>0</v>
      </c>
      <c r="Z18" s="40">
        <v>0</v>
      </c>
      <c r="AA18" s="40">
        <v>0</v>
      </c>
      <c r="AB18" s="40">
        <v>0</v>
      </c>
      <c r="AC18" s="40">
        <v>0</v>
      </c>
      <c r="AD18" s="50">
        <f t="shared" si="6"/>
        <v>0</v>
      </c>
      <c r="AE18" s="99" t="s">
        <v>486</v>
      </c>
      <c r="AF18" s="147" t="s">
        <v>288</v>
      </c>
      <c r="AL18">
        <v>1</v>
      </c>
      <c r="AM18">
        <v>10</v>
      </c>
      <c r="AO18">
        <v>9</v>
      </c>
      <c r="AP18">
        <v>18</v>
      </c>
      <c r="AQ18">
        <v>7</v>
      </c>
      <c r="AR18">
        <v>5</v>
      </c>
      <c r="AS18">
        <v>50</v>
      </c>
    </row>
    <row r="19" spans="1:45">
      <c r="A19" t="s">
        <v>36</v>
      </c>
      <c r="B19" s="10">
        <v>1509</v>
      </c>
      <c r="C19" s="9" t="s">
        <v>173</v>
      </c>
      <c r="D19" s="10">
        <v>12</v>
      </c>
      <c r="E19" s="8" t="s">
        <v>747</v>
      </c>
      <c r="F19" s="11">
        <v>42796</v>
      </c>
      <c r="G19" s="13">
        <v>1609</v>
      </c>
      <c r="H19" s="13">
        <v>39515</v>
      </c>
      <c r="I19" s="13">
        <v>2679</v>
      </c>
      <c r="J19" s="40">
        <v>4</v>
      </c>
      <c r="K19" s="40">
        <v>0</v>
      </c>
      <c r="L19" s="40">
        <v>0</v>
      </c>
      <c r="M19" s="40">
        <v>0</v>
      </c>
      <c r="N19" s="50">
        <f t="shared" si="4"/>
        <v>4</v>
      </c>
      <c r="O19" s="40">
        <v>0</v>
      </c>
      <c r="P19" s="40">
        <v>0</v>
      </c>
      <c r="Q19" s="40">
        <v>5</v>
      </c>
      <c r="R19" s="40">
        <v>0</v>
      </c>
      <c r="S19" s="50">
        <f t="shared" si="5"/>
        <v>5</v>
      </c>
      <c r="T19" s="21">
        <v>23</v>
      </c>
      <c r="U19" s="21">
        <v>0</v>
      </c>
      <c r="V19" s="21">
        <v>85</v>
      </c>
      <c r="W19" s="21">
        <v>0</v>
      </c>
      <c r="X19" s="21">
        <v>0</v>
      </c>
      <c r="Y19" s="50">
        <f t="shared" si="2"/>
        <v>108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6"/>
        <v>0</v>
      </c>
      <c r="AF19" s="147" t="s">
        <v>162</v>
      </c>
      <c r="AI19">
        <v>1</v>
      </c>
      <c r="AJ19">
        <v>20</v>
      </c>
      <c r="AK19">
        <v>39</v>
      </c>
      <c r="AL19">
        <v>39</v>
      </c>
      <c r="AM19">
        <v>13</v>
      </c>
      <c r="AN19">
        <v>10</v>
      </c>
      <c r="AO19">
        <v>28</v>
      </c>
      <c r="AP19">
        <v>25</v>
      </c>
      <c r="AQ19">
        <v>19</v>
      </c>
      <c r="AR19">
        <v>41</v>
      </c>
      <c r="AS19">
        <v>235</v>
      </c>
    </row>
    <row r="20" spans="1:45">
      <c r="A20" t="s">
        <v>36</v>
      </c>
      <c r="B20" s="10">
        <v>1508</v>
      </c>
      <c r="C20" s="9" t="s">
        <v>173</v>
      </c>
      <c r="D20" s="10">
        <v>13</v>
      </c>
      <c r="E20" s="8" t="s">
        <v>748</v>
      </c>
      <c r="F20" s="11">
        <v>42798</v>
      </c>
      <c r="G20" s="13">
        <v>282</v>
      </c>
      <c r="H20" s="13">
        <v>21169</v>
      </c>
      <c r="I20" s="13">
        <v>615</v>
      </c>
      <c r="J20" s="40">
        <v>27</v>
      </c>
      <c r="K20" s="40">
        <v>0</v>
      </c>
      <c r="L20" s="40">
        <v>1</v>
      </c>
      <c r="M20" s="40">
        <v>0</v>
      </c>
      <c r="N20" s="50">
        <f t="shared" si="4"/>
        <v>28</v>
      </c>
      <c r="O20" s="40">
        <v>0</v>
      </c>
      <c r="P20" s="40">
        <v>0</v>
      </c>
      <c r="Q20" s="40">
        <v>175</v>
      </c>
      <c r="R20" s="40">
        <v>0</v>
      </c>
      <c r="S20" s="50">
        <f t="shared" si="5"/>
        <v>175</v>
      </c>
      <c r="T20" s="21">
        <v>11</v>
      </c>
      <c r="U20" s="21">
        <v>0</v>
      </c>
      <c r="V20" s="21">
        <v>10</v>
      </c>
      <c r="W20" s="21">
        <v>5</v>
      </c>
      <c r="X20" s="21">
        <v>0</v>
      </c>
      <c r="Y20" s="50">
        <f t="shared" si="2"/>
        <v>26</v>
      </c>
      <c r="Z20" s="40">
        <v>0</v>
      </c>
      <c r="AA20" s="40">
        <v>0</v>
      </c>
      <c r="AB20" s="40">
        <v>0</v>
      </c>
      <c r="AC20" s="40">
        <v>0</v>
      </c>
      <c r="AD20" s="50">
        <f t="shared" si="6"/>
        <v>0</v>
      </c>
      <c r="AF20" s="147" t="s">
        <v>291</v>
      </c>
      <c r="AM20">
        <v>2</v>
      </c>
      <c r="AS20">
        <v>2</v>
      </c>
    </row>
    <row r="21" spans="1:45">
      <c r="A21" t="s">
        <v>36</v>
      </c>
      <c r="B21" s="10">
        <v>1510</v>
      </c>
      <c r="C21" s="9" t="s">
        <v>173</v>
      </c>
      <c r="D21" s="10">
        <v>14</v>
      </c>
      <c r="E21" s="8" t="s">
        <v>749</v>
      </c>
      <c r="F21" s="11">
        <v>42803</v>
      </c>
      <c r="G21" s="13">
        <v>2129</v>
      </c>
      <c r="H21" s="13">
        <v>117089</v>
      </c>
      <c r="I21" s="13">
        <v>5763</v>
      </c>
      <c r="J21" s="40">
        <v>0</v>
      </c>
      <c r="K21" s="40">
        <v>0</v>
      </c>
      <c r="L21" s="40">
        <v>0</v>
      </c>
      <c r="M21" s="40">
        <v>0</v>
      </c>
      <c r="N21" s="50">
        <f t="shared" si="4"/>
        <v>0</v>
      </c>
      <c r="O21" s="40">
        <v>0</v>
      </c>
      <c r="P21" s="40">
        <v>0</v>
      </c>
      <c r="Q21" s="40">
        <v>0</v>
      </c>
      <c r="R21" s="40">
        <v>0</v>
      </c>
      <c r="S21" s="50">
        <f t="shared" si="5"/>
        <v>0</v>
      </c>
      <c r="T21" s="21">
        <v>20</v>
      </c>
      <c r="U21" s="21">
        <v>0</v>
      </c>
      <c r="V21" s="21">
        <v>204</v>
      </c>
      <c r="W21" s="21">
        <v>5</v>
      </c>
      <c r="X21" s="21">
        <v>0</v>
      </c>
      <c r="Y21" s="50">
        <f t="shared" si="2"/>
        <v>229</v>
      </c>
      <c r="Z21" s="40">
        <v>17</v>
      </c>
      <c r="AA21" s="40">
        <v>0</v>
      </c>
      <c r="AB21" s="40">
        <v>36</v>
      </c>
      <c r="AC21" s="40">
        <v>2</v>
      </c>
      <c r="AD21" s="50">
        <f t="shared" si="6"/>
        <v>55</v>
      </c>
      <c r="AF21" s="147" t="s">
        <v>293</v>
      </c>
      <c r="AG21">
        <v>30</v>
      </c>
      <c r="AH21">
        <v>5</v>
      </c>
      <c r="AK21">
        <v>30</v>
      </c>
      <c r="AL21">
        <v>50</v>
      </c>
      <c r="AM21">
        <v>10</v>
      </c>
      <c r="AO21">
        <v>50</v>
      </c>
      <c r="AP21">
        <v>50</v>
      </c>
      <c r="AQ21">
        <v>29</v>
      </c>
      <c r="AR21">
        <v>41</v>
      </c>
      <c r="AS21">
        <v>295</v>
      </c>
    </row>
    <row r="22" spans="1:45">
      <c r="A22" t="s">
        <v>42</v>
      </c>
      <c r="B22" s="10">
        <v>1511</v>
      </c>
      <c r="C22" s="9" t="s">
        <v>173</v>
      </c>
      <c r="D22" s="10">
        <v>15</v>
      </c>
      <c r="E22" s="8" t="s">
        <v>750</v>
      </c>
      <c r="F22" s="11">
        <v>42807</v>
      </c>
      <c r="G22" s="13">
        <v>0</v>
      </c>
      <c r="H22" s="13">
        <v>5</v>
      </c>
      <c r="I22" s="13">
        <v>118</v>
      </c>
      <c r="J22" s="40">
        <v>0</v>
      </c>
      <c r="K22" s="40">
        <v>0</v>
      </c>
      <c r="L22" s="40">
        <v>0</v>
      </c>
      <c r="M22" s="40">
        <v>0</v>
      </c>
      <c r="N22" s="50">
        <f t="shared" si="4"/>
        <v>0</v>
      </c>
      <c r="O22" s="40">
        <v>0</v>
      </c>
      <c r="P22" s="40">
        <v>0</v>
      </c>
      <c r="Q22" s="40">
        <v>0</v>
      </c>
      <c r="R22" s="40">
        <v>0</v>
      </c>
      <c r="S22" s="50">
        <f t="shared" si="5"/>
        <v>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50">
        <f t="shared" ref="Y22:Y31" si="7">SUM(T22:X22)</f>
        <v>0</v>
      </c>
      <c r="Z22" s="40">
        <v>0</v>
      </c>
      <c r="AA22" s="40">
        <v>0</v>
      </c>
      <c r="AB22" s="40">
        <v>0</v>
      </c>
      <c r="AC22" s="40">
        <v>0</v>
      </c>
      <c r="AD22" s="50">
        <f t="shared" si="6"/>
        <v>0</v>
      </c>
      <c r="AE22" s="99" t="s">
        <v>486</v>
      </c>
      <c r="AF22" s="147" t="s">
        <v>383</v>
      </c>
      <c r="AN22">
        <v>9</v>
      </c>
      <c r="AO22">
        <v>2</v>
      </c>
      <c r="AP22">
        <v>2</v>
      </c>
      <c r="AQ22">
        <v>2</v>
      </c>
      <c r="AR22">
        <v>6</v>
      </c>
      <c r="AS22">
        <v>21</v>
      </c>
    </row>
    <row r="23" spans="1:45">
      <c r="A23" t="s">
        <v>36</v>
      </c>
      <c r="B23" s="10">
        <v>1512</v>
      </c>
      <c r="C23" s="9" t="s">
        <v>173</v>
      </c>
      <c r="D23" s="10">
        <v>16</v>
      </c>
      <c r="E23" s="8" t="s">
        <v>751</v>
      </c>
      <c r="F23" s="11">
        <v>42811</v>
      </c>
      <c r="G23" s="13">
        <v>1729</v>
      </c>
      <c r="H23" s="13">
        <v>66139</v>
      </c>
      <c r="I23" s="13">
        <v>3399</v>
      </c>
      <c r="J23" s="40">
        <v>0</v>
      </c>
      <c r="K23" s="40">
        <v>0</v>
      </c>
      <c r="L23" s="40">
        <v>0</v>
      </c>
      <c r="M23" s="40">
        <v>0</v>
      </c>
      <c r="N23" s="50">
        <f t="shared" ref="N23:N31" si="8">SUM(J23:M23)</f>
        <v>0</v>
      </c>
      <c r="O23" s="40">
        <v>0</v>
      </c>
      <c r="P23" s="40">
        <v>0</v>
      </c>
      <c r="Q23" s="40">
        <v>0</v>
      </c>
      <c r="R23" s="40">
        <v>5</v>
      </c>
      <c r="S23" s="50">
        <f t="shared" ref="S23:S31" si="9">SUM(O23:R23)</f>
        <v>5</v>
      </c>
      <c r="T23" s="21">
        <v>44</v>
      </c>
      <c r="U23" s="21">
        <v>0</v>
      </c>
      <c r="V23" s="21">
        <v>89</v>
      </c>
      <c r="W23" s="21">
        <v>3</v>
      </c>
      <c r="X23" s="21">
        <v>0</v>
      </c>
      <c r="Y23" s="50">
        <f t="shared" si="7"/>
        <v>136</v>
      </c>
      <c r="Z23" s="40">
        <v>20</v>
      </c>
      <c r="AA23" s="40">
        <v>0</v>
      </c>
      <c r="AB23" s="40">
        <v>0</v>
      </c>
      <c r="AC23" s="40">
        <v>0</v>
      </c>
      <c r="AD23" s="50">
        <f t="shared" ref="AD23:AD29" si="10">SUM(Z23:AC23)</f>
        <v>20</v>
      </c>
      <c r="AF23" s="147" t="s">
        <v>295</v>
      </c>
      <c r="AI23">
        <v>6</v>
      </c>
      <c r="AJ23">
        <v>3</v>
      </c>
      <c r="AL23">
        <v>1</v>
      </c>
      <c r="AR23">
        <v>4</v>
      </c>
      <c r="AS23">
        <v>14</v>
      </c>
    </row>
    <row r="24" spans="1:45">
      <c r="A24" t="s">
        <v>36</v>
      </c>
      <c r="B24" s="10">
        <v>1513</v>
      </c>
      <c r="C24" s="9" t="s">
        <v>173</v>
      </c>
      <c r="D24" s="10">
        <v>17</v>
      </c>
      <c r="E24" s="8" t="s">
        <v>752</v>
      </c>
      <c r="F24" s="11">
        <v>42817</v>
      </c>
      <c r="G24" s="13">
        <v>2244</v>
      </c>
      <c r="H24" s="13">
        <v>58608</v>
      </c>
      <c r="I24" s="13">
        <v>4484</v>
      </c>
      <c r="J24" s="40">
        <v>0</v>
      </c>
      <c r="K24" s="40">
        <v>0</v>
      </c>
      <c r="L24" s="40">
        <v>1</v>
      </c>
      <c r="M24" s="40">
        <v>0</v>
      </c>
      <c r="N24" s="50">
        <f t="shared" si="8"/>
        <v>1</v>
      </c>
      <c r="O24" s="40">
        <v>0</v>
      </c>
      <c r="P24" s="40">
        <v>0</v>
      </c>
      <c r="Q24" s="40">
        <v>50</v>
      </c>
      <c r="R24" s="40">
        <v>0</v>
      </c>
      <c r="S24" s="50">
        <f t="shared" si="9"/>
        <v>50</v>
      </c>
      <c r="T24" s="21">
        <v>20</v>
      </c>
      <c r="U24" s="21">
        <v>0</v>
      </c>
      <c r="V24" s="21">
        <v>155</v>
      </c>
      <c r="W24" s="21">
        <v>4</v>
      </c>
      <c r="X24" s="21">
        <v>0</v>
      </c>
      <c r="Y24" s="50">
        <f t="shared" si="7"/>
        <v>179</v>
      </c>
      <c r="Z24" s="40">
        <v>0</v>
      </c>
      <c r="AA24" s="40">
        <v>0</v>
      </c>
      <c r="AB24" s="40">
        <v>0</v>
      </c>
      <c r="AC24" s="40">
        <v>0</v>
      </c>
      <c r="AD24" s="50">
        <f t="shared" si="10"/>
        <v>0</v>
      </c>
      <c r="AF24" s="147" t="s">
        <v>753</v>
      </c>
      <c r="AI24">
        <v>1</v>
      </c>
      <c r="AS24">
        <v>1</v>
      </c>
    </row>
    <row r="25" spans="1:45">
      <c r="A25" t="s">
        <v>42</v>
      </c>
      <c r="B25" s="10">
        <v>1515</v>
      </c>
      <c r="C25" s="9" t="s">
        <v>173</v>
      </c>
      <c r="D25" s="10">
        <v>18</v>
      </c>
      <c r="E25" s="8" t="s">
        <v>754</v>
      </c>
      <c r="F25" s="11">
        <v>42822</v>
      </c>
      <c r="G25" s="13">
        <v>0</v>
      </c>
      <c r="H25" s="13">
        <v>78</v>
      </c>
      <c r="I25" s="13">
        <v>167</v>
      </c>
      <c r="J25" s="40">
        <v>0</v>
      </c>
      <c r="K25" s="40">
        <v>0</v>
      </c>
      <c r="L25" s="40">
        <v>0</v>
      </c>
      <c r="M25" s="40">
        <v>0</v>
      </c>
      <c r="N25" s="50">
        <f t="shared" si="8"/>
        <v>0</v>
      </c>
      <c r="O25" s="40">
        <v>0</v>
      </c>
      <c r="P25" s="40">
        <v>0</v>
      </c>
      <c r="Q25" s="40">
        <v>0</v>
      </c>
      <c r="R25" s="40">
        <v>0</v>
      </c>
      <c r="S25" s="50">
        <f t="shared" si="9"/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50">
        <f t="shared" si="7"/>
        <v>0</v>
      </c>
      <c r="Z25" s="40">
        <v>0</v>
      </c>
      <c r="AA25" s="40">
        <v>0</v>
      </c>
      <c r="AB25" s="40">
        <v>0</v>
      </c>
      <c r="AC25" s="40">
        <v>0</v>
      </c>
      <c r="AD25" s="50">
        <f t="shared" si="10"/>
        <v>0</v>
      </c>
      <c r="AE25" s="99" t="s">
        <v>486</v>
      </c>
      <c r="AF25" s="147" t="s">
        <v>755</v>
      </c>
      <c r="AP25">
        <v>2</v>
      </c>
      <c r="AQ25">
        <v>3</v>
      </c>
      <c r="AS25">
        <v>5</v>
      </c>
    </row>
    <row r="26" spans="1:45">
      <c r="A26" t="s">
        <v>36</v>
      </c>
      <c r="B26" s="10">
        <v>1514</v>
      </c>
      <c r="C26" s="9" t="s">
        <v>173</v>
      </c>
      <c r="D26" s="10">
        <v>19</v>
      </c>
      <c r="E26" s="8" t="s">
        <v>756</v>
      </c>
      <c r="F26" s="11">
        <v>42823</v>
      </c>
      <c r="G26" s="13">
        <v>81075</v>
      </c>
      <c r="H26" s="13">
        <v>2148</v>
      </c>
      <c r="I26" s="13">
        <v>3989</v>
      </c>
      <c r="J26" s="40">
        <v>6</v>
      </c>
      <c r="K26" s="40">
        <v>0</v>
      </c>
      <c r="L26" s="40">
        <v>0</v>
      </c>
      <c r="M26" s="40">
        <v>0</v>
      </c>
      <c r="N26" s="50">
        <f t="shared" si="8"/>
        <v>6</v>
      </c>
      <c r="O26" s="40">
        <v>15</v>
      </c>
      <c r="P26" s="40">
        <v>0</v>
      </c>
      <c r="Q26" s="40">
        <v>80</v>
      </c>
      <c r="R26" s="40">
        <v>0</v>
      </c>
      <c r="S26" s="50">
        <f t="shared" si="9"/>
        <v>95</v>
      </c>
      <c r="T26" s="21">
        <v>46</v>
      </c>
      <c r="U26" s="21">
        <v>0</v>
      </c>
      <c r="V26" s="21">
        <v>102</v>
      </c>
      <c r="W26" s="21">
        <v>9</v>
      </c>
      <c r="X26" s="21">
        <v>0</v>
      </c>
      <c r="Y26" s="50">
        <f t="shared" si="7"/>
        <v>157</v>
      </c>
      <c r="Z26" s="40">
        <v>0</v>
      </c>
      <c r="AA26" s="40">
        <v>0</v>
      </c>
      <c r="AB26" s="40">
        <v>0</v>
      </c>
      <c r="AC26" s="40">
        <v>0</v>
      </c>
      <c r="AD26" s="50">
        <f t="shared" si="10"/>
        <v>0</v>
      </c>
      <c r="AF26" s="147" t="s">
        <v>615</v>
      </c>
      <c r="AN26">
        <v>12</v>
      </c>
      <c r="AS26">
        <v>12</v>
      </c>
    </row>
    <row r="27" spans="1:45">
      <c r="A27" t="s">
        <v>36</v>
      </c>
      <c r="B27" s="10">
        <v>1516</v>
      </c>
      <c r="C27" s="9" t="s">
        <v>173</v>
      </c>
      <c r="D27" s="10">
        <v>20</v>
      </c>
      <c r="E27" s="8" t="s">
        <v>757</v>
      </c>
      <c r="F27" s="11">
        <v>42833</v>
      </c>
      <c r="G27" s="13">
        <v>2465</v>
      </c>
      <c r="H27" s="13">
        <v>57388</v>
      </c>
      <c r="I27" s="13">
        <v>3107</v>
      </c>
      <c r="J27" s="40">
        <v>61</v>
      </c>
      <c r="K27" s="40">
        <v>0</v>
      </c>
      <c r="L27" s="40">
        <v>0</v>
      </c>
      <c r="M27" s="40">
        <v>0</v>
      </c>
      <c r="N27" s="50">
        <f t="shared" si="8"/>
        <v>61</v>
      </c>
      <c r="O27" s="40">
        <v>20</v>
      </c>
      <c r="P27" s="40">
        <v>0</v>
      </c>
      <c r="Q27" s="40">
        <v>40</v>
      </c>
      <c r="R27" s="40">
        <v>0</v>
      </c>
      <c r="S27" s="50">
        <f t="shared" si="9"/>
        <v>60</v>
      </c>
      <c r="T27" s="21">
        <v>13</v>
      </c>
      <c r="U27" s="21">
        <v>0</v>
      </c>
      <c r="V27" s="21">
        <v>97</v>
      </c>
      <c r="W27" s="21">
        <v>11</v>
      </c>
      <c r="X27" s="21">
        <v>0</v>
      </c>
      <c r="Y27" s="50">
        <f t="shared" si="7"/>
        <v>121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10"/>
        <v>0</v>
      </c>
      <c r="AF27" s="147" t="s">
        <v>172</v>
      </c>
      <c r="AL27">
        <v>24</v>
      </c>
      <c r="AM27">
        <v>11</v>
      </c>
      <c r="AN27">
        <v>3</v>
      </c>
      <c r="AO27">
        <v>2</v>
      </c>
      <c r="AP27">
        <v>1</v>
      </c>
      <c r="AQ27">
        <v>1</v>
      </c>
      <c r="AR27">
        <v>1</v>
      </c>
      <c r="AS27">
        <v>43</v>
      </c>
    </row>
    <row r="28" spans="1:45">
      <c r="A28" t="s">
        <v>42</v>
      </c>
      <c r="B28" s="10">
        <v>1518</v>
      </c>
      <c r="C28" s="9" t="s">
        <v>173</v>
      </c>
      <c r="D28" s="10">
        <v>21</v>
      </c>
      <c r="E28" s="8" t="s">
        <v>758</v>
      </c>
      <c r="F28" s="11">
        <v>42834</v>
      </c>
      <c r="G28" s="13">
        <v>0</v>
      </c>
      <c r="H28" s="13">
        <v>10</v>
      </c>
      <c r="I28" s="13">
        <v>46</v>
      </c>
      <c r="J28" s="40">
        <v>0</v>
      </c>
      <c r="K28" s="40">
        <v>0</v>
      </c>
      <c r="L28" s="40">
        <v>0</v>
      </c>
      <c r="M28" s="40">
        <v>0</v>
      </c>
      <c r="N28" s="50">
        <f t="shared" si="8"/>
        <v>0</v>
      </c>
      <c r="O28" s="40">
        <v>0</v>
      </c>
      <c r="P28" s="40">
        <v>0</v>
      </c>
      <c r="Q28" s="40">
        <v>0</v>
      </c>
      <c r="R28" s="40">
        <v>0</v>
      </c>
      <c r="S28" s="50">
        <f t="shared" si="9"/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50">
        <f t="shared" si="7"/>
        <v>0</v>
      </c>
      <c r="Z28" s="40">
        <v>0</v>
      </c>
      <c r="AA28" s="40">
        <v>0</v>
      </c>
      <c r="AB28" s="40">
        <v>0</v>
      </c>
      <c r="AC28" s="40">
        <v>0</v>
      </c>
      <c r="AD28" s="50">
        <f t="shared" si="10"/>
        <v>0</v>
      </c>
      <c r="AE28" s="99" t="s">
        <v>486</v>
      </c>
      <c r="AF28" s="147" t="s">
        <v>759</v>
      </c>
      <c r="AM28">
        <v>1</v>
      </c>
      <c r="AS28">
        <v>1</v>
      </c>
    </row>
    <row r="29" spans="1:45">
      <c r="A29" t="s">
        <v>36</v>
      </c>
      <c r="B29" s="10">
        <v>1517</v>
      </c>
      <c r="C29" s="9" t="s">
        <v>173</v>
      </c>
      <c r="D29" s="10">
        <v>22</v>
      </c>
      <c r="E29" s="8" t="s">
        <v>760</v>
      </c>
      <c r="F29" s="11">
        <v>42837</v>
      </c>
      <c r="G29" s="13">
        <v>2125</v>
      </c>
      <c r="H29" s="13">
        <v>74568</v>
      </c>
      <c r="I29" s="13">
        <v>3000</v>
      </c>
      <c r="J29" s="40">
        <v>60</v>
      </c>
      <c r="K29" s="40">
        <v>0</v>
      </c>
      <c r="L29" s="40">
        <v>0</v>
      </c>
      <c r="M29" s="40">
        <v>0</v>
      </c>
      <c r="N29" s="50">
        <f t="shared" si="8"/>
        <v>60</v>
      </c>
      <c r="O29" s="40">
        <v>0</v>
      </c>
      <c r="P29" s="40">
        <v>0</v>
      </c>
      <c r="Q29" s="40">
        <v>90</v>
      </c>
      <c r="R29" s="40">
        <v>0</v>
      </c>
      <c r="S29" s="50">
        <f t="shared" si="9"/>
        <v>90</v>
      </c>
      <c r="T29" s="21">
        <v>1</v>
      </c>
      <c r="U29" s="21">
        <v>0</v>
      </c>
      <c r="V29" s="21">
        <v>109</v>
      </c>
      <c r="W29" s="21">
        <v>5</v>
      </c>
      <c r="X29" s="21">
        <v>0</v>
      </c>
      <c r="Y29" s="50">
        <f t="shared" si="7"/>
        <v>115</v>
      </c>
      <c r="Z29" s="40">
        <v>0</v>
      </c>
      <c r="AA29" s="40">
        <v>0</v>
      </c>
      <c r="AB29" s="40">
        <v>0</v>
      </c>
      <c r="AC29" s="40">
        <v>0</v>
      </c>
      <c r="AD29" s="50">
        <f t="shared" si="10"/>
        <v>0</v>
      </c>
      <c r="AF29" s="147" t="s">
        <v>620</v>
      </c>
      <c r="AR29">
        <v>1</v>
      </c>
      <c r="AS29">
        <v>1</v>
      </c>
    </row>
    <row r="30" spans="1:45">
      <c r="A30" t="s">
        <v>36</v>
      </c>
      <c r="B30" s="10">
        <v>1519</v>
      </c>
      <c r="C30" s="9" t="s">
        <v>173</v>
      </c>
      <c r="D30" s="10">
        <v>23</v>
      </c>
      <c r="E30" s="8" t="s">
        <v>761</v>
      </c>
      <c r="F30" s="11">
        <v>42847</v>
      </c>
      <c r="G30" s="13">
        <v>1602</v>
      </c>
      <c r="H30" s="13">
        <v>72105</v>
      </c>
      <c r="I30" s="13">
        <v>3134</v>
      </c>
      <c r="J30" s="40">
        <v>66</v>
      </c>
      <c r="K30" s="40">
        <v>0</v>
      </c>
      <c r="L30" s="40">
        <v>0</v>
      </c>
      <c r="M30" s="40">
        <v>0</v>
      </c>
      <c r="N30" s="50">
        <f t="shared" si="8"/>
        <v>66</v>
      </c>
      <c r="O30" s="40">
        <v>74</v>
      </c>
      <c r="P30" s="40">
        <v>0</v>
      </c>
      <c r="Q30" s="40">
        <v>130</v>
      </c>
      <c r="R30" s="40">
        <v>10</v>
      </c>
      <c r="S30" s="50">
        <f t="shared" si="9"/>
        <v>214</v>
      </c>
      <c r="T30" s="21">
        <v>23</v>
      </c>
      <c r="U30" s="21">
        <v>0</v>
      </c>
      <c r="V30" s="21">
        <v>93</v>
      </c>
      <c r="W30" s="21">
        <v>5</v>
      </c>
      <c r="X30" s="21">
        <v>0</v>
      </c>
      <c r="Y30" s="50">
        <f t="shared" si="7"/>
        <v>121</v>
      </c>
      <c r="Z30" s="40">
        <v>0</v>
      </c>
      <c r="AA30" s="40">
        <v>0</v>
      </c>
      <c r="AB30" s="40">
        <v>0</v>
      </c>
      <c r="AC30" s="40">
        <v>0</v>
      </c>
      <c r="AD30" s="50">
        <f t="shared" ref="AD30:AD37" si="11">SUM(Z30:AC30)</f>
        <v>0</v>
      </c>
      <c r="AF30" s="147" t="s">
        <v>762</v>
      </c>
      <c r="AM30">
        <v>1</v>
      </c>
      <c r="AN30">
        <v>1</v>
      </c>
      <c r="AS30">
        <v>2</v>
      </c>
    </row>
    <row r="31" spans="1:45">
      <c r="A31" t="s">
        <v>36</v>
      </c>
      <c r="B31" s="10">
        <v>1520</v>
      </c>
      <c r="C31" s="9" t="s">
        <v>173</v>
      </c>
      <c r="D31" s="10">
        <v>24</v>
      </c>
      <c r="E31" s="8" t="s">
        <v>763</v>
      </c>
      <c r="F31" s="11">
        <v>42853</v>
      </c>
      <c r="G31" s="13">
        <v>1605</v>
      </c>
      <c r="H31" s="13">
        <v>53334</v>
      </c>
      <c r="I31" s="13">
        <v>3221</v>
      </c>
      <c r="J31" s="40">
        <v>1</v>
      </c>
      <c r="K31" s="40">
        <v>0</v>
      </c>
      <c r="L31" s="40">
        <v>0</v>
      </c>
      <c r="M31" s="40">
        <v>0</v>
      </c>
      <c r="N31" s="50">
        <f t="shared" si="8"/>
        <v>1</v>
      </c>
      <c r="O31" s="40">
        <v>70</v>
      </c>
      <c r="P31" s="40">
        <v>0</v>
      </c>
      <c r="Q31" s="40">
        <v>192</v>
      </c>
      <c r="R31" s="40">
        <v>10</v>
      </c>
      <c r="S31" s="50">
        <f t="shared" si="9"/>
        <v>272</v>
      </c>
      <c r="T31" s="21">
        <v>43</v>
      </c>
      <c r="U31" s="21">
        <v>0</v>
      </c>
      <c r="V31" s="21">
        <v>82</v>
      </c>
      <c r="W31" s="21">
        <v>4</v>
      </c>
      <c r="X31" s="21">
        <v>0</v>
      </c>
      <c r="Y31" s="50">
        <f t="shared" si="7"/>
        <v>129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11"/>
        <v>0</v>
      </c>
      <c r="AF31" s="147" t="s">
        <v>300</v>
      </c>
      <c r="AL31">
        <v>1</v>
      </c>
      <c r="AM31">
        <v>1</v>
      </c>
      <c r="AS31">
        <v>2</v>
      </c>
    </row>
    <row r="32" spans="1:45">
      <c r="A32" t="s">
        <v>42</v>
      </c>
      <c r="B32" s="10">
        <v>1523</v>
      </c>
      <c r="C32" s="9" t="s">
        <v>173</v>
      </c>
      <c r="D32" s="10">
        <v>25</v>
      </c>
      <c r="E32" s="8" t="s">
        <v>764</v>
      </c>
      <c r="F32" s="11">
        <v>42858</v>
      </c>
      <c r="G32" s="13">
        <v>0</v>
      </c>
      <c r="H32" s="13">
        <v>7</v>
      </c>
      <c r="I32" s="13">
        <v>42</v>
      </c>
      <c r="J32" s="40">
        <v>0</v>
      </c>
      <c r="K32" s="40">
        <v>0</v>
      </c>
      <c r="L32" s="40">
        <v>0</v>
      </c>
      <c r="M32" s="40">
        <v>0</v>
      </c>
      <c r="N32" s="50">
        <f t="shared" ref="N32:N39" si="12">SUM(J32:M32)</f>
        <v>0</v>
      </c>
      <c r="O32" s="40">
        <v>0</v>
      </c>
      <c r="P32" s="40">
        <v>0</v>
      </c>
      <c r="Q32" s="40">
        <v>0</v>
      </c>
      <c r="R32" s="40">
        <v>0</v>
      </c>
      <c r="S32" s="50">
        <f t="shared" ref="S32:S40" si="13">SUM(O32:R32)</f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50">
        <f t="shared" ref="Y32:Y50" si="14">SUM(T32:X32)</f>
        <v>0</v>
      </c>
      <c r="Z32" s="40">
        <v>0</v>
      </c>
      <c r="AA32" s="40">
        <v>0</v>
      </c>
      <c r="AB32" s="40">
        <v>0</v>
      </c>
      <c r="AC32" s="40">
        <v>0</v>
      </c>
      <c r="AD32" s="50">
        <f t="shared" si="11"/>
        <v>0</v>
      </c>
      <c r="AE32" s="99" t="s">
        <v>486</v>
      </c>
      <c r="AF32" s="147" t="s">
        <v>177</v>
      </c>
      <c r="AG32">
        <v>11</v>
      </c>
      <c r="AH32">
        <v>5</v>
      </c>
      <c r="AI32">
        <v>5</v>
      </c>
      <c r="AJ32">
        <v>2</v>
      </c>
      <c r="AK32">
        <v>3</v>
      </c>
      <c r="AL32">
        <v>55</v>
      </c>
      <c r="AM32">
        <v>38</v>
      </c>
      <c r="AN32">
        <v>12</v>
      </c>
      <c r="AO32">
        <v>6</v>
      </c>
      <c r="AP32">
        <v>7</v>
      </c>
      <c r="AQ32">
        <v>1</v>
      </c>
      <c r="AS32">
        <v>145</v>
      </c>
    </row>
    <row r="33" spans="1:45">
      <c r="A33" t="s">
        <v>36</v>
      </c>
      <c r="B33" s="10">
        <v>1521</v>
      </c>
      <c r="C33" s="9" t="s">
        <v>173</v>
      </c>
      <c r="D33" s="10">
        <v>26</v>
      </c>
      <c r="E33" s="8" t="s">
        <v>765</v>
      </c>
      <c r="F33" s="11">
        <v>42862</v>
      </c>
      <c r="G33" s="13">
        <v>2898</v>
      </c>
      <c r="H33" s="13">
        <v>115683</v>
      </c>
      <c r="I33" s="13">
        <v>5456</v>
      </c>
      <c r="J33" s="40">
        <v>17</v>
      </c>
      <c r="K33" s="40">
        <v>0</v>
      </c>
      <c r="L33" s="40">
        <v>0</v>
      </c>
      <c r="M33" s="40">
        <v>0</v>
      </c>
      <c r="N33" s="50">
        <f t="shared" si="12"/>
        <v>17</v>
      </c>
      <c r="O33" s="40">
        <v>25</v>
      </c>
      <c r="P33" s="40">
        <v>0</v>
      </c>
      <c r="Q33" s="40">
        <v>190</v>
      </c>
      <c r="R33" s="40">
        <v>20</v>
      </c>
      <c r="S33" s="50">
        <f t="shared" si="13"/>
        <v>235</v>
      </c>
      <c r="T33" s="21">
        <v>62</v>
      </c>
      <c r="U33" s="21">
        <v>0</v>
      </c>
      <c r="V33" s="21">
        <v>142</v>
      </c>
      <c r="W33" s="21">
        <v>11</v>
      </c>
      <c r="X33" s="21">
        <v>0</v>
      </c>
      <c r="Y33" s="50">
        <f t="shared" si="14"/>
        <v>215</v>
      </c>
      <c r="Z33" s="40">
        <v>0</v>
      </c>
      <c r="AA33" s="40">
        <v>0</v>
      </c>
      <c r="AB33" s="40">
        <v>0</v>
      </c>
      <c r="AC33" s="40">
        <v>0</v>
      </c>
      <c r="AD33" s="50">
        <f t="shared" si="11"/>
        <v>0</v>
      </c>
      <c r="AF33" s="147" t="s">
        <v>179</v>
      </c>
      <c r="AG33">
        <v>2</v>
      </c>
      <c r="AH33">
        <v>1</v>
      </c>
      <c r="AI33">
        <v>4</v>
      </c>
      <c r="AJ33">
        <v>3</v>
      </c>
      <c r="AK33">
        <v>3</v>
      </c>
      <c r="AL33">
        <v>3</v>
      </c>
      <c r="AM33">
        <v>1</v>
      </c>
      <c r="AN33">
        <v>3</v>
      </c>
      <c r="AO33">
        <v>4</v>
      </c>
      <c r="AP33">
        <v>2</v>
      </c>
      <c r="AR33">
        <v>5</v>
      </c>
      <c r="AS33">
        <v>31</v>
      </c>
    </row>
    <row r="34" spans="1:45">
      <c r="A34" t="s">
        <v>42</v>
      </c>
      <c r="B34" s="10">
        <v>1528</v>
      </c>
      <c r="C34" s="9" t="s">
        <v>173</v>
      </c>
      <c r="D34" s="10">
        <v>27</v>
      </c>
      <c r="E34" s="8" t="s">
        <v>766</v>
      </c>
      <c r="F34" s="11">
        <v>42866</v>
      </c>
      <c r="G34" s="13">
        <v>0</v>
      </c>
      <c r="H34" s="13">
        <v>4000</v>
      </c>
      <c r="I34" s="13">
        <v>6000</v>
      </c>
      <c r="J34" s="40">
        <v>0</v>
      </c>
      <c r="K34" s="40">
        <v>0</v>
      </c>
      <c r="L34" s="40">
        <v>0</v>
      </c>
      <c r="M34" s="40">
        <v>0</v>
      </c>
      <c r="N34" s="50">
        <f t="shared" si="12"/>
        <v>0</v>
      </c>
      <c r="O34" s="40">
        <v>0</v>
      </c>
      <c r="P34" s="40">
        <v>0</v>
      </c>
      <c r="Q34" s="40">
        <v>0</v>
      </c>
      <c r="R34" s="40">
        <v>0</v>
      </c>
      <c r="S34" s="50">
        <f t="shared" si="13"/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50">
        <f t="shared" si="14"/>
        <v>0</v>
      </c>
      <c r="Z34" s="40">
        <v>0</v>
      </c>
      <c r="AA34" s="40">
        <v>0</v>
      </c>
      <c r="AB34" s="40">
        <v>0</v>
      </c>
      <c r="AC34" s="40">
        <v>0</v>
      </c>
      <c r="AD34" s="50">
        <f t="shared" si="11"/>
        <v>0</v>
      </c>
      <c r="AE34" s="99" t="s">
        <v>486</v>
      </c>
      <c r="AF34" s="147" t="s">
        <v>181</v>
      </c>
      <c r="AG34">
        <v>286</v>
      </c>
      <c r="AH34">
        <v>28</v>
      </c>
      <c r="AI34">
        <v>264</v>
      </c>
      <c r="AJ34">
        <v>153</v>
      </c>
      <c r="AK34">
        <v>226</v>
      </c>
      <c r="AL34">
        <v>200</v>
      </c>
      <c r="AM34">
        <v>121</v>
      </c>
      <c r="AN34">
        <v>106</v>
      </c>
      <c r="AO34">
        <v>123</v>
      </c>
      <c r="AP34">
        <v>340</v>
      </c>
      <c r="AQ34">
        <v>148</v>
      </c>
      <c r="AR34">
        <v>138</v>
      </c>
      <c r="AS34">
        <v>2133</v>
      </c>
    </row>
    <row r="35" spans="1:45">
      <c r="A35" t="s">
        <v>36</v>
      </c>
      <c r="B35" s="10">
        <v>1522</v>
      </c>
      <c r="C35" s="9" t="s">
        <v>173</v>
      </c>
      <c r="D35" s="10">
        <v>28</v>
      </c>
      <c r="E35" s="8" t="s">
        <v>767</v>
      </c>
      <c r="F35" s="11">
        <v>42868</v>
      </c>
      <c r="G35" s="13">
        <v>2114</v>
      </c>
      <c r="H35" s="13">
        <v>62703</v>
      </c>
      <c r="I35" s="13">
        <v>4651</v>
      </c>
      <c r="J35" s="40">
        <v>6</v>
      </c>
      <c r="K35" s="40">
        <v>0</v>
      </c>
      <c r="L35" s="40">
        <v>0</v>
      </c>
      <c r="M35" s="40">
        <v>0</v>
      </c>
      <c r="N35" s="50">
        <f t="shared" si="12"/>
        <v>6</v>
      </c>
      <c r="O35" s="40">
        <v>0</v>
      </c>
      <c r="P35" s="40">
        <v>0</v>
      </c>
      <c r="Q35" s="40">
        <v>100</v>
      </c>
      <c r="R35" s="40">
        <v>10</v>
      </c>
      <c r="S35" s="50">
        <f t="shared" si="13"/>
        <v>110</v>
      </c>
      <c r="T35" s="21">
        <v>61</v>
      </c>
      <c r="U35" s="21">
        <v>0</v>
      </c>
      <c r="V35" s="21">
        <v>117</v>
      </c>
      <c r="W35" s="21">
        <v>4</v>
      </c>
      <c r="X35" s="21">
        <v>0</v>
      </c>
      <c r="Y35" s="50">
        <f t="shared" si="14"/>
        <v>182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11"/>
        <v>0</v>
      </c>
      <c r="AF35" s="147" t="s">
        <v>183</v>
      </c>
      <c r="AG35">
        <v>185</v>
      </c>
      <c r="AH35">
        <v>77</v>
      </c>
      <c r="AI35">
        <v>245</v>
      </c>
      <c r="AJ35">
        <v>171</v>
      </c>
      <c r="AK35">
        <v>243</v>
      </c>
      <c r="AL35">
        <v>251</v>
      </c>
      <c r="AM35">
        <v>241</v>
      </c>
      <c r="AN35">
        <v>133</v>
      </c>
      <c r="AO35">
        <v>242</v>
      </c>
      <c r="AP35">
        <v>225</v>
      </c>
      <c r="AQ35">
        <v>139</v>
      </c>
      <c r="AR35">
        <v>125</v>
      </c>
      <c r="AS35">
        <v>2277</v>
      </c>
    </row>
    <row r="36" spans="1:45">
      <c r="B36" s="10">
        <v>1526</v>
      </c>
      <c r="C36" s="9" t="s">
        <v>173</v>
      </c>
      <c r="D36" s="10">
        <v>29</v>
      </c>
      <c r="E36" s="8" t="s">
        <v>768</v>
      </c>
      <c r="F36" s="11">
        <v>42873</v>
      </c>
      <c r="G36" s="13">
        <v>0</v>
      </c>
      <c r="H36" s="13">
        <v>102</v>
      </c>
      <c r="I36" s="13">
        <v>1519</v>
      </c>
      <c r="J36" s="40">
        <v>53</v>
      </c>
      <c r="K36" s="40">
        <v>0</v>
      </c>
      <c r="L36" s="40">
        <v>0</v>
      </c>
      <c r="M36" s="40">
        <v>0</v>
      </c>
      <c r="N36" s="50">
        <f t="shared" si="12"/>
        <v>53</v>
      </c>
      <c r="O36" s="40">
        <v>0</v>
      </c>
      <c r="P36" s="40">
        <v>0</v>
      </c>
      <c r="Q36" s="40">
        <v>0</v>
      </c>
      <c r="R36" s="40">
        <v>0</v>
      </c>
      <c r="S36" s="50">
        <f t="shared" si="13"/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50">
        <f t="shared" si="14"/>
        <v>0</v>
      </c>
      <c r="Z36" s="40">
        <v>0</v>
      </c>
      <c r="AA36" s="40">
        <v>0</v>
      </c>
      <c r="AB36" s="40">
        <v>0</v>
      </c>
      <c r="AC36" s="40">
        <v>0</v>
      </c>
      <c r="AD36" s="50">
        <f t="shared" si="11"/>
        <v>0</v>
      </c>
      <c r="AE36" s="99" t="s">
        <v>486</v>
      </c>
      <c r="AF36" s="147" t="s">
        <v>636</v>
      </c>
      <c r="AO36">
        <v>5</v>
      </c>
      <c r="AR36">
        <v>5</v>
      </c>
      <c r="AS36">
        <v>10</v>
      </c>
    </row>
    <row r="37" spans="1:45">
      <c r="B37" s="10">
        <v>1524</v>
      </c>
      <c r="C37" s="9" t="s">
        <v>173</v>
      </c>
      <c r="D37" s="10">
        <v>30</v>
      </c>
      <c r="E37" s="8" t="s">
        <v>769</v>
      </c>
      <c r="F37" s="11">
        <v>42876</v>
      </c>
      <c r="G37" s="13">
        <v>1890</v>
      </c>
      <c r="H37" s="13">
        <v>64081</v>
      </c>
      <c r="I37" s="13">
        <v>3800</v>
      </c>
      <c r="J37" s="40">
        <v>79</v>
      </c>
      <c r="K37" s="40">
        <v>0</v>
      </c>
      <c r="L37" s="40">
        <v>0</v>
      </c>
      <c r="M37" s="40">
        <v>0</v>
      </c>
      <c r="N37" s="50">
        <f t="shared" si="12"/>
        <v>79</v>
      </c>
      <c r="O37" s="40">
        <v>70</v>
      </c>
      <c r="P37" s="40">
        <v>0</v>
      </c>
      <c r="Q37" s="40">
        <v>102</v>
      </c>
      <c r="R37" s="40">
        <v>43</v>
      </c>
      <c r="S37" s="50">
        <f t="shared" si="13"/>
        <v>215</v>
      </c>
      <c r="T37" s="21">
        <v>70</v>
      </c>
      <c r="U37" s="21">
        <v>0</v>
      </c>
      <c r="V37" s="21">
        <v>79</v>
      </c>
      <c r="W37" s="21">
        <v>4</v>
      </c>
      <c r="X37" s="21">
        <v>0</v>
      </c>
      <c r="Y37" s="50">
        <f t="shared" si="14"/>
        <v>153</v>
      </c>
      <c r="Z37" s="40">
        <v>6</v>
      </c>
      <c r="AA37" s="40">
        <v>0</v>
      </c>
      <c r="AB37" s="40">
        <v>0</v>
      </c>
      <c r="AC37" s="40">
        <v>0</v>
      </c>
      <c r="AD37" s="50">
        <f t="shared" si="11"/>
        <v>6</v>
      </c>
      <c r="AF37" s="147" t="s">
        <v>397</v>
      </c>
      <c r="AR37">
        <v>2</v>
      </c>
      <c r="AS37">
        <v>2</v>
      </c>
    </row>
    <row r="38" spans="1:45">
      <c r="B38" s="10">
        <v>1525</v>
      </c>
      <c r="C38" s="9" t="s">
        <v>173</v>
      </c>
      <c r="D38" s="10">
        <v>31</v>
      </c>
      <c r="E38" s="8" t="s">
        <v>770</v>
      </c>
      <c r="F38" s="11">
        <v>42881</v>
      </c>
      <c r="G38" s="13">
        <v>0</v>
      </c>
      <c r="H38" s="13">
        <v>19</v>
      </c>
      <c r="I38" s="13">
        <v>115</v>
      </c>
      <c r="J38" s="40">
        <v>0</v>
      </c>
      <c r="K38" s="40">
        <v>0</v>
      </c>
      <c r="L38" s="40">
        <v>0</v>
      </c>
      <c r="M38" s="40">
        <v>0</v>
      </c>
      <c r="N38" s="50">
        <f t="shared" si="12"/>
        <v>0</v>
      </c>
      <c r="O38" s="40">
        <v>0</v>
      </c>
      <c r="P38" s="40">
        <v>0</v>
      </c>
      <c r="Q38" s="40">
        <v>0</v>
      </c>
      <c r="R38" s="40">
        <v>0</v>
      </c>
      <c r="S38" s="50">
        <f t="shared" si="13"/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50">
        <f t="shared" si="14"/>
        <v>0</v>
      </c>
      <c r="Z38" s="40">
        <v>0</v>
      </c>
      <c r="AA38" s="40">
        <v>0</v>
      </c>
      <c r="AB38" s="40">
        <v>0</v>
      </c>
      <c r="AC38" s="40">
        <v>0</v>
      </c>
      <c r="AD38" s="50">
        <f t="shared" ref="AD38:AD49" si="15">SUM(Z38:AC38)</f>
        <v>0</v>
      </c>
      <c r="AE38" s="99" t="s">
        <v>486</v>
      </c>
      <c r="AF38" s="147" t="s">
        <v>185</v>
      </c>
      <c r="AQ38">
        <v>2</v>
      </c>
      <c r="AS38">
        <v>2</v>
      </c>
    </row>
    <row r="39" spans="1:45">
      <c r="B39" s="10">
        <v>1527</v>
      </c>
      <c r="C39" s="9" t="s">
        <v>173</v>
      </c>
      <c r="D39" s="10">
        <v>32</v>
      </c>
      <c r="E39" s="8" t="s">
        <v>771</v>
      </c>
      <c r="F39" s="11">
        <v>42883</v>
      </c>
      <c r="G39" s="13">
        <v>2670</v>
      </c>
      <c r="H39" s="13">
        <v>141482</v>
      </c>
      <c r="I39" s="13">
        <v>4575</v>
      </c>
      <c r="J39" s="40">
        <v>2</v>
      </c>
      <c r="K39" s="40">
        <v>0</v>
      </c>
      <c r="L39" s="40">
        <v>1</v>
      </c>
      <c r="M39" s="40">
        <v>0</v>
      </c>
      <c r="N39" s="50">
        <f t="shared" si="12"/>
        <v>3</v>
      </c>
      <c r="O39" s="40">
        <v>44</v>
      </c>
      <c r="P39" s="40">
        <v>0</v>
      </c>
      <c r="Q39" s="40">
        <v>186</v>
      </c>
      <c r="R39" s="40">
        <v>20</v>
      </c>
      <c r="S39" s="50">
        <f t="shared" si="13"/>
        <v>250</v>
      </c>
      <c r="T39" s="21">
        <v>33</v>
      </c>
      <c r="U39" s="21">
        <v>0</v>
      </c>
      <c r="V39" s="21">
        <v>143</v>
      </c>
      <c r="W39" s="21">
        <v>4</v>
      </c>
      <c r="X39" s="21">
        <v>0</v>
      </c>
      <c r="Y39" s="50">
        <f t="shared" si="14"/>
        <v>180</v>
      </c>
      <c r="Z39" s="40">
        <v>0</v>
      </c>
      <c r="AA39" s="40">
        <v>0</v>
      </c>
      <c r="AB39" s="40">
        <v>0</v>
      </c>
      <c r="AC39" s="40">
        <v>0</v>
      </c>
      <c r="AD39" s="50">
        <f t="shared" si="15"/>
        <v>0</v>
      </c>
      <c r="AF39" s="147" t="s">
        <v>189</v>
      </c>
      <c r="AG39">
        <v>4</v>
      </c>
      <c r="AH39">
        <v>1</v>
      </c>
      <c r="AI39">
        <v>8</v>
      </c>
      <c r="AJ39">
        <v>1</v>
      </c>
      <c r="AP39">
        <v>2</v>
      </c>
      <c r="AQ39">
        <v>2</v>
      </c>
      <c r="AR39">
        <v>5</v>
      </c>
      <c r="AS39">
        <v>23</v>
      </c>
    </row>
    <row r="40" spans="1:45">
      <c r="B40" s="10">
        <v>1530</v>
      </c>
      <c r="C40" s="9" t="s">
        <v>173</v>
      </c>
      <c r="D40" s="10">
        <v>33</v>
      </c>
      <c r="E40" s="8" t="s">
        <v>772</v>
      </c>
      <c r="F40" s="11">
        <v>42887</v>
      </c>
      <c r="G40" s="13">
        <v>1888</v>
      </c>
      <c r="H40" s="13">
        <v>70582</v>
      </c>
      <c r="I40" s="13">
        <v>2993</v>
      </c>
      <c r="J40" s="40">
        <v>2</v>
      </c>
      <c r="K40" s="40">
        <v>0</v>
      </c>
      <c r="L40" s="40">
        <v>0</v>
      </c>
      <c r="M40" s="40">
        <v>0</v>
      </c>
      <c r="N40" s="50">
        <f t="shared" ref="N40:N55" si="16">SUM(J40:M40)</f>
        <v>2</v>
      </c>
      <c r="O40" s="40">
        <v>40</v>
      </c>
      <c r="P40" s="40">
        <v>0</v>
      </c>
      <c r="Q40" s="40">
        <v>120</v>
      </c>
      <c r="R40" s="40">
        <v>30</v>
      </c>
      <c r="S40" s="50">
        <f t="shared" si="13"/>
        <v>190</v>
      </c>
      <c r="T40" s="21">
        <v>10</v>
      </c>
      <c r="U40" s="21">
        <v>0</v>
      </c>
      <c r="V40" s="21">
        <v>103</v>
      </c>
      <c r="W40" s="21">
        <v>9</v>
      </c>
      <c r="X40" s="21">
        <v>0</v>
      </c>
      <c r="Y40" s="50">
        <f t="shared" si="14"/>
        <v>122</v>
      </c>
      <c r="Z40" s="40">
        <v>0</v>
      </c>
      <c r="AA40" s="40">
        <v>0</v>
      </c>
      <c r="AB40" s="40">
        <v>0</v>
      </c>
      <c r="AC40" s="40">
        <v>0</v>
      </c>
      <c r="AD40" s="50">
        <f t="shared" si="15"/>
        <v>0</v>
      </c>
      <c r="AF40" s="147" t="s">
        <v>310</v>
      </c>
      <c r="AG40">
        <v>20</v>
      </c>
      <c r="AH40">
        <v>40</v>
      </c>
      <c r="AI40">
        <v>102</v>
      </c>
      <c r="AJ40">
        <v>40</v>
      </c>
      <c r="AK40">
        <v>86</v>
      </c>
      <c r="AL40">
        <v>20</v>
      </c>
      <c r="AM40">
        <v>10</v>
      </c>
      <c r="AO40">
        <v>20</v>
      </c>
      <c r="AP40">
        <v>22</v>
      </c>
      <c r="AQ40">
        <v>15</v>
      </c>
      <c r="AR40">
        <v>56</v>
      </c>
      <c r="AS40">
        <v>431</v>
      </c>
    </row>
    <row r="41" spans="1:45">
      <c r="B41" s="10">
        <v>1529</v>
      </c>
      <c r="C41" s="9" t="s">
        <v>173</v>
      </c>
      <c r="D41" s="10">
        <v>34</v>
      </c>
      <c r="E41" s="8" t="s">
        <v>773</v>
      </c>
      <c r="F41" s="11">
        <v>42892</v>
      </c>
      <c r="G41" s="13">
        <v>0</v>
      </c>
      <c r="H41" s="13">
        <v>11</v>
      </c>
      <c r="I41" s="13">
        <v>1777</v>
      </c>
      <c r="J41" s="40">
        <v>0</v>
      </c>
      <c r="K41" s="40">
        <v>0</v>
      </c>
      <c r="L41" s="40">
        <v>0</v>
      </c>
      <c r="M41" s="40">
        <v>0</v>
      </c>
      <c r="N41" s="50">
        <f t="shared" si="16"/>
        <v>0</v>
      </c>
      <c r="O41" s="40">
        <v>0</v>
      </c>
      <c r="P41" s="40">
        <v>0</v>
      </c>
      <c r="Q41" s="40">
        <v>0</v>
      </c>
      <c r="R41" s="40">
        <v>0</v>
      </c>
      <c r="S41" s="50">
        <f t="shared" ref="S41:S50" si="17">SUM(O41:R41)</f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50">
        <f t="shared" si="14"/>
        <v>0</v>
      </c>
      <c r="Z41" s="40">
        <v>0</v>
      </c>
      <c r="AA41" s="40">
        <v>0</v>
      </c>
      <c r="AB41" s="40">
        <v>0</v>
      </c>
      <c r="AC41" s="40">
        <v>0</v>
      </c>
      <c r="AD41" s="50">
        <f t="shared" si="15"/>
        <v>0</v>
      </c>
      <c r="AE41" s="99" t="s">
        <v>486</v>
      </c>
      <c r="AF41" s="147" t="s">
        <v>402</v>
      </c>
      <c r="AM41">
        <v>2</v>
      </c>
      <c r="AO41">
        <v>2</v>
      </c>
      <c r="AP41">
        <v>3</v>
      </c>
      <c r="AS41">
        <v>7</v>
      </c>
    </row>
    <row r="42" spans="1:45">
      <c r="B42" s="10">
        <v>1531</v>
      </c>
      <c r="C42" s="9" t="s">
        <v>173</v>
      </c>
      <c r="D42" s="10">
        <v>35</v>
      </c>
      <c r="E42" s="8" t="s">
        <v>774</v>
      </c>
      <c r="F42" s="11">
        <v>42894</v>
      </c>
      <c r="G42" s="13">
        <v>3102</v>
      </c>
      <c r="H42" s="13">
        <v>112087</v>
      </c>
      <c r="I42" s="13">
        <v>4996</v>
      </c>
      <c r="J42" s="40">
        <v>14</v>
      </c>
      <c r="K42" s="40">
        <v>0</v>
      </c>
      <c r="L42" s="40">
        <v>1</v>
      </c>
      <c r="M42" s="40">
        <v>0</v>
      </c>
      <c r="N42" s="50">
        <f t="shared" si="16"/>
        <v>15</v>
      </c>
      <c r="O42" s="40">
        <v>25</v>
      </c>
      <c r="P42" s="40">
        <v>0</v>
      </c>
      <c r="Q42" s="40">
        <v>40</v>
      </c>
      <c r="R42" s="40">
        <v>20</v>
      </c>
      <c r="S42" s="50">
        <f t="shared" si="17"/>
        <v>85</v>
      </c>
      <c r="T42" s="21">
        <v>22</v>
      </c>
      <c r="U42" s="21">
        <v>0</v>
      </c>
      <c r="V42" s="21">
        <v>161</v>
      </c>
      <c r="W42" s="21">
        <v>15</v>
      </c>
      <c r="X42" s="21">
        <v>0</v>
      </c>
      <c r="Y42" s="50">
        <f t="shared" si="14"/>
        <v>198</v>
      </c>
      <c r="Z42" s="40">
        <v>60</v>
      </c>
      <c r="AA42" s="40">
        <v>0</v>
      </c>
      <c r="AB42" s="40">
        <v>0</v>
      </c>
      <c r="AC42" s="40">
        <v>0</v>
      </c>
      <c r="AD42" s="50">
        <f t="shared" si="15"/>
        <v>60</v>
      </c>
      <c r="AF42" s="147" t="s">
        <v>514</v>
      </c>
      <c r="AI42">
        <v>10</v>
      </c>
      <c r="AS42">
        <v>10</v>
      </c>
    </row>
    <row r="43" spans="1:45" ht="15">
      <c r="B43" s="10">
        <v>1532</v>
      </c>
      <c r="C43" s="9" t="s">
        <v>173</v>
      </c>
      <c r="D43" s="10">
        <v>36</v>
      </c>
      <c r="E43" s="8" t="s">
        <v>775</v>
      </c>
      <c r="F43" s="11">
        <v>42908</v>
      </c>
      <c r="G43" s="13">
        <v>1523</v>
      </c>
      <c r="H43" s="13">
        <v>50752</v>
      </c>
      <c r="I43" s="13">
        <v>4458</v>
      </c>
      <c r="J43" s="40">
        <v>19</v>
      </c>
      <c r="K43" s="40">
        <v>0</v>
      </c>
      <c r="L43" s="40">
        <v>1</v>
      </c>
      <c r="M43" s="40">
        <v>0</v>
      </c>
      <c r="N43" s="50">
        <f t="shared" si="16"/>
        <v>20</v>
      </c>
      <c r="O43" s="40">
        <v>64</v>
      </c>
      <c r="P43" s="40">
        <v>0</v>
      </c>
      <c r="Q43" s="40">
        <v>100</v>
      </c>
      <c r="R43" s="40">
        <v>75</v>
      </c>
      <c r="S43" s="50">
        <f t="shared" si="17"/>
        <v>239</v>
      </c>
      <c r="T43" s="21">
        <v>60</v>
      </c>
      <c r="U43" s="21">
        <v>0</v>
      </c>
      <c r="V43" s="21">
        <v>114</v>
      </c>
      <c r="W43" s="21">
        <v>8</v>
      </c>
      <c r="X43" s="21">
        <v>0</v>
      </c>
      <c r="Y43" s="50">
        <f t="shared" si="14"/>
        <v>182</v>
      </c>
      <c r="Z43" s="40">
        <v>0</v>
      </c>
      <c r="AA43" s="40">
        <v>0</v>
      </c>
      <c r="AB43" s="40">
        <v>0</v>
      </c>
      <c r="AC43" s="40">
        <v>0</v>
      </c>
      <c r="AD43" s="50">
        <f t="shared" si="15"/>
        <v>0</v>
      </c>
      <c r="AF43" s="148" t="s">
        <v>76</v>
      </c>
      <c r="AG43" s="149">
        <v>667</v>
      </c>
      <c r="AH43" s="149">
        <v>250</v>
      </c>
      <c r="AI43" s="149">
        <v>835</v>
      </c>
      <c r="AJ43" s="149">
        <v>486</v>
      </c>
      <c r="AK43" s="149">
        <v>730</v>
      </c>
      <c r="AL43" s="149">
        <v>778</v>
      </c>
      <c r="AM43" s="149">
        <v>644</v>
      </c>
      <c r="AN43" s="149">
        <v>357</v>
      </c>
      <c r="AO43" s="149">
        <v>562</v>
      </c>
      <c r="AP43" s="149">
        <v>796</v>
      </c>
      <c r="AQ43" s="149">
        <v>399</v>
      </c>
      <c r="AR43" s="149">
        <v>531</v>
      </c>
      <c r="AS43" s="149">
        <v>7035</v>
      </c>
    </row>
    <row r="44" spans="1:45">
      <c r="B44" s="10">
        <v>1533</v>
      </c>
      <c r="C44" s="9" t="s">
        <v>173</v>
      </c>
      <c r="D44" s="10">
        <v>37</v>
      </c>
      <c r="E44" s="8" t="s">
        <v>776</v>
      </c>
      <c r="F44" s="11">
        <v>42911</v>
      </c>
      <c r="G44" s="13">
        <v>2568</v>
      </c>
      <c r="H44" s="13">
        <v>111665</v>
      </c>
      <c r="I44" s="13">
        <v>4107</v>
      </c>
      <c r="J44" s="40">
        <v>1</v>
      </c>
      <c r="K44" s="40">
        <v>0</v>
      </c>
      <c r="L44" s="40">
        <v>0</v>
      </c>
      <c r="M44" s="40">
        <v>0</v>
      </c>
      <c r="N44" s="50">
        <f t="shared" si="16"/>
        <v>1</v>
      </c>
      <c r="O44" s="40">
        <v>25</v>
      </c>
      <c r="P44" s="40">
        <v>0</v>
      </c>
      <c r="Q44" s="40">
        <v>119</v>
      </c>
      <c r="R44" s="40">
        <v>10</v>
      </c>
      <c r="S44" s="50">
        <f t="shared" si="17"/>
        <v>154</v>
      </c>
      <c r="T44" s="21">
        <v>29</v>
      </c>
      <c r="U44" s="21">
        <v>0</v>
      </c>
      <c r="V44" s="21">
        <v>96</v>
      </c>
      <c r="W44" s="21">
        <v>37</v>
      </c>
      <c r="X44" s="21">
        <v>0</v>
      </c>
      <c r="Y44" s="50">
        <f t="shared" si="14"/>
        <v>162</v>
      </c>
      <c r="Z44" s="40">
        <v>0</v>
      </c>
      <c r="AA44" s="40">
        <v>0</v>
      </c>
      <c r="AB44" s="40">
        <v>0</v>
      </c>
      <c r="AC44" s="40">
        <v>0</v>
      </c>
      <c r="AD44" s="50">
        <f t="shared" si="15"/>
        <v>0</v>
      </c>
      <c r="AF44" s="147"/>
    </row>
    <row r="45" spans="1:45">
      <c r="B45" s="10">
        <v>1534</v>
      </c>
      <c r="C45" s="9" t="s">
        <v>173</v>
      </c>
      <c r="D45" s="10">
        <v>38</v>
      </c>
      <c r="E45" s="8" t="s">
        <v>777</v>
      </c>
      <c r="F45" s="11">
        <v>42916</v>
      </c>
      <c r="G45" s="13">
        <v>1717</v>
      </c>
      <c r="H45" s="13">
        <v>93865</v>
      </c>
      <c r="I45" s="13">
        <v>2830</v>
      </c>
      <c r="J45" s="40">
        <v>5</v>
      </c>
      <c r="K45" s="40">
        <v>0</v>
      </c>
      <c r="L45" s="40">
        <v>1</v>
      </c>
      <c r="M45" s="40">
        <v>0</v>
      </c>
      <c r="N45" s="50">
        <f t="shared" si="16"/>
        <v>6</v>
      </c>
      <c r="O45" s="40">
        <v>30</v>
      </c>
      <c r="P45" s="40">
        <v>0</v>
      </c>
      <c r="Q45" s="40">
        <v>113</v>
      </c>
      <c r="R45" s="40">
        <v>25</v>
      </c>
      <c r="S45" s="50">
        <f t="shared" si="17"/>
        <v>168</v>
      </c>
      <c r="T45" s="21">
        <v>33</v>
      </c>
      <c r="U45" s="21">
        <v>0</v>
      </c>
      <c r="V45" s="21">
        <v>57</v>
      </c>
      <c r="W45" s="21">
        <v>24</v>
      </c>
      <c r="X45" s="21">
        <v>0</v>
      </c>
      <c r="Y45" s="50">
        <f t="shared" si="14"/>
        <v>114</v>
      </c>
      <c r="Z45" s="40">
        <v>0</v>
      </c>
      <c r="AA45" s="40">
        <v>0</v>
      </c>
      <c r="AB45" s="40">
        <v>0</v>
      </c>
      <c r="AC45" s="40">
        <v>0</v>
      </c>
      <c r="AD45" s="50">
        <f t="shared" si="15"/>
        <v>0</v>
      </c>
      <c r="AF45" s="147"/>
    </row>
    <row r="46" spans="1:45">
      <c r="B46" s="10">
        <v>1535</v>
      </c>
      <c r="C46" s="9" t="s">
        <v>173</v>
      </c>
      <c r="D46" s="10">
        <v>39</v>
      </c>
      <c r="E46" s="8" t="s">
        <v>778</v>
      </c>
      <c r="F46" s="11">
        <v>42926</v>
      </c>
      <c r="G46" s="13">
        <v>2976</v>
      </c>
      <c r="H46" s="13">
        <v>134253</v>
      </c>
      <c r="I46" s="13">
        <v>4674</v>
      </c>
      <c r="J46" s="40">
        <v>29</v>
      </c>
      <c r="K46" s="40">
        <v>0</v>
      </c>
      <c r="L46" s="40">
        <v>0</v>
      </c>
      <c r="M46" s="40">
        <v>0</v>
      </c>
      <c r="N46" s="50">
        <f t="shared" si="16"/>
        <v>29</v>
      </c>
      <c r="O46" s="40">
        <v>26</v>
      </c>
      <c r="P46" s="40">
        <v>0</v>
      </c>
      <c r="Q46" s="40">
        <v>52</v>
      </c>
      <c r="R46" s="40">
        <v>0</v>
      </c>
      <c r="S46" s="50">
        <f t="shared" si="17"/>
        <v>78</v>
      </c>
      <c r="T46" s="21">
        <v>34</v>
      </c>
      <c r="U46" s="21">
        <v>0</v>
      </c>
      <c r="V46" s="21">
        <v>131</v>
      </c>
      <c r="W46" s="21">
        <v>23</v>
      </c>
      <c r="X46" s="21">
        <v>0</v>
      </c>
      <c r="Y46" s="50">
        <f t="shared" si="14"/>
        <v>188</v>
      </c>
      <c r="Z46" s="40">
        <v>30</v>
      </c>
      <c r="AA46" s="40">
        <v>0</v>
      </c>
      <c r="AB46" s="40">
        <v>10</v>
      </c>
      <c r="AC46" s="40">
        <v>0</v>
      </c>
      <c r="AD46" s="50">
        <f t="shared" si="15"/>
        <v>40</v>
      </c>
      <c r="AF46" s="147"/>
    </row>
    <row r="47" spans="1:45">
      <c r="B47" s="10">
        <v>1536</v>
      </c>
      <c r="C47" s="9" t="s">
        <v>173</v>
      </c>
      <c r="D47" s="10">
        <v>40</v>
      </c>
      <c r="E47" s="8" t="s">
        <v>779</v>
      </c>
      <c r="F47" s="11">
        <v>42931</v>
      </c>
      <c r="G47" s="13">
        <v>1898</v>
      </c>
      <c r="H47" s="13">
        <v>96142</v>
      </c>
      <c r="I47" s="13">
        <v>4181</v>
      </c>
      <c r="J47" s="40">
        <v>29</v>
      </c>
      <c r="K47" s="40">
        <v>0</v>
      </c>
      <c r="L47" s="40">
        <v>0</v>
      </c>
      <c r="M47" s="40">
        <v>0</v>
      </c>
      <c r="N47" s="50">
        <f t="shared" si="16"/>
        <v>29</v>
      </c>
      <c r="O47" s="40">
        <v>29</v>
      </c>
      <c r="P47" s="40">
        <v>0</v>
      </c>
      <c r="Q47" s="40">
        <v>105</v>
      </c>
      <c r="R47" s="40">
        <v>1</v>
      </c>
      <c r="S47" s="50">
        <f t="shared" si="17"/>
        <v>135</v>
      </c>
      <c r="T47" s="21">
        <v>21</v>
      </c>
      <c r="U47" s="21">
        <v>0</v>
      </c>
      <c r="V47" s="21">
        <v>128</v>
      </c>
      <c r="W47" s="21">
        <v>16</v>
      </c>
      <c r="X47" s="21">
        <v>0</v>
      </c>
      <c r="Y47" s="50">
        <f t="shared" si="14"/>
        <v>165</v>
      </c>
      <c r="Z47" s="40">
        <v>0</v>
      </c>
      <c r="AA47" s="40">
        <v>0</v>
      </c>
      <c r="AB47" s="40">
        <v>0</v>
      </c>
      <c r="AC47" s="40">
        <v>1</v>
      </c>
      <c r="AD47" s="50">
        <f t="shared" si="15"/>
        <v>1</v>
      </c>
      <c r="AF47" s="147"/>
    </row>
    <row r="48" spans="1:45">
      <c r="B48" s="10">
        <v>1537</v>
      </c>
      <c r="C48" s="9" t="s">
        <v>173</v>
      </c>
      <c r="D48" s="10">
        <v>41</v>
      </c>
      <c r="E48" s="8" t="s">
        <v>780</v>
      </c>
      <c r="F48" s="11">
        <v>42939</v>
      </c>
      <c r="G48" s="13">
        <v>3773</v>
      </c>
      <c r="H48" s="13">
        <v>104844</v>
      </c>
      <c r="I48" s="13">
        <v>4951</v>
      </c>
      <c r="J48" s="40">
        <v>3</v>
      </c>
      <c r="K48" s="40">
        <v>0</v>
      </c>
      <c r="L48" s="40">
        <v>2</v>
      </c>
      <c r="M48" s="40">
        <v>0</v>
      </c>
      <c r="N48" s="50">
        <f t="shared" si="16"/>
        <v>5</v>
      </c>
      <c r="O48" s="40">
        <v>25</v>
      </c>
      <c r="P48" s="40">
        <v>0</v>
      </c>
      <c r="Q48" s="40">
        <v>50</v>
      </c>
      <c r="R48" s="40">
        <v>0</v>
      </c>
      <c r="S48" s="50">
        <f t="shared" si="17"/>
        <v>75</v>
      </c>
      <c r="T48" s="21">
        <v>23</v>
      </c>
      <c r="U48" s="21">
        <v>0</v>
      </c>
      <c r="V48" s="21">
        <v>162</v>
      </c>
      <c r="W48" s="21">
        <v>13</v>
      </c>
      <c r="X48" s="21">
        <v>0</v>
      </c>
      <c r="Y48" s="50">
        <f t="shared" si="14"/>
        <v>198</v>
      </c>
      <c r="Z48" s="40">
        <v>0</v>
      </c>
      <c r="AA48" s="40">
        <v>0</v>
      </c>
      <c r="AB48" s="40">
        <v>0</v>
      </c>
      <c r="AC48" s="40">
        <v>0</v>
      </c>
      <c r="AD48" s="50">
        <f t="shared" si="15"/>
        <v>0</v>
      </c>
      <c r="AF48" s="147"/>
    </row>
    <row r="49" spans="2:32">
      <c r="B49" s="10">
        <v>1538</v>
      </c>
      <c r="C49" s="9" t="s">
        <v>173</v>
      </c>
      <c r="D49" s="10">
        <v>42</v>
      </c>
      <c r="E49" s="8" t="s">
        <v>781</v>
      </c>
      <c r="F49" s="11">
        <v>42943</v>
      </c>
      <c r="G49" s="13">
        <v>2177</v>
      </c>
      <c r="H49" s="13">
        <v>36995</v>
      </c>
      <c r="I49" s="13">
        <v>2308</v>
      </c>
      <c r="J49" s="40">
        <v>2</v>
      </c>
      <c r="K49" s="40">
        <v>0</v>
      </c>
      <c r="L49" s="40">
        <v>0</v>
      </c>
      <c r="M49" s="40">
        <v>0</v>
      </c>
      <c r="N49" s="50">
        <f t="shared" si="16"/>
        <v>2</v>
      </c>
      <c r="O49" s="40">
        <v>25</v>
      </c>
      <c r="P49" s="40">
        <v>0</v>
      </c>
      <c r="Q49" s="40">
        <v>70</v>
      </c>
      <c r="R49" s="40">
        <v>0</v>
      </c>
      <c r="S49" s="50">
        <f t="shared" si="17"/>
        <v>95</v>
      </c>
      <c r="T49" s="21">
        <v>13</v>
      </c>
      <c r="U49" s="21">
        <v>0</v>
      </c>
      <c r="V49" s="21">
        <v>74</v>
      </c>
      <c r="W49" s="21">
        <v>6</v>
      </c>
      <c r="X49" s="21">
        <v>0</v>
      </c>
      <c r="Y49" s="50">
        <f t="shared" si="14"/>
        <v>93</v>
      </c>
      <c r="Z49" s="40">
        <v>0</v>
      </c>
      <c r="AA49" s="40">
        <v>0</v>
      </c>
      <c r="AB49" s="40">
        <v>0</v>
      </c>
      <c r="AC49" s="40">
        <v>1</v>
      </c>
      <c r="AD49" s="50">
        <f t="shared" si="15"/>
        <v>1</v>
      </c>
      <c r="AF49" s="147"/>
    </row>
    <row r="50" spans="2:32">
      <c r="B50" s="10">
        <v>1539</v>
      </c>
      <c r="C50" s="9" t="s">
        <v>173</v>
      </c>
      <c r="D50" s="10">
        <v>43</v>
      </c>
      <c r="E50" s="8" t="s">
        <v>782</v>
      </c>
      <c r="F50" s="11">
        <v>42950</v>
      </c>
      <c r="G50" s="13">
        <v>1556</v>
      </c>
      <c r="H50" s="13">
        <v>69621</v>
      </c>
      <c r="I50" s="13">
        <v>3650</v>
      </c>
      <c r="J50" s="40">
        <v>51</v>
      </c>
      <c r="K50" s="40">
        <v>0</v>
      </c>
      <c r="L50" s="40">
        <v>0</v>
      </c>
      <c r="M50" s="40">
        <v>0</v>
      </c>
      <c r="N50" s="50">
        <f t="shared" si="16"/>
        <v>51</v>
      </c>
      <c r="O50" s="40">
        <v>35</v>
      </c>
      <c r="P50" s="40">
        <v>0</v>
      </c>
      <c r="Q50" s="40">
        <v>70</v>
      </c>
      <c r="R50" s="40">
        <v>0</v>
      </c>
      <c r="S50" s="50">
        <f t="shared" si="17"/>
        <v>105</v>
      </c>
      <c r="T50" s="21">
        <v>23</v>
      </c>
      <c r="U50" s="21">
        <v>0</v>
      </c>
      <c r="V50" s="21">
        <v>130</v>
      </c>
      <c r="W50" s="21">
        <v>2</v>
      </c>
      <c r="X50" s="21">
        <v>0</v>
      </c>
      <c r="Y50" s="50">
        <f t="shared" si="14"/>
        <v>155</v>
      </c>
      <c r="Z50" s="40">
        <v>0</v>
      </c>
      <c r="AA50" s="40">
        <v>0</v>
      </c>
      <c r="AB50" s="40">
        <v>0</v>
      </c>
      <c r="AC50" s="40">
        <v>0</v>
      </c>
      <c r="AD50" s="50">
        <f t="shared" ref="AD50:AD66" si="18">SUM(Z50:AC50)</f>
        <v>0</v>
      </c>
      <c r="AF50" s="147"/>
    </row>
    <row r="51" spans="2:32">
      <c r="B51" s="10">
        <v>1540</v>
      </c>
      <c r="C51" s="9" t="s">
        <v>173</v>
      </c>
      <c r="D51" s="10">
        <v>44</v>
      </c>
      <c r="E51" s="8" t="s">
        <v>783</v>
      </c>
      <c r="F51" s="11">
        <v>42951</v>
      </c>
      <c r="G51" s="13">
        <v>0</v>
      </c>
      <c r="H51" s="13">
        <v>0</v>
      </c>
      <c r="I51" s="13">
        <v>4050</v>
      </c>
      <c r="J51" s="40">
        <v>150</v>
      </c>
      <c r="K51" s="40">
        <v>0</v>
      </c>
      <c r="L51" s="40">
        <v>0</v>
      </c>
      <c r="M51" s="40">
        <v>0</v>
      </c>
      <c r="N51" s="50">
        <f t="shared" si="16"/>
        <v>150</v>
      </c>
      <c r="O51" s="40">
        <v>0</v>
      </c>
      <c r="P51" s="40">
        <v>0</v>
      </c>
      <c r="Q51" s="40">
        <v>0</v>
      </c>
      <c r="R51" s="40">
        <v>0</v>
      </c>
      <c r="S51" s="50">
        <f t="shared" ref="S51:S68" si="19">SUM(O51:R51)</f>
        <v>0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50">
        <f t="shared" ref="Y51:Y66" si="20">SUM(T51:X51)</f>
        <v>0</v>
      </c>
      <c r="Z51" s="40">
        <v>0</v>
      </c>
      <c r="AA51" s="40">
        <v>0</v>
      </c>
      <c r="AB51" s="40">
        <v>0</v>
      </c>
      <c r="AC51" s="40">
        <v>0</v>
      </c>
      <c r="AD51" s="50">
        <f t="shared" si="18"/>
        <v>0</v>
      </c>
      <c r="AE51" s="99" t="s">
        <v>784</v>
      </c>
      <c r="AF51" s="147"/>
    </row>
    <row r="52" spans="2:32">
      <c r="B52" s="10">
        <v>1541</v>
      </c>
      <c r="C52" s="9" t="s">
        <v>173</v>
      </c>
      <c r="D52" s="10">
        <v>45</v>
      </c>
      <c r="E52" s="8" t="s">
        <v>785</v>
      </c>
      <c r="F52" s="11">
        <v>42956</v>
      </c>
      <c r="G52" s="13">
        <v>0</v>
      </c>
      <c r="H52" s="13">
        <v>0</v>
      </c>
      <c r="I52" s="13">
        <v>11907</v>
      </c>
      <c r="J52" s="40">
        <v>407</v>
      </c>
      <c r="K52" s="40">
        <v>0</v>
      </c>
      <c r="L52" s="40">
        <v>0</v>
      </c>
      <c r="M52" s="40">
        <v>0</v>
      </c>
      <c r="N52" s="50">
        <f t="shared" si="16"/>
        <v>407</v>
      </c>
      <c r="O52" s="40">
        <v>0</v>
      </c>
      <c r="P52" s="40">
        <v>0</v>
      </c>
      <c r="Q52" s="40">
        <v>0</v>
      </c>
      <c r="R52" s="40">
        <v>0</v>
      </c>
      <c r="S52" s="50">
        <f t="shared" si="19"/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50">
        <f t="shared" si="20"/>
        <v>0</v>
      </c>
      <c r="Z52" s="40">
        <v>0</v>
      </c>
      <c r="AA52" s="40">
        <v>0</v>
      </c>
      <c r="AB52" s="40">
        <v>0</v>
      </c>
      <c r="AC52" s="40">
        <v>0</v>
      </c>
      <c r="AD52" s="50">
        <f t="shared" si="18"/>
        <v>0</v>
      </c>
      <c r="AE52" s="99" t="s">
        <v>784</v>
      </c>
      <c r="AF52" s="147"/>
    </row>
    <row r="53" spans="2:32">
      <c r="B53" s="10">
        <v>1542</v>
      </c>
      <c r="C53" s="9" t="s">
        <v>173</v>
      </c>
      <c r="D53" s="10">
        <v>46</v>
      </c>
      <c r="E53" s="8" t="s">
        <v>786</v>
      </c>
      <c r="F53" s="11">
        <v>42957</v>
      </c>
      <c r="G53" s="13">
        <v>1634</v>
      </c>
      <c r="H53" s="13">
        <v>80402</v>
      </c>
      <c r="I53" s="13">
        <v>2487</v>
      </c>
      <c r="J53" s="40">
        <v>66</v>
      </c>
      <c r="K53" s="40">
        <v>0</v>
      </c>
      <c r="L53" s="40">
        <v>1</v>
      </c>
      <c r="M53" s="40">
        <v>0</v>
      </c>
      <c r="N53" s="50">
        <f t="shared" si="16"/>
        <v>67</v>
      </c>
      <c r="O53" s="40">
        <v>40</v>
      </c>
      <c r="P53" s="40">
        <v>0</v>
      </c>
      <c r="Q53" s="40">
        <v>74</v>
      </c>
      <c r="R53" s="40">
        <v>0</v>
      </c>
      <c r="S53" s="50">
        <f t="shared" si="19"/>
        <v>114</v>
      </c>
      <c r="T53" s="21">
        <v>11</v>
      </c>
      <c r="U53" s="21">
        <v>0</v>
      </c>
      <c r="V53" s="21">
        <v>77</v>
      </c>
      <c r="W53" s="21">
        <v>10</v>
      </c>
      <c r="X53" s="21">
        <v>0</v>
      </c>
      <c r="Y53" s="50">
        <f t="shared" si="20"/>
        <v>98</v>
      </c>
      <c r="Z53" s="40">
        <v>0</v>
      </c>
      <c r="AA53" s="40">
        <v>0</v>
      </c>
      <c r="AB53" s="40">
        <v>0</v>
      </c>
      <c r="AC53" s="40">
        <v>0</v>
      </c>
      <c r="AD53" s="50">
        <f t="shared" si="18"/>
        <v>0</v>
      </c>
      <c r="AF53" s="147"/>
    </row>
    <row r="54" spans="2:32">
      <c r="B54" s="10">
        <v>1543</v>
      </c>
      <c r="C54" s="9" t="s">
        <v>173</v>
      </c>
      <c r="D54" s="10">
        <v>47</v>
      </c>
      <c r="E54" s="8" t="s">
        <v>787</v>
      </c>
      <c r="F54" s="11">
        <v>42967</v>
      </c>
      <c r="G54" s="13">
        <v>1695</v>
      </c>
      <c r="H54" s="13">
        <v>71630</v>
      </c>
      <c r="I54" s="13">
        <v>2438</v>
      </c>
      <c r="J54" s="40">
        <v>73</v>
      </c>
      <c r="K54" s="40">
        <v>0</v>
      </c>
      <c r="L54" s="40">
        <v>1</v>
      </c>
      <c r="M54" s="40">
        <v>0</v>
      </c>
      <c r="N54" s="50">
        <f t="shared" si="16"/>
        <v>74</v>
      </c>
      <c r="O54" s="40">
        <v>20</v>
      </c>
      <c r="P54" s="40">
        <v>0</v>
      </c>
      <c r="Q54" s="40">
        <v>173</v>
      </c>
      <c r="R54" s="40">
        <v>10</v>
      </c>
      <c r="S54" s="50">
        <f t="shared" si="19"/>
        <v>203</v>
      </c>
      <c r="T54" s="21">
        <v>10</v>
      </c>
      <c r="U54" s="21">
        <v>0</v>
      </c>
      <c r="V54" s="21">
        <v>81</v>
      </c>
      <c r="W54" s="21">
        <v>6</v>
      </c>
      <c r="X54" s="21">
        <v>0</v>
      </c>
      <c r="Y54" s="50">
        <f t="shared" si="20"/>
        <v>97</v>
      </c>
      <c r="Z54" s="40">
        <v>0</v>
      </c>
      <c r="AA54" s="40">
        <v>0</v>
      </c>
      <c r="AB54" s="40">
        <v>1</v>
      </c>
      <c r="AC54" s="40">
        <v>0</v>
      </c>
      <c r="AD54" s="50">
        <f t="shared" si="18"/>
        <v>1</v>
      </c>
      <c r="AF54" s="147"/>
    </row>
    <row r="55" spans="2:32">
      <c r="B55" s="10">
        <v>1544</v>
      </c>
      <c r="C55" s="9" t="s">
        <v>173</v>
      </c>
      <c r="D55" s="10">
        <v>48</v>
      </c>
      <c r="E55" s="8" t="s">
        <v>788</v>
      </c>
      <c r="F55" s="11">
        <v>42976</v>
      </c>
      <c r="G55" s="13">
        <v>126</v>
      </c>
      <c r="H55" s="13">
        <v>3846</v>
      </c>
      <c r="I55" s="13">
        <v>184</v>
      </c>
      <c r="J55" s="40">
        <v>79</v>
      </c>
      <c r="K55" s="40">
        <v>0</v>
      </c>
      <c r="L55" s="40">
        <v>1</v>
      </c>
      <c r="M55" s="40">
        <v>0</v>
      </c>
      <c r="N55" s="50">
        <f t="shared" si="16"/>
        <v>80</v>
      </c>
      <c r="O55" s="40">
        <v>0</v>
      </c>
      <c r="P55" s="40">
        <v>0</v>
      </c>
      <c r="Q55" s="40">
        <v>154</v>
      </c>
      <c r="R55" s="40">
        <v>10</v>
      </c>
      <c r="S55" s="50">
        <f t="shared" si="19"/>
        <v>164</v>
      </c>
      <c r="T55" s="21">
        <v>0</v>
      </c>
      <c r="U55" s="21">
        <v>0</v>
      </c>
      <c r="V55" s="21">
        <v>0</v>
      </c>
      <c r="W55" s="21">
        <v>7</v>
      </c>
      <c r="X55" s="21">
        <v>0</v>
      </c>
      <c r="Y55" s="50">
        <f t="shared" si="20"/>
        <v>7</v>
      </c>
      <c r="Z55" s="40">
        <v>4</v>
      </c>
      <c r="AA55" s="40">
        <v>0</v>
      </c>
      <c r="AB55" s="40">
        <v>0</v>
      </c>
      <c r="AC55" s="40">
        <v>0</v>
      </c>
      <c r="AD55" s="50">
        <f t="shared" si="18"/>
        <v>4</v>
      </c>
      <c r="AF55" s="147"/>
    </row>
    <row r="56" spans="2:32">
      <c r="B56" s="10">
        <v>1545</v>
      </c>
      <c r="C56" s="9" t="s">
        <v>173</v>
      </c>
      <c r="D56" s="10">
        <v>49</v>
      </c>
      <c r="E56" s="8" t="s">
        <v>789</v>
      </c>
      <c r="F56" s="11">
        <v>42979</v>
      </c>
      <c r="G56" s="13">
        <v>2494</v>
      </c>
      <c r="H56" s="13">
        <v>132142</v>
      </c>
      <c r="I56" s="13">
        <v>4816</v>
      </c>
      <c r="J56" s="40">
        <v>2</v>
      </c>
      <c r="K56" s="40">
        <v>0</v>
      </c>
      <c r="L56" s="40">
        <v>0</v>
      </c>
      <c r="M56" s="40">
        <v>0</v>
      </c>
      <c r="N56" s="50">
        <f t="shared" ref="N56:N64" si="21">SUM(J56:M56)</f>
        <v>2</v>
      </c>
      <c r="O56" s="40">
        <v>0</v>
      </c>
      <c r="P56" s="40">
        <v>0</v>
      </c>
      <c r="Q56" s="40">
        <v>113</v>
      </c>
      <c r="R56" s="40">
        <v>0</v>
      </c>
      <c r="S56" s="50">
        <f t="shared" si="19"/>
        <v>113</v>
      </c>
      <c r="T56" s="21">
        <v>46</v>
      </c>
      <c r="U56" s="21">
        <v>0</v>
      </c>
      <c r="V56" s="21">
        <v>137</v>
      </c>
      <c r="W56" s="21">
        <v>11</v>
      </c>
      <c r="X56" s="21">
        <v>0</v>
      </c>
      <c r="Y56" s="50">
        <f t="shared" si="20"/>
        <v>194</v>
      </c>
      <c r="Z56" s="40">
        <v>208</v>
      </c>
      <c r="AA56" s="40">
        <v>0</v>
      </c>
      <c r="AB56" s="40">
        <v>0</v>
      </c>
      <c r="AC56" s="40">
        <v>0</v>
      </c>
      <c r="AD56" s="50">
        <f t="shared" si="18"/>
        <v>208</v>
      </c>
      <c r="AF56" s="147"/>
    </row>
    <row r="57" spans="2:32">
      <c r="B57" s="10">
        <v>1546</v>
      </c>
      <c r="C57" s="9" t="s">
        <v>173</v>
      </c>
      <c r="D57" s="10">
        <v>50</v>
      </c>
      <c r="E57" s="8" t="s">
        <v>790</v>
      </c>
      <c r="F57" s="11">
        <v>42987</v>
      </c>
      <c r="G57" s="13">
        <v>1524</v>
      </c>
      <c r="H57" s="13">
        <v>67528</v>
      </c>
      <c r="I57" s="13">
        <v>2644</v>
      </c>
      <c r="J57" s="40">
        <v>10</v>
      </c>
      <c r="K57" s="40">
        <v>0</v>
      </c>
      <c r="L57" s="40">
        <v>1</v>
      </c>
      <c r="M57" s="40">
        <v>0</v>
      </c>
      <c r="N57" s="50">
        <f t="shared" si="21"/>
        <v>11</v>
      </c>
      <c r="O57" s="40">
        <v>20</v>
      </c>
      <c r="P57" s="40">
        <v>0</v>
      </c>
      <c r="Q57" s="40">
        <v>70</v>
      </c>
      <c r="R57" s="40">
        <v>5</v>
      </c>
      <c r="S57" s="50">
        <f t="shared" si="19"/>
        <v>95</v>
      </c>
      <c r="T57" s="21">
        <v>30</v>
      </c>
      <c r="U57" s="21">
        <v>0</v>
      </c>
      <c r="V57" s="21">
        <v>75</v>
      </c>
      <c r="W57" s="21">
        <v>4</v>
      </c>
      <c r="X57" s="21">
        <v>0</v>
      </c>
      <c r="Y57" s="50">
        <f t="shared" si="20"/>
        <v>109</v>
      </c>
      <c r="Z57" s="40">
        <v>70</v>
      </c>
      <c r="AA57" s="40">
        <v>0</v>
      </c>
      <c r="AB57" s="40">
        <v>0</v>
      </c>
      <c r="AC57" s="40">
        <v>0</v>
      </c>
      <c r="AD57" s="50">
        <f t="shared" si="18"/>
        <v>70</v>
      </c>
      <c r="AF57" s="147"/>
    </row>
    <row r="58" spans="2:32">
      <c r="B58" s="10">
        <v>1547</v>
      </c>
      <c r="C58" s="9" t="s">
        <v>173</v>
      </c>
      <c r="D58" s="10">
        <v>51</v>
      </c>
      <c r="E58" s="8" t="s">
        <v>791</v>
      </c>
      <c r="F58" s="11">
        <v>42994</v>
      </c>
      <c r="G58" s="13">
        <v>1458</v>
      </c>
      <c r="H58" s="13">
        <v>40921</v>
      </c>
      <c r="I58" s="13">
        <v>2237</v>
      </c>
      <c r="J58" s="40">
        <v>1</v>
      </c>
      <c r="K58" s="40">
        <v>0</v>
      </c>
      <c r="L58" s="40">
        <v>0</v>
      </c>
      <c r="M58" s="40">
        <v>0</v>
      </c>
      <c r="N58" s="50">
        <f t="shared" si="21"/>
        <v>1</v>
      </c>
      <c r="O58" s="40">
        <v>20</v>
      </c>
      <c r="P58" s="40">
        <v>0</v>
      </c>
      <c r="Q58" s="40">
        <v>65</v>
      </c>
      <c r="R58" s="40">
        <v>5</v>
      </c>
      <c r="S58" s="50">
        <f t="shared" si="19"/>
        <v>90</v>
      </c>
      <c r="T58" s="21">
        <v>22</v>
      </c>
      <c r="U58" s="21">
        <v>0</v>
      </c>
      <c r="V58" s="21">
        <v>62</v>
      </c>
      <c r="W58" s="21">
        <v>6</v>
      </c>
      <c r="X58" s="21">
        <v>0</v>
      </c>
      <c r="Y58" s="50">
        <f t="shared" si="20"/>
        <v>90</v>
      </c>
      <c r="Z58" s="40">
        <v>30</v>
      </c>
      <c r="AA58" s="40">
        <v>0</v>
      </c>
      <c r="AB58" s="40">
        <v>30</v>
      </c>
      <c r="AC58" s="40">
        <v>0</v>
      </c>
      <c r="AD58" s="50">
        <f t="shared" si="18"/>
        <v>60</v>
      </c>
      <c r="AF58" s="147"/>
    </row>
    <row r="59" spans="2:32">
      <c r="B59" s="10">
        <v>1548</v>
      </c>
      <c r="C59" s="9" t="s">
        <v>173</v>
      </c>
      <c r="D59" s="10">
        <v>52</v>
      </c>
      <c r="E59" s="8" t="s">
        <v>792</v>
      </c>
      <c r="F59" s="11">
        <v>43004</v>
      </c>
      <c r="G59" s="13">
        <v>2254</v>
      </c>
      <c r="H59" s="13">
        <v>68514</v>
      </c>
      <c r="I59" s="13">
        <v>4268</v>
      </c>
      <c r="J59" s="40">
        <v>0</v>
      </c>
      <c r="K59" s="40">
        <v>0</v>
      </c>
      <c r="L59" s="40">
        <v>0</v>
      </c>
      <c r="M59" s="40">
        <v>0</v>
      </c>
      <c r="N59" s="50">
        <f t="shared" si="21"/>
        <v>0</v>
      </c>
      <c r="O59" s="40">
        <v>20</v>
      </c>
      <c r="P59" s="40">
        <v>0</v>
      </c>
      <c r="Q59" s="40">
        <v>165</v>
      </c>
      <c r="R59" s="40">
        <v>5</v>
      </c>
      <c r="S59" s="50">
        <f t="shared" si="19"/>
        <v>190</v>
      </c>
      <c r="T59" s="21">
        <v>60</v>
      </c>
      <c r="U59" s="21">
        <v>0</v>
      </c>
      <c r="V59" s="21">
        <v>106</v>
      </c>
      <c r="W59" s="21">
        <v>3</v>
      </c>
      <c r="X59" s="21">
        <v>0</v>
      </c>
      <c r="Y59" s="50">
        <f t="shared" si="20"/>
        <v>169</v>
      </c>
      <c r="Z59" s="40">
        <v>0</v>
      </c>
      <c r="AA59" s="40">
        <v>0</v>
      </c>
      <c r="AB59" s="40">
        <v>0</v>
      </c>
      <c r="AC59" s="40">
        <v>0</v>
      </c>
      <c r="AD59" s="50">
        <f t="shared" si="18"/>
        <v>0</v>
      </c>
      <c r="AF59" s="147"/>
    </row>
    <row r="60" spans="2:32">
      <c r="B60" s="10">
        <v>1549</v>
      </c>
      <c r="C60" s="9" t="s">
        <v>173</v>
      </c>
      <c r="D60" s="10">
        <v>53</v>
      </c>
      <c r="E60" s="8" t="s">
        <v>793</v>
      </c>
      <c r="F60" s="11">
        <v>43009</v>
      </c>
      <c r="G60" s="13">
        <v>3256</v>
      </c>
      <c r="H60" s="13">
        <v>108770</v>
      </c>
      <c r="I60" s="13">
        <v>5138</v>
      </c>
      <c r="J60" s="40">
        <v>1</v>
      </c>
      <c r="K60" s="40">
        <v>0</v>
      </c>
      <c r="L60" s="40">
        <v>0</v>
      </c>
      <c r="M60" s="40">
        <v>0</v>
      </c>
      <c r="N60" s="50">
        <f t="shared" si="21"/>
        <v>1</v>
      </c>
      <c r="O60" s="40">
        <v>20</v>
      </c>
      <c r="P60" s="40">
        <v>0</v>
      </c>
      <c r="Q60" s="40">
        <v>72</v>
      </c>
      <c r="R60" s="40">
        <v>5</v>
      </c>
      <c r="S60" s="50">
        <f t="shared" si="19"/>
        <v>97</v>
      </c>
      <c r="T60" s="21">
        <v>40</v>
      </c>
      <c r="U60" s="21">
        <v>0</v>
      </c>
      <c r="V60" s="21">
        <v>163</v>
      </c>
      <c r="W60" s="21">
        <v>4</v>
      </c>
      <c r="X60" s="21">
        <v>0</v>
      </c>
      <c r="Y60" s="50">
        <f t="shared" si="20"/>
        <v>207</v>
      </c>
      <c r="Z60" s="40">
        <v>0</v>
      </c>
      <c r="AA60" s="40">
        <v>0</v>
      </c>
      <c r="AB60" s="40">
        <v>0</v>
      </c>
      <c r="AC60" s="40">
        <v>0</v>
      </c>
      <c r="AD60" s="50">
        <f t="shared" si="18"/>
        <v>0</v>
      </c>
      <c r="AF60" s="147"/>
    </row>
    <row r="61" spans="2:32">
      <c r="B61" s="10">
        <v>1550</v>
      </c>
      <c r="C61" s="9" t="s">
        <v>173</v>
      </c>
      <c r="D61" s="10">
        <v>54</v>
      </c>
      <c r="E61" s="8" t="s">
        <v>794</v>
      </c>
      <c r="F61" s="11">
        <v>43015</v>
      </c>
      <c r="G61" s="13">
        <v>1669</v>
      </c>
      <c r="H61" s="13">
        <v>79328</v>
      </c>
      <c r="I61" s="13">
        <v>3670</v>
      </c>
      <c r="J61" s="40">
        <v>0</v>
      </c>
      <c r="K61" s="40">
        <v>0</v>
      </c>
      <c r="L61" s="40">
        <v>0</v>
      </c>
      <c r="M61" s="40">
        <v>0</v>
      </c>
      <c r="N61" s="50">
        <f t="shared" si="21"/>
        <v>0</v>
      </c>
      <c r="O61" s="40">
        <v>0</v>
      </c>
      <c r="P61" s="40">
        <v>0</v>
      </c>
      <c r="Q61" s="40">
        <v>65</v>
      </c>
      <c r="R61" s="40">
        <v>5</v>
      </c>
      <c r="S61" s="50">
        <f t="shared" si="19"/>
        <v>70</v>
      </c>
      <c r="T61" s="21">
        <v>67</v>
      </c>
      <c r="U61" s="21">
        <v>0</v>
      </c>
      <c r="V61" s="21">
        <v>78</v>
      </c>
      <c r="W61" s="21">
        <v>3</v>
      </c>
      <c r="X61" s="21">
        <v>0</v>
      </c>
      <c r="Y61" s="50">
        <f t="shared" si="20"/>
        <v>148</v>
      </c>
      <c r="Z61" s="40">
        <v>0</v>
      </c>
      <c r="AA61" s="40">
        <v>0</v>
      </c>
      <c r="AB61" s="40">
        <v>0</v>
      </c>
      <c r="AC61" s="40">
        <v>0</v>
      </c>
      <c r="AD61" s="50">
        <f t="shared" si="18"/>
        <v>0</v>
      </c>
      <c r="AF61" s="147"/>
    </row>
    <row r="62" spans="2:32">
      <c r="B62" s="10">
        <v>1551</v>
      </c>
      <c r="C62" s="9" t="s">
        <v>173</v>
      </c>
      <c r="D62" s="10">
        <v>55</v>
      </c>
      <c r="E62" s="8" t="s">
        <v>795</v>
      </c>
      <c r="F62" s="11">
        <v>43030</v>
      </c>
      <c r="G62" s="13">
        <v>4141</v>
      </c>
      <c r="H62" s="13">
        <v>133906</v>
      </c>
      <c r="I62" s="13">
        <v>6251</v>
      </c>
      <c r="J62" s="40">
        <v>35</v>
      </c>
      <c r="K62" s="40">
        <v>0</v>
      </c>
      <c r="L62" s="40">
        <v>0</v>
      </c>
      <c r="M62" s="40">
        <v>0</v>
      </c>
      <c r="N62" s="50">
        <f t="shared" si="21"/>
        <v>35</v>
      </c>
      <c r="O62" s="40">
        <v>18</v>
      </c>
      <c r="P62" s="40">
        <v>0</v>
      </c>
      <c r="Q62" s="40">
        <v>65</v>
      </c>
      <c r="R62" s="40">
        <v>5</v>
      </c>
      <c r="S62" s="50">
        <f t="shared" si="19"/>
        <v>88</v>
      </c>
      <c r="T62" s="21">
        <v>29</v>
      </c>
      <c r="U62" s="21">
        <v>0</v>
      </c>
      <c r="V62" s="21">
        <v>210</v>
      </c>
      <c r="W62" s="21">
        <v>10</v>
      </c>
      <c r="X62" s="21">
        <v>0</v>
      </c>
      <c r="Y62" s="50">
        <f t="shared" si="20"/>
        <v>249</v>
      </c>
      <c r="Z62" s="40">
        <v>1</v>
      </c>
      <c r="AA62" s="40">
        <v>0</v>
      </c>
      <c r="AB62" s="40">
        <v>0</v>
      </c>
      <c r="AC62" s="40">
        <v>0</v>
      </c>
      <c r="AD62" s="50">
        <f t="shared" si="18"/>
        <v>1</v>
      </c>
      <c r="AF62" s="147"/>
    </row>
    <row r="63" spans="2:32">
      <c r="B63" s="10">
        <v>1552</v>
      </c>
      <c r="C63" s="9" t="s">
        <v>173</v>
      </c>
      <c r="D63" s="10">
        <v>56</v>
      </c>
      <c r="E63" s="8" t="s">
        <v>796</v>
      </c>
      <c r="F63" s="11">
        <v>43035</v>
      </c>
      <c r="G63" s="13">
        <v>0</v>
      </c>
      <c r="H63" s="13">
        <v>96</v>
      </c>
      <c r="I63" s="13">
        <v>3245</v>
      </c>
      <c r="J63" s="40">
        <v>0</v>
      </c>
      <c r="K63" s="40">
        <v>0</v>
      </c>
      <c r="L63" s="40">
        <v>0</v>
      </c>
      <c r="M63" s="40">
        <v>0</v>
      </c>
      <c r="N63" s="50">
        <f t="shared" si="21"/>
        <v>0</v>
      </c>
      <c r="O63" s="40">
        <v>0</v>
      </c>
      <c r="P63" s="40">
        <v>0</v>
      </c>
      <c r="Q63" s="40">
        <v>0</v>
      </c>
      <c r="R63" s="40">
        <v>0</v>
      </c>
      <c r="S63" s="50">
        <f t="shared" si="19"/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50">
        <f t="shared" si="20"/>
        <v>0</v>
      </c>
      <c r="Z63" s="40">
        <v>0</v>
      </c>
      <c r="AA63" s="40">
        <v>0</v>
      </c>
      <c r="AB63" s="40">
        <v>0</v>
      </c>
      <c r="AC63" s="40">
        <v>0</v>
      </c>
      <c r="AD63" s="50">
        <f t="shared" si="18"/>
        <v>0</v>
      </c>
      <c r="AE63" s="99" t="s">
        <v>784</v>
      </c>
      <c r="AF63" s="147"/>
    </row>
    <row r="64" spans="2:32">
      <c r="B64" s="10">
        <v>1553</v>
      </c>
      <c r="C64" s="9" t="s">
        <v>173</v>
      </c>
      <c r="D64" s="10">
        <v>57</v>
      </c>
      <c r="E64" s="8" t="s">
        <v>797</v>
      </c>
      <c r="F64" s="11">
        <v>43037</v>
      </c>
      <c r="G64" s="13">
        <v>2542</v>
      </c>
      <c r="H64" s="13">
        <v>76548</v>
      </c>
      <c r="I64" s="13">
        <v>4729</v>
      </c>
      <c r="J64" s="40">
        <v>34</v>
      </c>
      <c r="K64" s="40">
        <v>0</v>
      </c>
      <c r="L64" s="40">
        <v>0</v>
      </c>
      <c r="M64" s="40">
        <v>0</v>
      </c>
      <c r="N64" s="50">
        <f t="shared" si="21"/>
        <v>34</v>
      </c>
      <c r="O64" s="40">
        <v>70</v>
      </c>
      <c r="P64" s="40">
        <v>0</v>
      </c>
      <c r="Q64" s="40">
        <v>65</v>
      </c>
      <c r="R64" s="40">
        <v>0</v>
      </c>
      <c r="S64" s="50">
        <f t="shared" si="19"/>
        <v>135</v>
      </c>
      <c r="T64" s="21">
        <v>64</v>
      </c>
      <c r="U64" s="21">
        <v>0</v>
      </c>
      <c r="V64" s="21">
        <v>117</v>
      </c>
      <c r="W64" s="21">
        <v>11</v>
      </c>
      <c r="X64" s="21">
        <v>0</v>
      </c>
      <c r="Y64" s="50">
        <f t="shared" si="20"/>
        <v>192</v>
      </c>
      <c r="Z64" s="40">
        <v>0</v>
      </c>
      <c r="AA64" s="40">
        <v>0</v>
      </c>
      <c r="AB64" s="40">
        <v>0</v>
      </c>
      <c r="AC64" s="40">
        <v>0</v>
      </c>
      <c r="AD64" s="50">
        <f t="shared" si="18"/>
        <v>0</v>
      </c>
      <c r="AF64" s="147"/>
    </row>
    <row r="65" spans="1:32">
      <c r="B65" s="10">
        <v>1554</v>
      </c>
      <c r="C65" s="9" t="s">
        <v>173</v>
      </c>
      <c r="D65" s="10">
        <v>58</v>
      </c>
      <c r="E65" s="8" t="s">
        <v>798</v>
      </c>
      <c r="F65" s="11">
        <v>43044</v>
      </c>
      <c r="G65" s="13">
        <v>1541</v>
      </c>
      <c r="H65" s="13">
        <v>57866</v>
      </c>
      <c r="I65" s="13">
        <v>2724</v>
      </c>
      <c r="J65" s="40">
        <v>7</v>
      </c>
      <c r="K65" s="40">
        <v>0</v>
      </c>
      <c r="L65" s="40">
        <v>1</v>
      </c>
      <c r="M65" s="40">
        <v>0</v>
      </c>
      <c r="N65" s="50">
        <f t="shared" ref="N65:N70" si="22">SUM(J65:M65)</f>
        <v>8</v>
      </c>
      <c r="O65" s="40">
        <v>52</v>
      </c>
      <c r="P65" s="40">
        <v>0</v>
      </c>
      <c r="Q65" s="40">
        <v>64</v>
      </c>
      <c r="R65" s="40">
        <v>0</v>
      </c>
      <c r="S65" s="50">
        <f t="shared" si="19"/>
        <v>116</v>
      </c>
      <c r="T65" s="21">
        <v>23</v>
      </c>
      <c r="U65" s="21">
        <v>0</v>
      </c>
      <c r="V65" s="21">
        <v>71</v>
      </c>
      <c r="W65" s="21">
        <v>14</v>
      </c>
      <c r="X65" s="21">
        <v>0</v>
      </c>
      <c r="Y65" s="50">
        <f t="shared" si="20"/>
        <v>108</v>
      </c>
      <c r="Z65" s="40">
        <v>0</v>
      </c>
      <c r="AA65" s="40">
        <v>0</v>
      </c>
      <c r="AB65" s="40">
        <v>0</v>
      </c>
      <c r="AC65" s="40">
        <v>0</v>
      </c>
      <c r="AD65" s="50">
        <f t="shared" si="18"/>
        <v>0</v>
      </c>
      <c r="AF65" s="147"/>
    </row>
    <row r="66" spans="1:32">
      <c r="B66" s="10">
        <v>1555</v>
      </c>
      <c r="C66" s="9" t="s">
        <v>173</v>
      </c>
      <c r="D66" s="10">
        <v>59</v>
      </c>
      <c r="E66" s="8" t="s">
        <v>799</v>
      </c>
      <c r="F66" s="11">
        <v>43049</v>
      </c>
      <c r="G66" s="13">
        <v>1657</v>
      </c>
      <c r="H66" s="13">
        <v>44457</v>
      </c>
      <c r="I66" s="13">
        <v>2830</v>
      </c>
      <c r="J66" s="40">
        <v>21</v>
      </c>
      <c r="K66" s="40">
        <v>0</v>
      </c>
      <c r="L66" s="40">
        <v>6</v>
      </c>
      <c r="M66" s="40">
        <v>0</v>
      </c>
      <c r="N66" s="50">
        <f t="shared" si="22"/>
        <v>27</v>
      </c>
      <c r="O66" s="40">
        <v>41</v>
      </c>
      <c r="P66" s="40">
        <v>0</v>
      </c>
      <c r="Q66" s="40">
        <v>95</v>
      </c>
      <c r="R66" s="40">
        <v>0</v>
      </c>
      <c r="S66" s="50">
        <f t="shared" si="19"/>
        <v>136</v>
      </c>
      <c r="T66" s="21">
        <v>38</v>
      </c>
      <c r="U66" s="21">
        <v>0</v>
      </c>
      <c r="V66" s="21">
        <v>74</v>
      </c>
      <c r="W66" s="21">
        <v>1</v>
      </c>
      <c r="X66" s="21">
        <v>0</v>
      </c>
      <c r="Y66" s="50">
        <f t="shared" si="20"/>
        <v>113</v>
      </c>
      <c r="Z66" s="40">
        <v>0</v>
      </c>
      <c r="AA66" s="40">
        <v>0</v>
      </c>
      <c r="AB66" s="40">
        <v>0</v>
      </c>
      <c r="AC66" s="40">
        <v>0</v>
      </c>
      <c r="AD66" s="50">
        <f t="shared" si="18"/>
        <v>0</v>
      </c>
      <c r="AF66" s="147"/>
    </row>
    <row r="67" spans="1:32">
      <c r="B67" s="10">
        <v>1957</v>
      </c>
      <c r="C67" s="9" t="s">
        <v>173</v>
      </c>
      <c r="D67" s="10">
        <v>60</v>
      </c>
      <c r="E67" s="8" t="s">
        <v>800</v>
      </c>
      <c r="F67" s="11">
        <v>43058</v>
      </c>
      <c r="G67" s="13">
        <v>0</v>
      </c>
      <c r="H67" s="13">
        <v>3382</v>
      </c>
      <c r="I67" s="13">
        <f>2526+5015</f>
        <v>7541</v>
      </c>
      <c r="J67" s="40">
        <v>0</v>
      </c>
      <c r="K67" s="40">
        <v>0</v>
      </c>
      <c r="L67" s="40">
        <v>0</v>
      </c>
      <c r="M67" s="40">
        <v>0</v>
      </c>
      <c r="N67" s="50">
        <f t="shared" si="22"/>
        <v>0</v>
      </c>
      <c r="O67" s="40">
        <v>0</v>
      </c>
      <c r="P67" s="40">
        <v>0</v>
      </c>
      <c r="Q67" s="40">
        <v>0</v>
      </c>
      <c r="R67" s="40">
        <v>0</v>
      </c>
      <c r="S67" s="50">
        <f>SUM(O67:R67)</f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50">
        <f t="shared" ref="Y67:Y78" si="23">SUM(T67:X67)</f>
        <v>0</v>
      </c>
      <c r="Z67" s="40">
        <v>0</v>
      </c>
      <c r="AA67" s="40">
        <v>0</v>
      </c>
      <c r="AB67" s="40">
        <v>0</v>
      </c>
      <c r="AC67" s="40">
        <v>0</v>
      </c>
      <c r="AD67" s="50">
        <f t="shared" ref="AD67:AD78" si="24">SUM(Z67:AC67)</f>
        <v>0</v>
      </c>
      <c r="AE67" s="99" t="s">
        <v>486</v>
      </c>
      <c r="AF67" s="147"/>
    </row>
    <row r="68" spans="1:32">
      <c r="B68" s="10">
        <v>1556</v>
      </c>
      <c r="C68" s="9" t="s">
        <v>173</v>
      </c>
      <c r="D68" s="10">
        <v>61</v>
      </c>
      <c r="E68" s="8" t="s">
        <v>801</v>
      </c>
      <c r="F68" s="11">
        <v>43060</v>
      </c>
      <c r="G68" s="13">
        <v>2754</v>
      </c>
      <c r="H68" s="13">
        <v>65829</v>
      </c>
      <c r="I68" s="13">
        <v>4457</v>
      </c>
      <c r="J68" s="40">
        <v>9</v>
      </c>
      <c r="K68" s="40">
        <v>0</v>
      </c>
      <c r="L68" s="40">
        <v>4</v>
      </c>
      <c r="M68" s="40">
        <v>0</v>
      </c>
      <c r="N68" s="50">
        <f t="shared" si="22"/>
        <v>13</v>
      </c>
      <c r="O68" s="40">
        <v>80</v>
      </c>
      <c r="P68" s="40">
        <v>0</v>
      </c>
      <c r="Q68" s="40">
        <v>155</v>
      </c>
      <c r="R68" s="40">
        <v>0</v>
      </c>
      <c r="S68" s="50">
        <f t="shared" si="19"/>
        <v>235</v>
      </c>
      <c r="T68" s="21">
        <v>36</v>
      </c>
      <c r="U68" s="21">
        <v>0</v>
      </c>
      <c r="V68" s="21">
        <v>142</v>
      </c>
      <c r="W68" s="21">
        <v>0</v>
      </c>
      <c r="X68" s="21">
        <v>0</v>
      </c>
      <c r="Y68" s="50">
        <f t="shared" si="23"/>
        <v>178</v>
      </c>
      <c r="Z68" s="40">
        <v>0</v>
      </c>
      <c r="AA68" s="40">
        <v>0</v>
      </c>
      <c r="AB68" s="40">
        <v>0</v>
      </c>
      <c r="AC68" s="40">
        <v>0</v>
      </c>
      <c r="AD68" s="50">
        <f t="shared" si="24"/>
        <v>0</v>
      </c>
      <c r="AF68" s="147"/>
    </row>
    <row r="69" spans="1:32">
      <c r="B69" s="10">
        <v>1559</v>
      </c>
      <c r="C69" s="9" t="s">
        <v>173</v>
      </c>
      <c r="D69" s="10">
        <v>62</v>
      </c>
      <c r="E69" s="8" t="s">
        <v>504</v>
      </c>
      <c r="F69" s="11">
        <v>43065</v>
      </c>
      <c r="G69" s="13">
        <v>0</v>
      </c>
      <c r="H69" s="13">
        <v>83</v>
      </c>
      <c r="I69" s="13">
        <v>3026</v>
      </c>
      <c r="J69" s="40">
        <v>0</v>
      </c>
      <c r="K69" s="40">
        <v>0</v>
      </c>
      <c r="L69" s="40">
        <v>0</v>
      </c>
      <c r="M69" s="40">
        <v>0</v>
      </c>
      <c r="N69" s="50">
        <f t="shared" si="22"/>
        <v>0</v>
      </c>
      <c r="O69" s="40">
        <v>0</v>
      </c>
      <c r="P69" s="40">
        <v>0</v>
      </c>
      <c r="Q69" s="40">
        <v>0</v>
      </c>
      <c r="R69" s="40">
        <v>0</v>
      </c>
      <c r="S69" s="50">
        <f t="shared" ref="S69:S78" si="25">SUM(O69:R69)</f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50">
        <f t="shared" si="23"/>
        <v>0</v>
      </c>
      <c r="Z69" s="40">
        <v>0</v>
      </c>
      <c r="AA69" s="40">
        <v>0</v>
      </c>
      <c r="AB69" s="40">
        <v>0</v>
      </c>
      <c r="AC69" s="40">
        <v>0</v>
      </c>
      <c r="AD69" s="50">
        <f t="shared" si="24"/>
        <v>0</v>
      </c>
      <c r="AE69" s="99" t="s">
        <v>486</v>
      </c>
      <c r="AF69" s="147"/>
    </row>
    <row r="70" spans="1:32">
      <c r="B70" s="10">
        <v>1560</v>
      </c>
      <c r="C70" s="9" t="s">
        <v>173</v>
      </c>
      <c r="D70" s="10">
        <v>63</v>
      </c>
      <c r="E70" s="8" t="s">
        <v>802</v>
      </c>
      <c r="F70" s="11">
        <v>43066</v>
      </c>
      <c r="G70" s="13">
        <v>0</v>
      </c>
      <c r="H70" s="13">
        <v>32</v>
      </c>
      <c r="I70" s="13">
        <v>245</v>
      </c>
      <c r="J70" s="40">
        <v>0</v>
      </c>
      <c r="K70" s="40">
        <v>0</v>
      </c>
      <c r="L70" s="40">
        <v>0</v>
      </c>
      <c r="M70" s="40">
        <v>0</v>
      </c>
      <c r="N70" s="50">
        <f t="shared" si="22"/>
        <v>0</v>
      </c>
      <c r="O70" s="40">
        <v>0</v>
      </c>
      <c r="P70" s="40">
        <v>0</v>
      </c>
      <c r="Q70" s="40">
        <v>0</v>
      </c>
      <c r="R70" s="40">
        <v>0</v>
      </c>
      <c r="S70" s="50">
        <f t="shared" si="25"/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50">
        <f t="shared" si="23"/>
        <v>0</v>
      </c>
      <c r="Z70" s="40">
        <v>0</v>
      </c>
      <c r="AA70" s="40">
        <v>0</v>
      </c>
      <c r="AB70" s="40">
        <v>0</v>
      </c>
      <c r="AC70" s="40">
        <v>0</v>
      </c>
      <c r="AD70" s="50">
        <f t="shared" si="24"/>
        <v>0</v>
      </c>
      <c r="AE70" s="99" t="s">
        <v>486</v>
      </c>
      <c r="AF70" s="147"/>
    </row>
    <row r="71" spans="1:32">
      <c r="A71" s="165" t="s">
        <v>236</v>
      </c>
      <c r="B71" s="10">
        <v>1561</v>
      </c>
      <c r="C71" s="9" t="s">
        <v>173</v>
      </c>
      <c r="D71" s="10">
        <v>64</v>
      </c>
      <c r="E71" s="8" t="s">
        <v>803</v>
      </c>
      <c r="F71" s="11">
        <v>43072</v>
      </c>
      <c r="G71" s="13">
        <v>0</v>
      </c>
      <c r="H71" s="13">
        <v>10000</v>
      </c>
      <c r="I71" s="13">
        <v>15010</v>
      </c>
      <c r="J71" s="40">
        <v>0</v>
      </c>
      <c r="K71" s="40">
        <v>0</v>
      </c>
      <c r="L71" s="40">
        <v>0</v>
      </c>
      <c r="M71" s="40">
        <v>0</v>
      </c>
      <c r="N71" s="50">
        <f t="shared" ref="N71:N78" si="26">SUM(J71:M71)</f>
        <v>0</v>
      </c>
      <c r="O71" s="40">
        <v>0</v>
      </c>
      <c r="P71" s="40">
        <v>0</v>
      </c>
      <c r="Q71" s="40">
        <v>0</v>
      </c>
      <c r="R71" s="40">
        <v>0</v>
      </c>
      <c r="S71" s="50">
        <f t="shared" si="25"/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50">
        <f t="shared" si="23"/>
        <v>0</v>
      </c>
      <c r="Z71" s="40">
        <v>0</v>
      </c>
      <c r="AA71" s="40">
        <v>0</v>
      </c>
      <c r="AB71" s="40">
        <v>0</v>
      </c>
      <c r="AC71" s="40">
        <v>0</v>
      </c>
      <c r="AD71" s="50">
        <f t="shared" si="24"/>
        <v>0</v>
      </c>
      <c r="AE71" s="99" t="s">
        <v>486</v>
      </c>
      <c r="AF71" s="147"/>
    </row>
    <row r="72" spans="1:32">
      <c r="A72" s="165" t="s">
        <v>804</v>
      </c>
      <c r="B72" s="10">
        <v>1558</v>
      </c>
      <c r="C72" s="9" t="s">
        <v>173</v>
      </c>
      <c r="D72" s="10">
        <v>65</v>
      </c>
      <c r="E72" s="8" t="s">
        <v>805</v>
      </c>
      <c r="F72" s="11">
        <v>43074</v>
      </c>
      <c r="G72" s="13">
        <v>0</v>
      </c>
      <c r="H72" s="13">
        <v>0</v>
      </c>
      <c r="I72" s="13">
        <v>0</v>
      </c>
      <c r="J72" s="40">
        <v>0</v>
      </c>
      <c r="K72" s="40">
        <v>0</v>
      </c>
      <c r="L72" s="40">
        <v>3</v>
      </c>
      <c r="M72" s="40">
        <v>0</v>
      </c>
      <c r="N72" s="50">
        <f t="shared" si="26"/>
        <v>3</v>
      </c>
      <c r="O72" s="40">
        <v>50</v>
      </c>
      <c r="P72" s="40">
        <v>0</v>
      </c>
      <c r="Q72" s="40">
        <v>213</v>
      </c>
      <c r="R72" s="40">
        <v>6</v>
      </c>
      <c r="S72" s="50">
        <f t="shared" si="25"/>
        <v>269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50">
        <f t="shared" si="23"/>
        <v>0</v>
      </c>
      <c r="Z72" s="40">
        <v>0</v>
      </c>
      <c r="AA72" s="40">
        <v>0</v>
      </c>
      <c r="AB72" s="40">
        <v>0</v>
      </c>
      <c r="AC72" s="40">
        <v>0</v>
      </c>
      <c r="AD72" s="50">
        <f t="shared" si="24"/>
        <v>0</v>
      </c>
      <c r="AF72" s="147"/>
    </row>
    <row r="73" spans="1:32">
      <c r="A73" s="165" t="s">
        <v>804</v>
      </c>
      <c r="B73" s="10">
        <v>1564</v>
      </c>
      <c r="C73" s="9" t="s">
        <v>173</v>
      </c>
      <c r="D73" s="10">
        <v>66</v>
      </c>
      <c r="E73" s="8" t="s">
        <v>806</v>
      </c>
      <c r="F73" s="11">
        <v>43077</v>
      </c>
      <c r="G73" s="13">
        <v>36</v>
      </c>
      <c r="H73" s="13">
        <v>1820</v>
      </c>
      <c r="I73" s="13">
        <v>533</v>
      </c>
      <c r="J73" s="40">
        <v>200</v>
      </c>
      <c r="K73" s="40">
        <v>0</v>
      </c>
      <c r="L73" s="40">
        <v>0</v>
      </c>
      <c r="M73" s="40">
        <v>0</v>
      </c>
      <c r="N73" s="50">
        <f t="shared" si="26"/>
        <v>200</v>
      </c>
      <c r="O73" s="40">
        <v>500</v>
      </c>
      <c r="P73" s="40">
        <v>0</v>
      </c>
      <c r="Q73" s="40">
        <v>0</v>
      </c>
      <c r="R73" s="40">
        <v>0</v>
      </c>
      <c r="S73" s="50">
        <f t="shared" si="25"/>
        <v>500</v>
      </c>
      <c r="T73" s="21">
        <v>22</v>
      </c>
      <c r="U73" s="21">
        <v>0</v>
      </c>
      <c r="V73" s="21">
        <v>0</v>
      </c>
      <c r="W73" s="21">
        <v>0</v>
      </c>
      <c r="X73" s="21">
        <v>0</v>
      </c>
      <c r="Y73" s="50">
        <f t="shared" si="23"/>
        <v>22</v>
      </c>
      <c r="Z73" s="40">
        <v>0</v>
      </c>
      <c r="AA73" s="40">
        <v>0</v>
      </c>
      <c r="AB73" s="40">
        <v>0</v>
      </c>
      <c r="AC73" s="40">
        <v>0</v>
      </c>
      <c r="AD73" s="50">
        <f t="shared" si="24"/>
        <v>0</v>
      </c>
      <c r="AF73" s="147"/>
    </row>
    <row r="74" spans="1:32">
      <c r="A74" s="165" t="s">
        <v>804</v>
      </c>
      <c r="B74" s="10">
        <v>1562</v>
      </c>
      <c r="C74" s="9" t="s">
        <v>173</v>
      </c>
      <c r="D74" s="10">
        <v>67</v>
      </c>
      <c r="E74" s="8" t="s">
        <v>807</v>
      </c>
      <c r="F74" s="11">
        <v>43079</v>
      </c>
      <c r="G74" s="13">
        <v>3467</v>
      </c>
      <c r="H74" s="13">
        <v>111312</v>
      </c>
      <c r="I74" s="13">
        <v>8771</v>
      </c>
      <c r="J74" s="40">
        <v>1</v>
      </c>
      <c r="K74" s="40">
        <v>0</v>
      </c>
      <c r="L74" s="40">
        <v>0</v>
      </c>
      <c r="M74" s="40">
        <v>0</v>
      </c>
      <c r="N74" s="50">
        <f t="shared" si="26"/>
        <v>1</v>
      </c>
      <c r="O74" s="40">
        <v>0</v>
      </c>
      <c r="P74" s="40">
        <v>0</v>
      </c>
      <c r="Q74" s="40">
        <v>110</v>
      </c>
      <c r="R74" s="40">
        <v>0</v>
      </c>
      <c r="S74" s="50">
        <f t="shared" si="25"/>
        <v>110</v>
      </c>
      <c r="T74" s="21">
        <v>118</v>
      </c>
      <c r="U74" s="21">
        <v>0</v>
      </c>
      <c r="V74" s="21">
        <v>212</v>
      </c>
      <c r="W74" s="21">
        <v>16</v>
      </c>
      <c r="X74" s="21">
        <v>0</v>
      </c>
      <c r="Y74" s="50">
        <f t="shared" si="23"/>
        <v>346</v>
      </c>
      <c r="Z74" s="40">
        <v>0</v>
      </c>
      <c r="AA74" s="40">
        <v>0</v>
      </c>
      <c r="AB74" s="40">
        <v>0</v>
      </c>
      <c r="AC74" s="40">
        <v>0</v>
      </c>
      <c r="AD74" s="50">
        <f t="shared" si="24"/>
        <v>0</v>
      </c>
      <c r="AF74" s="147"/>
    </row>
    <row r="75" spans="1:32">
      <c r="A75" s="165" t="s">
        <v>804</v>
      </c>
      <c r="B75" s="10">
        <v>1563</v>
      </c>
      <c r="C75" s="9" t="s">
        <v>173</v>
      </c>
      <c r="D75" s="10">
        <v>68</v>
      </c>
      <c r="E75" s="8" t="s">
        <v>808</v>
      </c>
      <c r="F75" s="11">
        <v>43086</v>
      </c>
      <c r="G75" s="13">
        <v>0</v>
      </c>
      <c r="H75" s="13">
        <v>0</v>
      </c>
      <c r="I75" s="13">
        <v>0</v>
      </c>
      <c r="J75" s="40">
        <v>7</v>
      </c>
      <c r="K75" s="40">
        <v>0</v>
      </c>
      <c r="L75" s="40">
        <v>1</v>
      </c>
      <c r="M75" s="40">
        <v>0</v>
      </c>
      <c r="N75" s="50">
        <f t="shared" si="26"/>
        <v>8</v>
      </c>
      <c r="O75" s="40">
        <v>0</v>
      </c>
      <c r="P75" s="40">
        <v>0</v>
      </c>
      <c r="Q75" s="40">
        <v>135</v>
      </c>
      <c r="R75" s="40">
        <v>0</v>
      </c>
      <c r="S75" s="50">
        <f t="shared" si="25"/>
        <v>135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50">
        <f t="shared" si="23"/>
        <v>0</v>
      </c>
      <c r="Z75" s="40">
        <v>0</v>
      </c>
      <c r="AA75" s="40">
        <v>0</v>
      </c>
      <c r="AB75" s="40">
        <v>0</v>
      </c>
      <c r="AC75" s="40">
        <v>0</v>
      </c>
      <c r="AD75" s="50">
        <f t="shared" si="24"/>
        <v>0</v>
      </c>
      <c r="AF75" s="147"/>
    </row>
    <row r="76" spans="1:32">
      <c r="A76" s="165" t="s">
        <v>236</v>
      </c>
      <c r="B76" s="10">
        <v>1565</v>
      </c>
      <c r="C76" s="9" t="s">
        <v>173</v>
      </c>
      <c r="D76" s="10">
        <v>69</v>
      </c>
      <c r="E76" s="8" t="s">
        <v>809</v>
      </c>
      <c r="F76" s="11">
        <v>43090</v>
      </c>
      <c r="G76" s="13">
        <v>0</v>
      </c>
      <c r="H76" s="13">
        <v>40</v>
      </c>
      <c r="I76" s="13">
        <v>2108</v>
      </c>
      <c r="J76" s="40">
        <v>0</v>
      </c>
      <c r="K76" s="40">
        <v>0</v>
      </c>
      <c r="L76" s="40">
        <v>0</v>
      </c>
      <c r="M76" s="40">
        <v>0</v>
      </c>
      <c r="N76" s="50">
        <f t="shared" si="26"/>
        <v>0</v>
      </c>
      <c r="O76" s="40">
        <v>0</v>
      </c>
      <c r="P76" s="40">
        <v>0</v>
      </c>
      <c r="Q76" s="40">
        <v>0</v>
      </c>
      <c r="R76" s="40">
        <v>0</v>
      </c>
      <c r="S76" s="50">
        <f t="shared" si="25"/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50">
        <f t="shared" si="23"/>
        <v>0</v>
      </c>
      <c r="Z76" s="40">
        <v>0</v>
      </c>
      <c r="AA76" s="40">
        <v>0</v>
      </c>
      <c r="AB76" s="40">
        <v>0</v>
      </c>
      <c r="AC76" s="40">
        <v>0</v>
      </c>
      <c r="AD76" s="50">
        <f t="shared" si="24"/>
        <v>0</v>
      </c>
      <c r="AE76" s="99" t="s">
        <v>486</v>
      </c>
      <c r="AF76" s="147"/>
    </row>
    <row r="77" spans="1:32">
      <c r="A77" s="165" t="s">
        <v>236</v>
      </c>
      <c r="B77" s="10">
        <v>1566</v>
      </c>
      <c r="C77" s="9" t="s">
        <v>173</v>
      </c>
      <c r="D77" s="10">
        <v>70</v>
      </c>
      <c r="E77" s="8" t="s">
        <v>810</v>
      </c>
      <c r="F77" s="11">
        <v>43097</v>
      </c>
      <c r="G77" s="13">
        <v>0</v>
      </c>
      <c r="H77" s="13">
        <v>60</v>
      </c>
      <c r="I77" s="13">
        <v>3162</v>
      </c>
      <c r="J77" s="40">
        <v>0</v>
      </c>
      <c r="K77" s="40">
        <v>0</v>
      </c>
      <c r="L77" s="40">
        <v>0</v>
      </c>
      <c r="M77" s="40">
        <v>0</v>
      </c>
      <c r="N77" s="50">
        <f t="shared" si="26"/>
        <v>0</v>
      </c>
      <c r="O77" s="40">
        <v>0</v>
      </c>
      <c r="P77" s="40">
        <v>0</v>
      </c>
      <c r="Q77" s="40">
        <v>0</v>
      </c>
      <c r="R77" s="40">
        <v>0</v>
      </c>
      <c r="S77" s="50">
        <f t="shared" si="25"/>
        <v>0</v>
      </c>
      <c r="T77" s="21">
        <v>0</v>
      </c>
      <c r="U77" s="21">
        <v>0</v>
      </c>
      <c r="V77" s="21">
        <v>0</v>
      </c>
      <c r="W77" s="21">
        <v>0</v>
      </c>
      <c r="X77" s="21">
        <v>0</v>
      </c>
      <c r="Y77" s="50">
        <f t="shared" si="23"/>
        <v>0</v>
      </c>
      <c r="Z77" s="40">
        <v>0</v>
      </c>
      <c r="AA77" s="40">
        <v>0</v>
      </c>
      <c r="AB77" s="40">
        <v>0</v>
      </c>
      <c r="AC77" s="40">
        <v>0</v>
      </c>
      <c r="AD77" s="50">
        <f t="shared" si="24"/>
        <v>0</v>
      </c>
      <c r="AE77" s="99" t="s">
        <v>486</v>
      </c>
      <c r="AF77" s="147"/>
    </row>
    <row r="78" spans="1:32">
      <c r="A78" s="165" t="s">
        <v>804</v>
      </c>
      <c r="B78" s="10">
        <v>1567</v>
      </c>
      <c r="C78" s="9" t="s">
        <v>173</v>
      </c>
      <c r="D78" s="10">
        <v>71</v>
      </c>
      <c r="E78" s="8" t="s">
        <v>811</v>
      </c>
      <c r="F78" s="11">
        <v>43092</v>
      </c>
      <c r="G78" s="13">
        <v>2240</v>
      </c>
      <c r="H78" s="13">
        <v>74110</v>
      </c>
      <c r="I78" s="13">
        <v>4032</v>
      </c>
      <c r="J78" s="40">
        <v>18</v>
      </c>
      <c r="K78" s="40">
        <v>0</v>
      </c>
      <c r="L78" s="40">
        <v>0</v>
      </c>
      <c r="M78" s="40">
        <v>0</v>
      </c>
      <c r="N78" s="50">
        <f t="shared" si="26"/>
        <v>18</v>
      </c>
      <c r="O78" s="40">
        <v>0</v>
      </c>
      <c r="P78" s="40">
        <v>0</v>
      </c>
      <c r="Q78" s="40">
        <v>122</v>
      </c>
      <c r="R78" s="40">
        <v>0</v>
      </c>
      <c r="S78" s="50">
        <f t="shared" si="25"/>
        <v>122</v>
      </c>
      <c r="T78" s="21">
        <v>47</v>
      </c>
      <c r="U78" s="21">
        <v>0</v>
      </c>
      <c r="V78" s="21">
        <v>110</v>
      </c>
      <c r="W78" s="21">
        <v>6</v>
      </c>
      <c r="X78" s="21">
        <v>0</v>
      </c>
      <c r="Y78" s="50">
        <f t="shared" si="23"/>
        <v>163</v>
      </c>
      <c r="Z78" s="40">
        <v>50</v>
      </c>
      <c r="AA78" s="40">
        <v>0</v>
      </c>
      <c r="AB78" s="40">
        <v>0</v>
      </c>
      <c r="AC78" s="40">
        <v>1</v>
      </c>
      <c r="AD78" s="50">
        <f t="shared" si="24"/>
        <v>51</v>
      </c>
      <c r="AE78" s="99"/>
      <c r="AF78" s="147"/>
    </row>
    <row r="79" spans="1:32">
      <c r="B79" s="8"/>
      <c r="C79" s="9"/>
      <c r="D79" s="8"/>
      <c r="E79" s="8"/>
      <c r="F79" s="11"/>
      <c r="G79" s="13"/>
      <c r="H79" s="13"/>
      <c r="I79" s="13"/>
      <c r="J79" s="13"/>
      <c r="K79" s="42"/>
      <c r="L79" s="42"/>
      <c r="M79" s="42"/>
      <c r="N79" s="44"/>
      <c r="O79" s="12"/>
      <c r="P79" s="12"/>
      <c r="Q79" s="12"/>
      <c r="R79" s="12"/>
      <c r="S79" s="44"/>
      <c r="T79" s="12"/>
      <c r="U79" s="12"/>
      <c r="V79" s="12"/>
      <c r="W79" s="12"/>
      <c r="X79" s="21"/>
      <c r="Y79" s="44"/>
      <c r="Z79" s="12"/>
      <c r="AA79" s="12"/>
      <c r="AB79" s="12"/>
      <c r="AC79" s="12"/>
      <c r="AD79" s="44"/>
      <c r="AF79" s="147"/>
    </row>
    <row r="80" spans="1:32">
      <c r="F80" s="3" t="s">
        <v>228</v>
      </c>
      <c r="G80" s="7">
        <f t="shared" ref="G80:AD80" si="27">SUM(G8:G79)</f>
        <v>176786</v>
      </c>
      <c r="H80" s="7">
        <f t="shared" si="27"/>
        <v>3468689</v>
      </c>
      <c r="I80" s="7">
        <f t="shared" si="27"/>
        <v>237909</v>
      </c>
      <c r="J80" s="7">
        <f t="shared" si="27"/>
        <v>1732</v>
      </c>
      <c r="K80" s="7">
        <f t="shared" si="27"/>
        <v>0</v>
      </c>
      <c r="L80" s="7">
        <f t="shared" si="27"/>
        <v>39</v>
      </c>
      <c r="M80" s="7">
        <f t="shared" si="27"/>
        <v>0</v>
      </c>
      <c r="N80" s="7">
        <f t="shared" si="27"/>
        <v>1771</v>
      </c>
      <c r="O80" s="7">
        <f t="shared" si="27"/>
        <v>1720</v>
      </c>
      <c r="P80" s="7">
        <f t="shared" si="27"/>
        <v>0</v>
      </c>
      <c r="Q80" s="7">
        <f t="shared" si="27"/>
        <v>5231</v>
      </c>
      <c r="R80" s="7">
        <f t="shared" si="27"/>
        <v>350</v>
      </c>
      <c r="S80" s="7">
        <f t="shared" si="27"/>
        <v>7301</v>
      </c>
      <c r="T80" s="7">
        <f t="shared" si="27"/>
        <v>1577</v>
      </c>
      <c r="U80" s="7">
        <f t="shared" si="27"/>
        <v>0</v>
      </c>
      <c r="V80" s="7">
        <f t="shared" si="27"/>
        <v>5100</v>
      </c>
      <c r="W80" s="7">
        <f t="shared" si="27"/>
        <v>358</v>
      </c>
      <c r="X80" s="7">
        <f t="shared" si="27"/>
        <v>0</v>
      </c>
      <c r="Y80" s="7">
        <f t="shared" si="27"/>
        <v>7035</v>
      </c>
      <c r="Z80" s="7">
        <f t="shared" si="27"/>
        <v>498</v>
      </c>
      <c r="AA80" s="7">
        <f t="shared" si="27"/>
        <v>0</v>
      </c>
      <c r="AB80" s="7">
        <f t="shared" si="27"/>
        <v>78</v>
      </c>
      <c r="AC80" s="7">
        <f t="shared" si="27"/>
        <v>28</v>
      </c>
      <c r="AD80" s="7">
        <f t="shared" si="27"/>
        <v>604</v>
      </c>
      <c r="AF80" s="147"/>
    </row>
    <row r="81" spans="1:32">
      <c r="O81" s="51"/>
      <c r="AD81" s="50"/>
      <c r="AF81" s="147"/>
    </row>
    <row r="82" spans="1:32">
      <c r="J82" s="51"/>
      <c r="K82" s="51"/>
      <c r="L82" s="51"/>
      <c r="N82" s="51"/>
      <c r="S82" s="51"/>
      <c r="U82" s="51"/>
      <c r="Y82" s="51"/>
      <c r="AB82" s="51"/>
      <c r="AD82" s="51"/>
      <c r="AF82" s="147"/>
    </row>
    <row r="83" spans="1:32">
      <c r="D83" s="51"/>
      <c r="F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F83" s="147"/>
    </row>
    <row r="84" spans="1:32">
      <c r="D84" s="3"/>
      <c r="E84" s="4"/>
      <c r="F84" s="3"/>
      <c r="G84" s="18" t="s">
        <v>163</v>
      </c>
      <c r="H84" s="19"/>
      <c r="I84" s="20"/>
      <c r="J84" s="18" t="s">
        <v>164</v>
      </c>
      <c r="K84" s="48"/>
      <c r="L84" s="19"/>
      <c r="M84" s="19"/>
      <c r="N84" s="20"/>
      <c r="O84" s="15" t="s">
        <v>165</v>
      </c>
      <c r="P84" s="49"/>
      <c r="Q84" s="16"/>
      <c r="R84" s="16"/>
      <c r="S84" s="17"/>
      <c r="T84" s="18" t="s">
        <v>166</v>
      </c>
      <c r="U84" s="48"/>
      <c r="V84" s="19"/>
      <c r="W84" s="19"/>
      <c r="X84" s="19"/>
      <c r="Y84" s="20"/>
      <c r="Z84" s="15" t="s">
        <v>167</v>
      </c>
      <c r="AA84" s="49"/>
      <c r="AB84" s="16"/>
      <c r="AC84" s="16"/>
      <c r="AD84" s="17"/>
      <c r="AF84" s="147"/>
    </row>
    <row r="85" spans="1:32">
      <c r="A85" t="s">
        <v>171</v>
      </c>
      <c r="B85" t="s">
        <v>7</v>
      </c>
      <c r="D85" s="3" t="s">
        <v>9</v>
      </c>
      <c r="E85" s="4" t="s">
        <v>10</v>
      </c>
      <c r="F85" s="3" t="s">
        <v>11</v>
      </c>
      <c r="G85" s="36" t="s">
        <v>12</v>
      </c>
      <c r="H85" s="37" t="s">
        <v>13</v>
      </c>
      <c r="I85" s="38" t="s">
        <v>14</v>
      </c>
      <c r="J85" s="24" t="s">
        <v>15</v>
      </c>
      <c r="K85" s="24" t="s">
        <v>16</v>
      </c>
      <c r="L85" s="25" t="s">
        <v>17</v>
      </c>
      <c r="M85" s="24" t="s">
        <v>18</v>
      </c>
      <c r="N85" s="43" t="s">
        <v>19</v>
      </c>
      <c r="O85" s="22" t="s">
        <v>15</v>
      </c>
      <c r="P85" s="23" t="s">
        <v>16</v>
      </c>
      <c r="Q85" s="23" t="s">
        <v>17</v>
      </c>
      <c r="R85" s="23" t="s">
        <v>18</v>
      </c>
      <c r="S85" s="46" t="s">
        <v>19</v>
      </c>
      <c r="T85" s="24" t="s">
        <v>15</v>
      </c>
      <c r="U85" s="24" t="s">
        <v>16</v>
      </c>
      <c r="V85" s="25" t="s">
        <v>17</v>
      </c>
      <c r="W85" s="24" t="s">
        <v>18</v>
      </c>
      <c r="X85" s="24" t="s">
        <v>20</v>
      </c>
      <c r="Y85" s="43" t="s">
        <v>19</v>
      </c>
      <c r="Z85" s="22" t="s">
        <v>15</v>
      </c>
      <c r="AA85" s="23" t="s">
        <v>16</v>
      </c>
      <c r="AB85" s="23" t="s">
        <v>17</v>
      </c>
      <c r="AC85" s="23" t="s">
        <v>18</v>
      </c>
      <c r="AD85" s="46" t="s">
        <v>19</v>
      </c>
      <c r="AF85" s="147"/>
    </row>
    <row r="86" spans="1:32">
      <c r="A86" t="s">
        <v>36</v>
      </c>
      <c r="B86" s="10">
        <v>1</v>
      </c>
      <c r="C86" s="9" t="s">
        <v>91</v>
      </c>
      <c r="D86" s="10">
        <v>1</v>
      </c>
      <c r="E86" s="8" t="s">
        <v>812</v>
      </c>
      <c r="F86" s="11">
        <v>42760</v>
      </c>
      <c r="G86" s="13">
        <v>282</v>
      </c>
      <c r="H86" s="13">
        <v>22531</v>
      </c>
      <c r="I86" s="13">
        <v>381</v>
      </c>
      <c r="J86" s="40">
        <v>0</v>
      </c>
      <c r="K86" s="40">
        <v>0</v>
      </c>
      <c r="L86" s="40">
        <v>0</v>
      </c>
      <c r="M86" s="40">
        <v>0</v>
      </c>
      <c r="N86" s="50">
        <v>0</v>
      </c>
      <c r="O86" s="40">
        <v>0</v>
      </c>
      <c r="P86" s="40">
        <v>0</v>
      </c>
      <c r="Q86" s="40">
        <v>0</v>
      </c>
      <c r="R86" s="40">
        <v>50</v>
      </c>
      <c r="S86" s="50">
        <f>SUM(O86:R86)</f>
        <v>50</v>
      </c>
      <c r="T86" s="40">
        <v>0</v>
      </c>
      <c r="U86" s="40">
        <v>0</v>
      </c>
      <c r="V86" s="40">
        <v>0</v>
      </c>
      <c r="W86" s="21">
        <v>18</v>
      </c>
      <c r="X86" s="40">
        <v>0</v>
      </c>
      <c r="Y86" s="50">
        <f>SUM(T86:X86)</f>
        <v>18</v>
      </c>
      <c r="Z86" s="40">
        <v>0</v>
      </c>
      <c r="AA86" s="40">
        <v>0</v>
      </c>
      <c r="AB86" s="40">
        <v>0</v>
      </c>
      <c r="AC86" s="40">
        <v>0</v>
      </c>
      <c r="AD86" s="50">
        <f>SUM(Z86:AC86)</f>
        <v>0</v>
      </c>
      <c r="AF86" s="147"/>
    </row>
    <row r="87" spans="1:32">
      <c r="A87" t="s">
        <v>36</v>
      </c>
      <c r="B87" s="10">
        <v>2</v>
      </c>
      <c r="C87" s="9" t="s">
        <v>91</v>
      </c>
      <c r="D87" s="10">
        <f>+D86+1</f>
        <v>2</v>
      </c>
      <c r="E87" s="8" t="s">
        <v>813</v>
      </c>
      <c r="F87" s="11">
        <v>42762</v>
      </c>
      <c r="G87" s="13">
        <v>0</v>
      </c>
      <c r="H87" s="13">
        <v>0</v>
      </c>
      <c r="I87" s="13">
        <v>0</v>
      </c>
      <c r="J87" s="40">
        <v>0</v>
      </c>
      <c r="K87" s="40">
        <v>0</v>
      </c>
      <c r="L87" s="40">
        <v>0</v>
      </c>
      <c r="M87" s="40">
        <v>0</v>
      </c>
      <c r="N87" s="50">
        <v>0</v>
      </c>
      <c r="O87" s="40">
        <v>0</v>
      </c>
      <c r="P87" s="40">
        <v>0</v>
      </c>
      <c r="Q87" s="40">
        <v>0</v>
      </c>
      <c r="R87" s="40">
        <v>242</v>
      </c>
      <c r="S87" s="50">
        <f>SUM(O87:R87)</f>
        <v>242</v>
      </c>
      <c r="T87" s="40">
        <v>0</v>
      </c>
      <c r="U87" s="40">
        <v>0</v>
      </c>
      <c r="V87" s="40">
        <v>0</v>
      </c>
      <c r="W87" s="21">
        <v>0</v>
      </c>
      <c r="X87" s="40">
        <v>0</v>
      </c>
      <c r="Y87" s="50">
        <f>SUM(T87:X87)</f>
        <v>0</v>
      </c>
      <c r="Z87" s="40">
        <v>0</v>
      </c>
      <c r="AA87" s="40">
        <v>0</v>
      </c>
      <c r="AB87" s="40">
        <v>0</v>
      </c>
      <c r="AC87" s="40">
        <v>0</v>
      </c>
      <c r="AD87" s="50">
        <f>SUM(Z87:AC87)</f>
        <v>0</v>
      </c>
      <c r="AF87" s="147"/>
    </row>
    <row r="88" spans="1:32">
      <c r="B88" s="10">
        <f t="shared" ref="B88:B116" si="28">+B87+1</f>
        <v>3</v>
      </c>
      <c r="C88" s="9" t="s">
        <v>91</v>
      </c>
      <c r="D88" s="10">
        <f>+D87+1</f>
        <v>3</v>
      </c>
      <c r="E88" s="8" t="s">
        <v>814</v>
      </c>
      <c r="F88" s="11">
        <v>42769</v>
      </c>
      <c r="G88" s="13">
        <v>4565</v>
      </c>
      <c r="H88" s="13">
        <v>301366</v>
      </c>
      <c r="I88" s="13">
        <v>5608</v>
      </c>
      <c r="J88" s="40">
        <v>0</v>
      </c>
      <c r="K88" s="40">
        <v>0</v>
      </c>
      <c r="L88" s="40">
        <v>0</v>
      </c>
      <c r="M88" s="40">
        <v>0</v>
      </c>
      <c r="N88" s="50">
        <v>0</v>
      </c>
      <c r="O88" s="40">
        <v>0</v>
      </c>
      <c r="P88" s="40">
        <v>0</v>
      </c>
      <c r="Q88" s="40">
        <v>0</v>
      </c>
      <c r="R88" s="40">
        <v>30</v>
      </c>
      <c r="S88" s="50">
        <f t="shared" ref="S88:S103" si="29">SUM(O88:R88)</f>
        <v>30</v>
      </c>
      <c r="T88" s="40">
        <v>0</v>
      </c>
      <c r="U88" s="40">
        <v>0</v>
      </c>
      <c r="V88" s="40">
        <v>0</v>
      </c>
      <c r="W88" s="21">
        <v>30</v>
      </c>
      <c r="X88" s="40">
        <v>0</v>
      </c>
      <c r="Y88" s="50">
        <f t="shared" ref="Y88:Y142" si="30">SUM(T88:X88)</f>
        <v>30</v>
      </c>
      <c r="Z88" s="40">
        <v>0</v>
      </c>
      <c r="AA88" s="40">
        <v>0</v>
      </c>
      <c r="AB88" s="40">
        <v>0</v>
      </c>
      <c r="AC88" s="40">
        <v>0</v>
      </c>
      <c r="AD88" s="50">
        <f t="shared" ref="AD88:AD106" si="31">SUM(Z88:AC88)</f>
        <v>0</v>
      </c>
      <c r="AF88" s="147"/>
    </row>
    <row r="89" spans="1:32">
      <c r="B89" s="10">
        <f t="shared" si="28"/>
        <v>4</v>
      </c>
      <c r="C89" s="9" t="s">
        <v>91</v>
      </c>
      <c r="D89" s="10">
        <f t="shared" ref="D89:D103" si="32">+D88+1</f>
        <v>4</v>
      </c>
      <c r="E89" s="8" t="s">
        <v>815</v>
      </c>
      <c r="F89" s="11">
        <v>42769</v>
      </c>
      <c r="G89" s="13">
        <v>564</v>
      </c>
      <c r="H89" s="13">
        <v>42455</v>
      </c>
      <c r="I89" s="13">
        <v>716</v>
      </c>
      <c r="J89" s="40">
        <v>0</v>
      </c>
      <c r="K89" s="40">
        <v>0</v>
      </c>
      <c r="L89" s="40">
        <v>0</v>
      </c>
      <c r="M89" s="40">
        <v>0</v>
      </c>
      <c r="N89" s="50">
        <v>0</v>
      </c>
      <c r="O89" s="40">
        <v>0</v>
      </c>
      <c r="P89" s="40">
        <v>0</v>
      </c>
      <c r="Q89" s="40">
        <v>0</v>
      </c>
      <c r="R89" s="40">
        <v>152</v>
      </c>
      <c r="S89" s="50">
        <f t="shared" si="29"/>
        <v>152</v>
      </c>
      <c r="T89" s="40">
        <v>0</v>
      </c>
      <c r="U89" s="40">
        <v>0</v>
      </c>
      <c r="V89" s="40">
        <v>0</v>
      </c>
      <c r="W89" s="21">
        <v>29</v>
      </c>
      <c r="X89" s="40">
        <v>0</v>
      </c>
      <c r="Y89" s="50">
        <f t="shared" si="30"/>
        <v>29</v>
      </c>
      <c r="Z89" s="40">
        <v>0</v>
      </c>
      <c r="AA89" s="40">
        <v>0</v>
      </c>
      <c r="AB89" s="40">
        <v>0</v>
      </c>
      <c r="AC89" s="40">
        <v>0</v>
      </c>
      <c r="AD89" s="50">
        <f t="shared" si="31"/>
        <v>0</v>
      </c>
      <c r="AF89" s="147"/>
    </row>
    <row r="90" spans="1:32">
      <c r="B90" s="10">
        <f t="shared" si="28"/>
        <v>5</v>
      </c>
      <c r="C90" s="9" t="s">
        <v>91</v>
      </c>
      <c r="D90" s="10">
        <f t="shared" si="32"/>
        <v>5</v>
      </c>
      <c r="E90" s="8" t="s">
        <v>816</v>
      </c>
      <c r="F90" s="11">
        <v>42772</v>
      </c>
      <c r="G90" s="13">
        <v>1327</v>
      </c>
      <c r="H90" s="13">
        <v>104044</v>
      </c>
      <c r="I90" s="13">
        <v>1699</v>
      </c>
      <c r="J90" s="40">
        <v>0</v>
      </c>
      <c r="K90" s="40">
        <v>0</v>
      </c>
      <c r="L90" s="40">
        <v>0</v>
      </c>
      <c r="M90" s="40">
        <v>0</v>
      </c>
      <c r="N90" s="50">
        <v>0</v>
      </c>
      <c r="O90" s="40">
        <v>0</v>
      </c>
      <c r="P90" s="40">
        <v>0</v>
      </c>
      <c r="Q90" s="40">
        <v>0</v>
      </c>
      <c r="R90" s="40">
        <v>450</v>
      </c>
      <c r="S90" s="50">
        <f t="shared" si="29"/>
        <v>450</v>
      </c>
      <c r="T90" s="40">
        <v>0</v>
      </c>
      <c r="U90" s="40">
        <v>0</v>
      </c>
      <c r="V90" s="40">
        <v>0</v>
      </c>
      <c r="W90" s="21">
        <v>66</v>
      </c>
      <c r="X90" s="40">
        <v>0</v>
      </c>
      <c r="Y90" s="50">
        <f t="shared" si="30"/>
        <v>66</v>
      </c>
      <c r="Z90" s="40">
        <v>0</v>
      </c>
      <c r="AA90" s="40">
        <v>0</v>
      </c>
      <c r="AB90" s="40">
        <v>0</v>
      </c>
      <c r="AC90" s="40">
        <v>4</v>
      </c>
      <c r="AD90" s="50">
        <f t="shared" si="31"/>
        <v>4</v>
      </c>
    </row>
    <row r="91" spans="1:32">
      <c r="B91" s="10">
        <f t="shared" si="28"/>
        <v>6</v>
      </c>
      <c r="C91" s="9" t="s">
        <v>91</v>
      </c>
      <c r="D91" s="10">
        <f t="shared" si="32"/>
        <v>6</v>
      </c>
      <c r="E91" s="8" t="s">
        <v>817</v>
      </c>
      <c r="F91" s="11">
        <v>42772</v>
      </c>
      <c r="G91" s="13">
        <v>2343</v>
      </c>
      <c r="H91" s="13">
        <v>187759</v>
      </c>
      <c r="I91" s="13">
        <v>3057</v>
      </c>
      <c r="J91" s="40">
        <v>0</v>
      </c>
      <c r="K91" s="40">
        <v>0</v>
      </c>
      <c r="L91" s="40">
        <v>0</v>
      </c>
      <c r="M91" s="40">
        <v>0</v>
      </c>
      <c r="N91" s="50">
        <v>0</v>
      </c>
      <c r="O91" s="40">
        <v>0</v>
      </c>
      <c r="P91" s="40">
        <v>0</v>
      </c>
      <c r="Q91" s="40">
        <v>0</v>
      </c>
      <c r="R91" s="40">
        <v>200</v>
      </c>
      <c r="S91" s="50">
        <f t="shared" si="29"/>
        <v>200</v>
      </c>
      <c r="T91" s="40">
        <v>0</v>
      </c>
      <c r="U91" s="40">
        <v>0</v>
      </c>
      <c r="V91" s="40">
        <v>0</v>
      </c>
      <c r="W91" s="21">
        <v>117</v>
      </c>
      <c r="X91" s="40">
        <v>0</v>
      </c>
      <c r="Y91" s="50">
        <f t="shared" si="30"/>
        <v>117</v>
      </c>
      <c r="Z91" s="40">
        <v>0</v>
      </c>
      <c r="AA91" s="40">
        <v>0</v>
      </c>
      <c r="AB91" s="40">
        <v>0</v>
      </c>
      <c r="AC91" s="40">
        <v>0</v>
      </c>
      <c r="AD91" s="50">
        <f t="shared" si="31"/>
        <v>0</v>
      </c>
    </row>
    <row r="92" spans="1:32">
      <c r="B92" s="10">
        <f t="shared" si="28"/>
        <v>7</v>
      </c>
      <c r="C92" s="9" t="s">
        <v>91</v>
      </c>
      <c r="D92" s="10">
        <f t="shared" si="32"/>
        <v>7</v>
      </c>
      <c r="E92" s="8" t="s">
        <v>367</v>
      </c>
      <c r="F92" s="11">
        <v>42773</v>
      </c>
      <c r="G92" s="13">
        <v>5071</v>
      </c>
      <c r="H92" s="13">
        <v>324859</v>
      </c>
      <c r="I92" s="13">
        <v>6058</v>
      </c>
      <c r="J92" s="40">
        <v>0</v>
      </c>
      <c r="K92" s="40">
        <v>0</v>
      </c>
      <c r="L92" s="40">
        <v>0</v>
      </c>
      <c r="M92" s="40">
        <v>0</v>
      </c>
      <c r="N92" s="50">
        <v>0</v>
      </c>
      <c r="O92" s="40">
        <v>0</v>
      </c>
      <c r="P92" s="40">
        <v>0</v>
      </c>
      <c r="Q92" s="40">
        <v>0</v>
      </c>
      <c r="R92" s="40">
        <v>0</v>
      </c>
      <c r="S92" s="50">
        <f t="shared" si="29"/>
        <v>0</v>
      </c>
      <c r="T92" s="40">
        <v>0</v>
      </c>
      <c r="U92" s="40">
        <v>0</v>
      </c>
      <c r="V92" s="40">
        <v>0</v>
      </c>
      <c r="W92" s="21">
        <v>0</v>
      </c>
      <c r="X92" s="40">
        <v>0</v>
      </c>
      <c r="Y92" s="50">
        <f t="shared" si="30"/>
        <v>0</v>
      </c>
      <c r="Z92" s="40">
        <v>0</v>
      </c>
      <c r="AA92" s="40">
        <v>0</v>
      </c>
      <c r="AB92" s="40">
        <v>0</v>
      </c>
      <c r="AC92" s="40">
        <v>0</v>
      </c>
      <c r="AD92" s="50">
        <f t="shared" si="31"/>
        <v>0</v>
      </c>
    </row>
    <row r="93" spans="1:32">
      <c r="B93" s="10">
        <f t="shared" si="28"/>
        <v>8</v>
      </c>
      <c r="C93" s="9" t="s">
        <v>91</v>
      </c>
      <c r="D93" s="10">
        <f t="shared" si="32"/>
        <v>8</v>
      </c>
      <c r="E93" s="8" t="s">
        <v>818</v>
      </c>
      <c r="F93" s="11">
        <v>42777</v>
      </c>
      <c r="G93" s="13">
        <v>704</v>
      </c>
      <c r="H93" s="13">
        <v>50642</v>
      </c>
      <c r="I93" s="13">
        <v>907</v>
      </c>
      <c r="J93" s="40">
        <v>0</v>
      </c>
      <c r="K93" s="40">
        <v>0</v>
      </c>
      <c r="L93" s="40">
        <v>0</v>
      </c>
      <c r="M93" s="40">
        <v>0</v>
      </c>
      <c r="N93" s="50">
        <v>0</v>
      </c>
      <c r="O93" s="40">
        <v>0</v>
      </c>
      <c r="P93" s="40">
        <v>0</v>
      </c>
      <c r="Q93" s="40">
        <v>0</v>
      </c>
      <c r="R93" s="40">
        <v>0</v>
      </c>
      <c r="S93" s="50">
        <f t="shared" si="29"/>
        <v>0</v>
      </c>
      <c r="T93" s="40">
        <v>0</v>
      </c>
      <c r="U93" s="40">
        <v>0</v>
      </c>
      <c r="V93" s="40">
        <v>0</v>
      </c>
      <c r="W93" s="21">
        <v>35</v>
      </c>
      <c r="X93" s="40">
        <v>0</v>
      </c>
      <c r="Y93" s="50">
        <f t="shared" si="30"/>
        <v>35</v>
      </c>
      <c r="Z93" s="40">
        <v>0</v>
      </c>
      <c r="AA93" s="40">
        <v>0</v>
      </c>
      <c r="AB93" s="40">
        <v>0</v>
      </c>
      <c r="AC93" s="40">
        <v>0</v>
      </c>
      <c r="AD93" s="50">
        <f t="shared" si="31"/>
        <v>0</v>
      </c>
    </row>
    <row r="94" spans="1:32">
      <c r="B94" s="10">
        <f t="shared" si="28"/>
        <v>9</v>
      </c>
      <c r="C94" s="9" t="s">
        <v>91</v>
      </c>
      <c r="D94" s="10">
        <f t="shared" si="32"/>
        <v>9</v>
      </c>
      <c r="E94" s="8" t="s">
        <v>819</v>
      </c>
      <c r="F94" s="11">
        <v>42778</v>
      </c>
      <c r="G94" s="13">
        <v>1629</v>
      </c>
      <c r="H94" s="13">
        <v>118154</v>
      </c>
      <c r="I94" s="13">
        <v>2043</v>
      </c>
      <c r="J94" s="40">
        <v>0</v>
      </c>
      <c r="K94" s="40">
        <v>0</v>
      </c>
      <c r="L94" s="40">
        <v>0</v>
      </c>
      <c r="M94" s="40">
        <v>0</v>
      </c>
      <c r="N94" s="50">
        <v>0</v>
      </c>
      <c r="O94" s="40">
        <v>0</v>
      </c>
      <c r="P94" s="40">
        <v>0</v>
      </c>
      <c r="Q94" s="40">
        <v>0</v>
      </c>
      <c r="R94" s="40">
        <v>200</v>
      </c>
      <c r="S94" s="50">
        <f t="shared" si="29"/>
        <v>200</v>
      </c>
      <c r="T94" s="40">
        <v>0</v>
      </c>
      <c r="U94" s="40">
        <v>0</v>
      </c>
      <c r="V94" s="40">
        <v>0</v>
      </c>
      <c r="W94" s="21">
        <v>81</v>
      </c>
      <c r="X94" s="40">
        <v>0</v>
      </c>
      <c r="Y94" s="50">
        <f t="shared" si="30"/>
        <v>81</v>
      </c>
      <c r="Z94" s="40">
        <v>0</v>
      </c>
      <c r="AA94" s="40">
        <v>0</v>
      </c>
      <c r="AB94" s="40">
        <v>0</v>
      </c>
      <c r="AC94" s="40">
        <v>0</v>
      </c>
      <c r="AD94" s="50">
        <f t="shared" si="31"/>
        <v>0</v>
      </c>
    </row>
    <row r="95" spans="1:32">
      <c r="B95" s="10">
        <f t="shared" si="28"/>
        <v>10</v>
      </c>
      <c r="C95" s="9" t="s">
        <v>91</v>
      </c>
      <c r="D95" s="10">
        <f t="shared" si="32"/>
        <v>10</v>
      </c>
      <c r="E95" s="8" t="s">
        <v>820</v>
      </c>
      <c r="F95" s="11">
        <v>42778</v>
      </c>
      <c r="G95" s="13">
        <v>2253</v>
      </c>
      <c r="H95" s="13">
        <v>176836</v>
      </c>
      <c r="I95" s="13">
        <v>2869</v>
      </c>
      <c r="J95" s="40">
        <v>0</v>
      </c>
      <c r="K95" s="40">
        <v>0</v>
      </c>
      <c r="L95" s="40">
        <v>0</v>
      </c>
      <c r="M95" s="40">
        <v>0</v>
      </c>
      <c r="N95" s="50">
        <v>0</v>
      </c>
      <c r="O95" s="40">
        <v>0</v>
      </c>
      <c r="P95" s="40">
        <v>0</v>
      </c>
      <c r="Q95" s="40">
        <v>0</v>
      </c>
      <c r="R95" s="40">
        <v>230</v>
      </c>
      <c r="S95" s="50">
        <f t="shared" si="29"/>
        <v>230</v>
      </c>
      <c r="T95" s="40">
        <v>0</v>
      </c>
      <c r="U95" s="40">
        <v>0</v>
      </c>
      <c r="V95" s="40">
        <v>0</v>
      </c>
      <c r="W95" s="21">
        <v>111</v>
      </c>
      <c r="X95" s="40">
        <v>0</v>
      </c>
      <c r="Y95" s="50">
        <f t="shared" si="30"/>
        <v>111</v>
      </c>
      <c r="Z95" s="40">
        <v>0</v>
      </c>
      <c r="AA95" s="40">
        <v>0</v>
      </c>
      <c r="AB95" s="40">
        <v>0</v>
      </c>
      <c r="AC95" s="40">
        <v>0</v>
      </c>
      <c r="AD95" s="50">
        <f t="shared" si="31"/>
        <v>0</v>
      </c>
    </row>
    <row r="96" spans="1:32">
      <c r="B96" s="10">
        <f t="shared" si="28"/>
        <v>11</v>
      </c>
      <c r="C96" s="9" t="s">
        <v>91</v>
      </c>
      <c r="D96" s="10">
        <f t="shared" si="32"/>
        <v>11</v>
      </c>
      <c r="E96" s="8" t="s">
        <v>821</v>
      </c>
      <c r="F96" s="11">
        <v>42781</v>
      </c>
      <c r="G96" s="13">
        <v>5237</v>
      </c>
      <c r="H96" s="13">
        <v>397407</v>
      </c>
      <c r="I96" s="13">
        <v>6079</v>
      </c>
      <c r="J96" s="40">
        <v>0</v>
      </c>
      <c r="K96" s="40">
        <v>0</v>
      </c>
      <c r="L96" s="40">
        <v>0</v>
      </c>
      <c r="M96" s="40">
        <v>0</v>
      </c>
      <c r="N96" s="50">
        <v>0</v>
      </c>
      <c r="O96" s="40">
        <v>0</v>
      </c>
      <c r="P96" s="40">
        <v>0</v>
      </c>
      <c r="Q96" s="40">
        <v>0</v>
      </c>
      <c r="R96" s="40">
        <v>0</v>
      </c>
      <c r="S96" s="50">
        <f>SUM(O96:R96)</f>
        <v>0</v>
      </c>
      <c r="T96" s="40">
        <v>0</v>
      </c>
      <c r="U96" s="40">
        <v>0</v>
      </c>
      <c r="V96" s="40">
        <v>0</v>
      </c>
      <c r="W96" s="21">
        <v>0</v>
      </c>
      <c r="X96" s="40">
        <v>0</v>
      </c>
      <c r="Y96" s="50">
        <f>SUM(T96:X96)</f>
        <v>0</v>
      </c>
      <c r="Z96" s="40">
        <v>0</v>
      </c>
      <c r="AA96" s="40">
        <v>0</v>
      </c>
      <c r="AB96" s="40">
        <v>0</v>
      </c>
      <c r="AC96" s="40">
        <v>0</v>
      </c>
      <c r="AD96" s="50">
        <f t="shared" si="31"/>
        <v>0</v>
      </c>
    </row>
    <row r="97" spans="2:30">
      <c r="B97" s="10">
        <f t="shared" si="28"/>
        <v>12</v>
      </c>
      <c r="C97" s="9" t="s">
        <v>91</v>
      </c>
      <c r="D97" s="10">
        <f t="shared" si="32"/>
        <v>12</v>
      </c>
      <c r="E97" s="8" t="s">
        <v>822</v>
      </c>
      <c r="F97" s="11">
        <v>42784</v>
      </c>
      <c r="G97" s="13">
        <v>2736</v>
      </c>
      <c r="H97" s="13">
        <v>208632</v>
      </c>
      <c r="I97" s="13">
        <v>3295</v>
      </c>
      <c r="J97" s="40">
        <v>0</v>
      </c>
      <c r="K97" s="40">
        <v>0</v>
      </c>
      <c r="L97" s="40">
        <v>0</v>
      </c>
      <c r="M97" s="40">
        <v>0</v>
      </c>
      <c r="N97" s="50">
        <v>0</v>
      </c>
      <c r="O97" s="40">
        <v>0</v>
      </c>
      <c r="P97" s="40">
        <v>0</v>
      </c>
      <c r="Q97" s="40">
        <v>0</v>
      </c>
      <c r="R97" s="40">
        <v>150</v>
      </c>
      <c r="S97" s="50">
        <f t="shared" si="29"/>
        <v>150</v>
      </c>
      <c r="T97" s="40">
        <v>0</v>
      </c>
      <c r="U97" s="40">
        <v>0</v>
      </c>
      <c r="V97" s="40">
        <v>0</v>
      </c>
      <c r="W97" s="21">
        <v>135</v>
      </c>
      <c r="X97" s="40">
        <v>0</v>
      </c>
      <c r="Y97" s="50">
        <f t="shared" si="30"/>
        <v>135</v>
      </c>
      <c r="Z97" s="40">
        <v>0</v>
      </c>
      <c r="AA97" s="40">
        <v>0</v>
      </c>
      <c r="AB97" s="40">
        <v>0</v>
      </c>
      <c r="AC97" s="40">
        <v>0</v>
      </c>
      <c r="AD97" s="50">
        <f t="shared" si="31"/>
        <v>0</v>
      </c>
    </row>
    <row r="98" spans="2:30">
      <c r="B98" s="10">
        <f t="shared" si="28"/>
        <v>13</v>
      </c>
      <c r="C98" s="9" t="s">
        <v>91</v>
      </c>
      <c r="D98" s="10">
        <f t="shared" si="32"/>
        <v>13</v>
      </c>
      <c r="E98" s="8" t="s">
        <v>823</v>
      </c>
      <c r="F98" s="11">
        <v>42784</v>
      </c>
      <c r="G98" s="13">
        <v>3281</v>
      </c>
      <c r="H98" s="13">
        <v>265527</v>
      </c>
      <c r="I98" s="13">
        <v>3990</v>
      </c>
      <c r="J98" s="40">
        <v>0</v>
      </c>
      <c r="K98" s="40">
        <v>0</v>
      </c>
      <c r="L98" s="40">
        <v>0</v>
      </c>
      <c r="M98" s="40">
        <v>0</v>
      </c>
      <c r="N98" s="50">
        <v>0</v>
      </c>
      <c r="O98" s="40">
        <v>0</v>
      </c>
      <c r="P98" s="40">
        <v>0</v>
      </c>
      <c r="Q98" s="40">
        <v>0</v>
      </c>
      <c r="R98" s="40">
        <v>0</v>
      </c>
      <c r="S98" s="50">
        <f t="shared" si="29"/>
        <v>0</v>
      </c>
      <c r="T98" s="40">
        <v>0</v>
      </c>
      <c r="U98" s="40">
        <v>0</v>
      </c>
      <c r="V98" s="40">
        <v>0</v>
      </c>
      <c r="W98" s="21">
        <v>161</v>
      </c>
      <c r="X98" s="40">
        <v>0</v>
      </c>
      <c r="Y98" s="50">
        <f t="shared" si="30"/>
        <v>161</v>
      </c>
      <c r="Z98" s="40">
        <v>0</v>
      </c>
      <c r="AA98" s="40">
        <v>0</v>
      </c>
      <c r="AB98" s="40">
        <v>0</v>
      </c>
      <c r="AC98" s="40">
        <v>1</v>
      </c>
      <c r="AD98" s="50">
        <f t="shared" si="31"/>
        <v>1</v>
      </c>
    </row>
    <row r="99" spans="2:30">
      <c r="B99" s="10">
        <f t="shared" si="28"/>
        <v>14</v>
      </c>
      <c r="C99" s="9" t="s">
        <v>91</v>
      </c>
      <c r="D99" s="10">
        <f t="shared" si="32"/>
        <v>14</v>
      </c>
      <c r="E99" s="8" t="s">
        <v>824</v>
      </c>
      <c r="F99" s="11">
        <v>42787</v>
      </c>
      <c r="G99" s="13">
        <v>1936</v>
      </c>
      <c r="H99" s="13">
        <v>132366</v>
      </c>
      <c r="I99" s="13">
        <v>2419</v>
      </c>
      <c r="J99" s="40">
        <v>0</v>
      </c>
      <c r="K99" s="40">
        <v>0</v>
      </c>
      <c r="L99" s="40">
        <v>0</v>
      </c>
      <c r="M99" s="40">
        <v>0</v>
      </c>
      <c r="N99" s="50">
        <v>0</v>
      </c>
      <c r="O99" s="40">
        <v>0</v>
      </c>
      <c r="P99" s="40">
        <v>0</v>
      </c>
      <c r="Q99" s="40">
        <v>0</v>
      </c>
      <c r="R99" s="40">
        <v>0</v>
      </c>
      <c r="S99" s="50">
        <f t="shared" si="29"/>
        <v>0</v>
      </c>
      <c r="T99" s="40">
        <v>0</v>
      </c>
      <c r="U99" s="40">
        <v>0</v>
      </c>
      <c r="V99" s="40">
        <v>0</v>
      </c>
      <c r="W99" s="21">
        <v>95</v>
      </c>
      <c r="X99" s="40">
        <v>0</v>
      </c>
      <c r="Y99" s="50">
        <f t="shared" si="30"/>
        <v>95</v>
      </c>
      <c r="Z99" s="40">
        <v>0</v>
      </c>
      <c r="AA99" s="40">
        <v>0</v>
      </c>
      <c r="AB99" s="40">
        <v>0</v>
      </c>
      <c r="AC99" s="40">
        <v>0</v>
      </c>
      <c r="AD99" s="50">
        <f t="shared" si="31"/>
        <v>0</v>
      </c>
    </row>
    <row r="100" spans="2:30">
      <c r="B100" s="10">
        <f t="shared" si="28"/>
        <v>15</v>
      </c>
      <c r="C100" s="9" t="s">
        <v>91</v>
      </c>
      <c r="D100" s="10">
        <f t="shared" si="32"/>
        <v>15</v>
      </c>
      <c r="E100" s="8" t="s">
        <v>825</v>
      </c>
      <c r="F100" s="11">
        <v>42788</v>
      </c>
      <c r="G100" s="13">
        <v>5361</v>
      </c>
      <c r="H100" s="13">
        <v>369111</v>
      </c>
      <c r="I100" s="13">
        <v>6178</v>
      </c>
      <c r="J100" s="40">
        <v>0</v>
      </c>
      <c r="K100" s="40">
        <v>0</v>
      </c>
      <c r="L100" s="40">
        <v>0</v>
      </c>
      <c r="M100" s="40">
        <v>0</v>
      </c>
      <c r="N100" s="50">
        <v>0</v>
      </c>
      <c r="O100" s="40">
        <v>0</v>
      </c>
      <c r="P100" s="40">
        <v>0</v>
      </c>
      <c r="Q100" s="40">
        <v>0</v>
      </c>
      <c r="R100" s="40">
        <v>44</v>
      </c>
      <c r="S100" s="50">
        <f t="shared" si="29"/>
        <v>44</v>
      </c>
      <c r="T100" s="40">
        <v>0</v>
      </c>
      <c r="U100" s="40">
        <v>0</v>
      </c>
      <c r="V100" s="40">
        <v>0</v>
      </c>
      <c r="W100" s="21">
        <v>44</v>
      </c>
      <c r="X100" s="40">
        <v>0</v>
      </c>
      <c r="Y100" s="50">
        <f t="shared" si="30"/>
        <v>44</v>
      </c>
      <c r="Z100" s="40">
        <v>0</v>
      </c>
      <c r="AA100" s="40">
        <v>0</v>
      </c>
      <c r="AB100" s="40">
        <v>0</v>
      </c>
      <c r="AC100" s="40">
        <v>0</v>
      </c>
      <c r="AD100" s="50">
        <f t="shared" si="31"/>
        <v>0</v>
      </c>
    </row>
    <row r="101" spans="2:30">
      <c r="B101" s="10">
        <f t="shared" si="28"/>
        <v>16</v>
      </c>
      <c r="C101" s="9" t="s">
        <v>91</v>
      </c>
      <c r="D101" s="10">
        <f t="shared" si="32"/>
        <v>16</v>
      </c>
      <c r="E101" s="8" t="s">
        <v>554</v>
      </c>
      <c r="F101" s="11">
        <v>42791</v>
      </c>
      <c r="G101" s="13">
        <v>4536</v>
      </c>
      <c r="H101" s="13">
        <v>293692</v>
      </c>
      <c r="I101" s="13">
        <v>5385</v>
      </c>
      <c r="J101" s="40">
        <v>0</v>
      </c>
      <c r="K101" s="40">
        <v>0</v>
      </c>
      <c r="L101" s="40">
        <v>0</v>
      </c>
      <c r="M101" s="40">
        <v>0</v>
      </c>
      <c r="N101" s="50">
        <v>0</v>
      </c>
      <c r="O101" s="40">
        <v>0</v>
      </c>
      <c r="P101" s="40">
        <v>0</v>
      </c>
      <c r="Q101" s="40">
        <v>0</v>
      </c>
      <c r="R101" s="40">
        <v>15</v>
      </c>
      <c r="S101" s="50">
        <f t="shared" si="29"/>
        <v>15</v>
      </c>
      <c r="T101" s="40">
        <v>0</v>
      </c>
      <c r="U101" s="40">
        <v>0</v>
      </c>
      <c r="V101" s="40">
        <v>0</v>
      </c>
      <c r="W101" s="21">
        <v>5</v>
      </c>
      <c r="X101" s="40">
        <v>0</v>
      </c>
      <c r="Y101" s="50">
        <f t="shared" si="30"/>
        <v>5</v>
      </c>
      <c r="Z101" s="40">
        <v>0</v>
      </c>
      <c r="AA101" s="40">
        <v>0</v>
      </c>
      <c r="AB101" s="40">
        <v>0</v>
      </c>
      <c r="AC101" s="40">
        <v>10</v>
      </c>
      <c r="AD101" s="50">
        <f t="shared" si="31"/>
        <v>10</v>
      </c>
    </row>
    <row r="102" spans="2:30">
      <c r="B102" s="10">
        <f t="shared" si="28"/>
        <v>17</v>
      </c>
      <c r="C102" s="9" t="s">
        <v>91</v>
      </c>
      <c r="D102" s="10">
        <f t="shared" si="32"/>
        <v>17</v>
      </c>
      <c r="E102" s="8" t="s">
        <v>826</v>
      </c>
      <c r="F102" s="11">
        <v>42792</v>
      </c>
      <c r="G102" s="13">
        <v>2721</v>
      </c>
      <c r="H102" s="13">
        <v>229593</v>
      </c>
      <c r="I102" s="13">
        <v>3140</v>
      </c>
      <c r="J102" s="40">
        <v>0</v>
      </c>
      <c r="K102" s="40">
        <v>0</v>
      </c>
      <c r="L102" s="40">
        <v>0</v>
      </c>
      <c r="M102" s="40">
        <v>0</v>
      </c>
      <c r="N102" s="50">
        <v>0</v>
      </c>
      <c r="O102" s="40">
        <v>0</v>
      </c>
      <c r="P102" s="40"/>
      <c r="Q102" s="40">
        <v>0</v>
      </c>
      <c r="R102" s="40">
        <v>100</v>
      </c>
      <c r="S102" s="50">
        <f t="shared" si="29"/>
        <v>100</v>
      </c>
      <c r="T102" s="40">
        <v>0</v>
      </c>
      <c r="U102" s="40">
        <v>0</v>
      </c>
      <c r="V102" s="40">
        <v>0</v>
      </c>
      <c r="W102" s="21">
        <v>133</v>
      </c>
      <c r="X102" s="40">
        <v>0</v>
      </c>
      <c r="Y102" s="50">
        <f t="shared" si="30"/>
        <v>133</v>
      </c>
      <c r="Z102" s="40">
        <v>0</v>
      </c>
      <c r="AA102" s="40">
        <v>0</v>
      </c>
      <c r="AB102" s="40">
        <v>0</v>
      </c>
      <c r="AC102" s="40">
        <v>0</v>
      </c>
      <c r="AD102" s="50">
        <f t="shared" si="31"/>
        <v>0</v>
      </c>
    </row>
    <row r="103" spans="2:30">
      <c r="B103" s="10">
        <f t="shared" si="28"/>
        <v>18</v>
      </c>
      <c r="C103" s="9" t="s">
        <v>91</v>
      </c>
      <c r="D103" s="10">
        <f t="shared" si="32"/>
        <v>18</v>
      </c>
      <c r="E103" s="8" t="s">
        <v>827</v>
      </c>
      <c r="F103" s="11">
        <v>42792</v>
      </c>
      <c r="G103" s="13">
        <v>3143</v>
      </c>
      <c r="H103" s="13">
        <v>241848</v>
      </c>
      <c r="I103" s="13">
        <v>3737</v>
      </c>
      <c r="J103" s="40">
        <v>0</v>
      </c>
      <c r="K103" s="40">
        <v>0</v>
      </c>
      <c r="L103" s="40">
        <v>0</v>
      </c>
      <c r="M103" s="40">
        <v>0</v>
      </c>
      <c r="N103" s="50">
        <v>0</v>
      </c>
      <c r="O103" s="40">
        <v>0</v>
      </c>
      <c r="P103" s="40">
        <v>0</v>
      </c>
      <c r="Q103" s="40">
        <v>0</v>
      </c>
      <c r="R103" s="40">
        <v>241</v>
      </c>
      <c r="S103" s="50">
        <f t="shared" si="29"/>
        <v>241</v>
      </c>
      <c r="T103" s="40">
        <v>0</v>
      </c>
      <c r="U103" s="40">
        <v>0</v>
      </c>
      <c r="V103" s="40">
        <v>0</v>
      </c>
      <c r="W103" s="21">
        <v>153</v>
      </c>
      <c r="X103" s="40">
        <v>0</v>
      </c>
      <c r="Y103" s="50">
        <f t="shared" si="30"/>
        <v>153</v>
      </c>
      <c r="Z103" s="40">
        <v>0</v>
      </c>
      <c r="AA103" s="40">
        <v>0</v>
      </c>
      <c r="AB103" s="40">
        <v>0</v>
      </c>
      <c r="AC103" s="40">
        <v>0</v>
      </c>
      <c r="AD103" s="50">
        <f t="shared" si="31"/>
        <v>0</v>
      </c>
    </row>
    <row r="104" spans="2:30">
      <c r="B104" s="10">
        <f t="shared" si="28"/>
        <v>19</v>
      </c>
      <c r="C104" s="9" t="s">
        <v>91</v>
      </c>
      <c r="D104" s="10">
        <f t="shared" ref="D104:D138" si="33">+D103+1</f>
        <v>19</v>
      </c>
      <c r="E104" s="8" t="s">
        <v>828</v>
      </c>
      <c r="F104" s="11">
        <v>42799</v>
      </c>
      <c r="G104" s="13">
        <v>3197</v>
      </c>
      <c r="H104" s="13">
        <v>253845</v>
      </c>
      <c r="I104" s="13">
        <v>3723</v>
      </c>
      <c r="J104" s="40">
        <v>0</v>
      </c>
      <c r="K104" s="40">
        <v>0</v>
      </c>
      <c r="L104" s="40">
        <v>0</v>
      </c>
      <c r="M104" s="40">
        <v>0</v>
      </c>
      <c r="N104" s="50">
        <v>0</v>
      </c>
      <c r="O104" s="40">
        <v>0</v>
      </c>
      <c r="P104" s="40">
        <v>0</v>
      </c>
      <c r="Q104" s="40">
        <v>0</v>
      </c>
      <c r="R104" s="40">
        <v>128</v>
      </c>
      <c r="S104" s="50">
        <f t="shared" ref="S104:S142" si="34">SUM(O104:R104)</f>
        <v>128</v>
      </c>
      <c r="T104" s="40">
        <v>0</v>
      </c>
      <c r="U104" s="40">
        <v>0</v>
      </c>
      <c r="V104" s="40">
        <v>0</v>
      </c>
      <c r="W104" s="21">
        <v>157</v>
      </c>
      <c r="X104" s="40">
        <v>0</v>
      </c>
      <c r="Y104" s="50">
        <f t="shared" si="30"/>
        <v>157</v>
      </c>
      <c r="Z104" s="40">
        <v>0</v>
      </c>
      <c r="AA104" s="40">
        <v>0</v>
      </c>
      <c r="AB104" s="40">
        <v>0</v>
      </c>
      <c r="AC104" s="40">
        <v>3</v>
      </c>
      <c r="AD104" s="50">
        <f t="shared" si="31"/>
        <v>3</v>
      </c>
    </row>
    <row r="105" spans="2:30">
      <c r="B105" s="10">
        <f t="shared" si="28"/>
        <v>20</v>
      </c>
      <c r="C105" s="9" t="s">
        <v>91</v>
      </c>
      <c r="D105" s="10">
        <f t="shared" si="33"/>
        <v>20</v>
      </c>
      <c r="E105" s="8" t="s">
        <v>829</v>
      </c>
      <c r="F105" s="11">
        <v>42799</v>
      </c>
      <c r="G105" s="13">
        <v>4370</v>
      </c>
      <c r="H105" s="13">
        <v>362089</v>
      </c>
      <c r="I105" s="13">
        <v>5233</v>
      </c>
      <c r="J105" s="40">
        <v>0</v>
      </c>
      <c r="K105" s="40">
        <v>0</v>
      </c>
      <c r="L105" s="40">
        <v>0</v>
      </c>
      <c r="M105" s="40">
        <v>0</v>
      </c>
      <c r="N105" s="50">
        <v>0</v>
      </c>
      <c r="O105" s="40">
        <v>0</v>
      </c>
      <c r="P105" s="40">
        <v>0</v>
      </c>
      <c r="Q105" s="40">
        <v>0</v>
      </c>
      <c r="R105" s="40">
        <v>150</v>
      </c>
      <c r="S105" s="50">
        <f t="shared" si="34"/>
        <v>150</v>
      </c>
      <c r="T105" s="40">
        <v>0</v>
      </c>
      <c r="U105" s="40">
        <v>0</v>
      </c>
      <c r="V105" s="40">
        <v>0</v>
      </c>
      <c r="W105" s="21">
        <v>214</v>
      </c>
      <c r="X105" s="40">
        <v>0</v>
      </c>
      <c r="Y105" s="50">
        <f t="shared" si="30"/>
        <v>214</v>
      </c>
      <c r="Z105" s="40">
        <v>0</v>
      </c>
      <c r="AA105" s="40">
        <v>0</v>
      </c>
      <c r="AB105" s="40">
        <v>0</v>
      </c>
      <c r="AC105" s="40">
        <v>3</v>
      </c>
      <c r="AD105" s="50">
        <f t="shared" si="31"/>
        <v>3</v>
      </c>
    </row>
    <row r="106" spans="2:30">
      <c r="B106" s="10">
        <f t="shared" si="28"/>
        <v>21</v>
      </c>
      <c r="C106" s="9" t="s">
        <v>91</v>
      </c>
      <c r="D106" s="10">
        <f t="shared" si="33"/>
        <v>21</v>
      </c>
      <c r="E106" s="8" t="s">
        <v>830</v>
      </c>
      <c r="F106" s="11">
        <v>42801</v>
      </c>
      <c r="G106" s="13">
        <v>1275</v>
      </c>
      <c r="H106" s="13">
        <v>94304</v>
      </c>
      <c r="I106" s="13">
        <v>1466</v>
      </c>
      <c r="J106" s="40">
        <v>0</v>
      </c>
      <c r="K106" s="40">
        <v>0</v>
      </c>
      <c r="L106" s="40">
        <v>0</v>
      </c>
      <c r="M106" s="40">
        <v>0</v>
      </c>
      <c r="N106" s="50">
        <v>0</v>
      </c>
      <c r="O106" s="40">
        <v>0</v>
      </c>
      <c r="P106" s="40">
        <v>0</v>
      </c>
      <c r="Q106" s="40">
        <v>0</v>
      </c>
      <c r="R106" s="40">
        <v>40</v>
      </c>
      <c r="S106" s="50">
        <f t="shared" si="34"/>
        <v>40</v>
      </c>
      <c r="T106" s="40">
        <v>0</v>
      </c>
      <c r="U106" s="40">
        <v>0</v>
      </c>
      <c r="V106" s="40">
        <v>0</v>
      </c>
      <c r="W106" s="21">
        <v>64</v>
      </c>
      <c r="X106" s="40">
        <v>0</v>
      </c>
      <c r="Y106" s="50">
        <f t="shared" si="30"/>
        <v>64</v>
      </c>
      <c r="Z106" s="40">
        <v>0</v>
      </c>
      <c r="AA106" s="40">
        <v>0</v>
      </c>
      <c r="AB106" s="40">
        <v>0</v>
      </c>
      <c r="AC106" s="40">
        <v>1</v>
      </c>
      <c r="AD106" s="50">
        <f t="shared" si="31"/>
        <v>1</v>
      </c>
    </row>
    <row r="107" spans="2:30">
      <c r="B107" s="10">
        <f t="shared" si="28"/>
        <v>22</v>
      </c>
      <c r="C107" s="9" t="s">
        <v>91</v>
      </c>
      <c r="D107" s="10">
        <f t="shared" si="33"/>
        <v>22</v>
      </c>
      <c r="E107" s="8" t="s">
        <v>831</v>
      </c>
      <c r="F107" s="11">
        <v>42805</v>
      </c>
      <c r="G107" s="13">
        <v>2815</v>
      </c>
      <c r="H107" s="13">
        <v>220062</v>
      </c>
      <c r="I107" s="13">
        <v>3337</v>
      </c>
      <c r="J107" s="40">
        <v>0</v>
      </c>
      <c r="K107" s="40">
        <v>0</v>
      </c>
      <c r="L107" s="40">
        <v>0</v>
      </c>
      <c r="M107" s="40">
        <v>0</v>
      </c>
      <c r="N107" s="50">
        <v>0</v>
      </c>
      <c r="O107" s="40">
        <v>0</v>
      </c>
      <c r="P107" s="40">
        <v>0</v>
      </c>
      <c r="Q107" s="40">
        <v>0</v>
      </c>
      <c r="R107" s="40">
        <v>150</v>
      </c>
      <c r="S107" s="50">
        <f t="shared" si="34"/>
        <v>150</v>
      </c>
      <c r="T107" s="40">
        <v>0</v>
      </c>
      <c r="U107" s="40">
        <v>0</v>
      </c>
      <c r="V107" s="40">
        <v>0</v>
      </c>
      <c r="W107" s="21">
        <v>138</v>
      </c>
      <c r="X107" s="40">
        <v>0</v>
      </c>
      <c r="Y107" s="50">
        <f t="shared" si="30"/>
        <v>138</v>
      </c>
      <c r="Z107" s="40">
        <v>0</v>
      </c>
      <c r="AA107" s="40">
        <v>0</v>
      </c>
      <c r="AB107" s="40">
        <v>0</v>
      </c>
      <c r="AC107" s="40">
        <v>0</v>
      </c>
      <c r="AD107" s="50">
        <f t="shared" ref="AD107:AD116" si="35">SUM(Z107:AC107)</f>
        <v>0</v>
      </c>
    </row>
    <row r="108" spans="2:30">
      <c r="B108" s="10">
        <f t="shared" si="28"/>
        <v>23</v>
      </c>
      <c r="C108" s="9" t="s">
        <v>91</v>
      </c>
      <c r="D108" s="10">
        <f t="shared" si="33"/>
        <v>23</v>
      </c>
      <c r="E108" s="8" t="s">
        <v>832</v>
      </c>
      <c r="F108" s="11">
        <v>42805</v>
      </c>
      <c r="G108" s="13">
        <v>3203</v>
      </c>
      <c r="H108" s="13">
        <v>274187</v>
      </c>
      <c r="I108" s="13">
        <v>3858</v>
      </c>
      <c r="J108" s="40">
        <v>0</v>
      </c>
      <c r="K108" s="40">
        <v>0</v>
      </c>
      <c r="L108" s="40">
        <v>0</v>
      </c>
      <c r="M108" s="40">
        <v>0</v>
      </c>
      <c r="N108" s="50">
        <v>0</v>
      </c>
      <c r="O108" s="40">
        <v>0</v>
      </c>
      <c r="P108" s="40">
        <v>0</v>
      </c>
      <c r="Q108" s="40">
        <v>0</v>
      </c>
      <c r="R108" s="40">
        <v>200</v>
      </c>
      <c r="S108" s="50">
        <f t="shared" si="34"/>
        <v>200</v>
      </c>
      <c r="T108" s="40">
        <v>0</v>
      </c>
      <c r="U108" s="40">
        <v>0</v>
      </c>
      <c r="V108" s="40">
        <v>0</v>
      </c>
      <c r="W108" s="21">
        <v>157</v>
      </c>
      <c r="X108" s="40">
        <v>0</v>
      </c>
      <c r="Y108" s="50">
        <f t="shared" si="30"/>
        <v>157</v>
      </c>
      <c r="Z108" s="40">
        <v>0</v>
      </c>
      <c r="AA108" s="40">
        <v>0</v>
      </c>
      <c r="AB108" s="40">
        <v>0</v>
      </c>
      <c r="AC108" s="40">
        <v>0</v>
      </c>
      <c r="AD108" s="50">
        <f t="shared" si="35"/>
        <v>0</v>
      </c>
    </row>
    <row r="109" spans="2:30">
      <c r="B109" s="10">
        <f t="shared" si="28"/>
        <v>24</v>
      </c>
      <c r="C109" s="9" t="s">
        <v>91</v>
      </c>
      <c r="D109" s="10">
        <f t="shared" si="33"/>
        <v>24</v>
      </c>
      <c r="E109" s="8" t="s">
        <v>833</v>
      </c>
      <c r="F109" s="11">
        <v>42808</v>
      </c>
      <c r="G109" s="13">
        <v>1933</v>
      </c>
      <c r="H109" s="13">
        <v>151379</v>
      </c>
      <c r="I109" s="13">
        <v>2357</v>
      </c>
      <c r="J109" s="40">
        <v>0</v>
      </c>
      <c r="K109" s="40">
        <v>0</v>
      </c>
      <c r="L109" s="40">
        <v>0</v>
      </c>
      <c r="M109" s="40">
        <v>0</v>
      </c>
      <c r="N109" s="50">
        <v>0</v>
      </c>
      <c r="O109" s="40">
        <v>0</v>
      </c>
      <c r="P109" s="40">
        <v>0</v>
      </c>
      <c r="Q109" s="40">
        <v>0</v>
      </c>
      <c r="R109" s="40">
        <v>0</v>
      </c>
      <c r="S109" s="50">
        <f t="shared" si="34"/>
        <v>0</v>
      </c>
      <c r="T109" s="40">
        <v>0</v>
      </c>
      <c r="U109" s="40">
        <v>0</v>
      </c>
      <c r="V109" s="40">
        <v>0</v>
      </c>
      <c r="W109" s="21">
        <v>95</v>
      </c>
      <c r="X109" s="40">
        <v>0</v>
      </c>
      <c r="Y109" s="50">
        <f t="shared" si="30"/>
        <v>95</v>
      </c>
      <c r="Z109" s="40">
        <v>0</v>
      </c>
      <c r="AA109" s="40">
        <v>0</v>
      </c>
      <c r="AB109" s="40">
        <v>0</v>
      </c>
      <c r="AC109" s="40">
        <v>0</v>
      </c>
      <c r="AD109" s="50">
        <f t="shared" si="35"/>
        <v>0</v>
      </c>
    </row>
    <row r="110" spans="2:30">
      <c r="B110" s="10">
        <f t="shared" si="28"/>
        <v>25</v>
      </c>
      <c r="C110" s="9" t="s">
        <v>91</v>
      </c>
      <c r="D110" s="10">
        <f t="shared" si="33"/>
        <v>25</v>
      </c>
      <c r="E110" s="8" t="s">
        <v>834</v>
      </c>
      <c r="F110" s="11">
        <v>42814</v>
      </c>
      <c r="G110" s="13">
        <v>2434</v>
      </c>
      <c r="H110" s="13">
        <v>191055</v>
      </c>
      <c r="I110" s="13">
        <v>2798</v>
      </c>
      <c r="J110" s="40">
        <v>0</v>
      </c>
      <c r="K110" s="40">
        <v>0</v>
      </c>
      <c r="L110" s="40">
        <v>0</v>
      </c>
      <c r="M110" s="40">
        <v>0</v>
      </c>
      <c r="N110" s="50">
        <v>0</v>
      </c>
      <c r="O110" s="40">
        <v>0</v>
      </c>
      <c r="P110" s="40">
        <v>0</v>
      </c>
      <c r="Q110" s="40">
        <v>0</v>
      </c>
      <c r="R110" s="40">
        <v>0</v>
      </c>
      <c r="S110" s="50">
        <f t="shared" si="34"/>
        <v>0</v>
      </c>
      <c r="T110" s="40">
        <v>0</v>
      </c>
      <c r="U110" s="40">
        <v>0</v>
      </c>
      <c r="V110" s="40">
        <v>0</v>
      </c>
      <c r="W110" s="21">
        <v>119</v>
      </c>
      <c r="X110" s="40">
        <v>0</v>
      </c>
      <c r="Y110" s="50">
        <f t="shared" si="30"/>
        <v>119</v>
      </c>
      <c r="Z110" s="40">
        <v>0</v>
      </c>
      <c r="AA110" s="40">
        <v>0</v>
      </c>
      <c r="AB110" s="40">
        <v>0</v>
      </c>
      <c r="AC110" s="40">
        <v>2</v>
      </c>
      <c r="AD110" s="50">
        <f t="shared" si="35"/>
        <v>2</v>
      </c>
    </row>
    <row r="111" spans="2:30">
      <c r="B111" s="10">
        <f t="shared" si="28"/>
        <v>26</v>
      </c>
      <c r="C111" s="9" t="s">
        <v>91</v>
      </c>
      <c r="D111" s="10">
        <f t="shared" si="33"/>
        <v>26</v>
      </c>
      <c r="E111" s="8" t="s">
        <v>835</v>
      </c>
      <c r="F111" s="11">
        <v>42814</v>
      </c>
      <c r="G111" s="13">
        <v>2248</v>
      </c>
      <c r="H111" s="13">
        <v>182313</v>
      </c>
      <c r="I111" s="13">
        <v>2650</v>
      </c>
      <c r="J111" s="40">
        <v>0</v>
      </c>
      <c r="K111" s="40">
        <v>0</v>
      </c>
      <c r="L111" s="40">
        <v>0</v>
      </c>
      <c r="M111" s="40">
        <v>0</v>
      </c>
      <c r="N111" s="50">
        <v>0</v>
      </c>
      <c r="O111" s="40">
        <v>0</v>
      </c>
      <c r="P111" s="40">
        <v>0</v>
      </c>
      <c r="Q111" s="40">
        <v>0</v>
      </c>
      <c r="R111" s="40">
        <v>200</v>
      </c>
      <c r="S111" s="50">
        <f t="shared" si="34"/>
        <v>200</v>
      </c>
      <c r="T111" s="40">
        <v>0</v>
      </c>
      <c r="U111" s="40">
        <v>0</v>
      </c>
      <c r="V111" s="40">
        <v>0</v>
      </c>
      <c r="W111" s="21">
        <v>110</v>
      </c>
      <c r="X111" s="40">
        <v>0</v>
      </c>
      <c r="Y111" s="50">
        <f t="shared" si="30"/>
        <v>110</v>
      </c>
      <c r="Z111" s="40">
        <v>0</v>
      </c>
      <c r="AA111" s="40">
        <v>0</v>
      </c>
      <c r="AB111" s="40">
        <v>0</v>
      </c>
      <c r="AC111" s="40">
        <v>0</v>
      </c>
      <c r="AD111" s="50">
        <f t="shared" si="35"/>
        <v>0</v>
      </c>
    </row>
    <row r="112" spans="2:30">
      <c r="B112" s="10">
        <f t="shared" si="28"/>
        <v>27</v>
      </c>
      <c r="C112" s="9" t="s">
        <v>91</v>
      </c>
      <c r="D112" s="10">
        <f t="shared" si="33"/>
        <v>27</v>
      </c>
      <c r="E112" s="8" t="s">
        <v>836</v>
      </c>
      <c r="F112" s="11">
        <v>42815</v>
      </c>
      <c r="G112" s="13">
        <v>5579</v>
      </c>
      <c r="H112" s="13">
        <v>386277</v>
      </c>
      <c r="I112" s="13">
        <v>6464</v>
      </c>
      <c r="J112" s="40">
        <v>0</v>
      </c>
      <c r="K112" s="40">
        <v>0</v>
      </c>
      <c r="L112" s="40">
        <v>0</v>
      </c>
      <c r="M112" s="40">
        <v>0</v>
      </c>
      <c r="N112" s="50">
        <v>0</v>
      </c>
      <c r="O112" s="40">
        <v>0</v>
      </c>
      <c r="P112" s="40">
        <v>0</v>
      </c>
      <c r="Q112" s="40">
        <v>0</v>
      </c>
      <c r="R112" s="40">
        <v>58</v>
      </c>
      <c r="S112" s="50">
        <f t="shared" si="34"/>
        <v>58</v>
      </c>
      <c r="T112" s="40">
        <v>0</v>
      </c>
      <c r="U112" s="40">
        <v>0</v>
      </c>
      <c r="V112" s="40">
        <v>0</v>
      </c>
      <c r="W112" s="21">
        <v>56</v>
      </c>
      <c r="X112" s="40">
        <v>0</v>
      </c>
      <c r="Y112" s="50">
        <f t="shared" si="30"/>
        <v>56</v>
      </c>
      <c r="Z112" s="40">
        <v>0</v>
      </c>
      <c r="AA112" s="40">
        <v>0</v>
      </c>
      <c r="AB112" s="40">
        <v>0</v>
      </c>
      <c r="AC112" s="40">
        <v>2</v>
      </c>
      <c r="AD112" s="50">
        <f t="shared" si="35"/>
        <v>2</v>
      </c>
    </row>
    <row r="113" spans="2:31">
      <c r="B113" s="10">
        <f t="shared" si="28"/>
        <v>28</v>
      </c>
      <c r="C113" s="9" t="s">
        <v>91</v>
      </c>
      <c r="D113" s="10">
        <f t="shared" si="33"/>
        <v>28</v>
      </c>
      <c r="E113" s="8" t="s">
        <v>837</v>
      </c>
      <c r="F113" s="11">
        <v>42817</v>
      </c>
      <c r="G113" s="13">
        <v>4385</v>
      </c>
      <c r="H113" s="13">
        <v>273839</v>
      </c>
      <c r="I113" s="13">
        <v>5080</v>
      </c>
      <c r="J113" s="40">
        <v>0</v>
      </c>
      <c r="K113" s="40">
        <v>0</v>
      </c>
      <c r="L113" s="40">
        <v>0</v>
      </c>
      <c r="M113" s="40">
        <v>0</v>
      </c>
      <c r="N113" s="50">
        <v>0</v>
      </c>
      <c r="O113" s="40">
        <v>0</v>
      </c>
      <c r="P113" s="40">
        <v>0</v>
      </c>
      <c r="Q113" s="40">
        <v>0</v>
      </c>
      <c r="R113" s="40">
        <v>0</v>
      </c>
      <c r="S113" s="50">
        <f t="shared" si="34"/>
        <v>0</v>
      </c>
      <c r="T113" s="40">
        <v>0</v>
      </c>
      <c r="U113" s="40">
        <v>0</v>
      </c>
      <c r="V113" s="40">
        <v>0</v>
      </c>
      <c r="W113" s="21">
        <v>0</v>
      </c>
      <c r="X113" s="40">
        <v>0</v>
      </c>
      <c r="Y113" s="50">
        <f t="shared" si="30"/>
        <v>0</v>
      </c>
      <c r="Z113" s="40">
        <v>0</v>
      </c>
      <c r="AA113" s="40">
        <v>0</v>
      </c>
      <c r="AB113" s="40">
        <v>0</v>
      </c>
      <c r="AC113" s="40">
        <v>0</v>
      </c>
      <c r="AD113" s="50">
        <f t="shared" si="35"/>
        <v>0</v>
      </c>
    </row>
    <row r="114" spans="2:31">
      <c r="B114" s="10">
        <f t="shared" si="28"/>
        <v>29</v>
      </c>
      <c r="C114" s="9" t="s">
        <v>91</v>
      </c>
      <c r="D114" s="10">
        <f t="shared" si="33"/>
        <v>29</v>
      </c>
      <c r="E114" s="8" t="s">
        <v>838</v>
      </c>
      <c r="F114" s="11">
        <v>42820</v>
      </c>
      <c r="G114" s="13">
        <v>3663</v>
      </c>
      <c r="H114" s="13">
        <v>298389</v>
      </c>
      <c r="I114" s="13">
        <v>4350</v>
      </c>
      <c r="J114" s="40">
        <v>0</v>
      </c>
      <c r="K114" s="40">
        <v>0</v>
      </c>
      <c r="L114" s="40">
        <v>0</v>
      </c>
      <c r="M114" s="40">
        <v>0</v>
      </c>
      <c r="N114" s="50">
        <v>0</v>
      </c>
      <c r="O114" s="40">
        <v>0</v>
      </c>
      <c r="P114" s="40">
        <v>0</v>
      </c>
      <c r="Q114" s="40">
        <v>0</v>
      </c>
      <c r="R114" s="40">
        <v>49</v>
      </c>
      <c r="S114" s="50">
        <f t="shared" si="34"/>
        <v>49</v>
      </c>
      <c r="T114" s="40">
        <v>0</v>
      </c>
      <c r="U114" s="40">
        <v>0</v>
      </c>
      <c r="V114" s="40">
        <v>0</v>
      </c>
      <c r="W114" s="21">
        <v>179</v>
      </c>
      <c r="X114" s="40">
        <v>0</v>
      </c>
      <c r="Y114" s="50">
        <f t="shared" si="30"/>
        <v>179</v>
      </c>
      <c r="Z114" s="40">
        <v>0</v>
      </c>
      <c r="AA114" s="40">
        <v>0</v>
      </c>
      <c r="AB114" s="40">
        <v>0</v>
      </c>
      <c r="AC114" s="40">
        <v>0</v>
      </c>
      <c r="AD114" s="50">
        <f t="shared" si="35"/>
        <v>0</v>
      </c>
    </row>
    <row r="115" spans="2:31">
      <c r="B115" s="10">
        <f t="shared" si="28"/>
        <v>30</v>
      </c>
      <c r="C115" s="9" t="s">
        <v>91</v>
      </c>
      <c r="D115" s="10">
        <f t="shared" si="33"/>
        <v>30</v>
      </c>
      <c r="E115" s="8" t="s">
        <v>839</v>
      </c>
      <c r="F115" s="11">
        <v>42820</v>
      </c>
      <c r="G115" s="13">
        <v>3082</v>
      </c>
      <c r="H115" s="13">
        <v>259138</v>
      </c>
      <c r="I115" s="13">
        <v>3660</v>
      </c>
      <c r="J115" s="40">
        <v>0</v>
      </c>
      <c r="K115" s="40">
        <v>0</v>
      </c>
      <c r="L115" s="40">
        <v>0</v>
      </c>
      <c r="M115" s="40">
        <v>0</v>
      </c>
      <c r="N115" s="50">
        <v>0</v>
      </c>
      <c r="O115" s="40">
        <v>0</v>
      </c>
      <c r="P115" s="40">
        <v>0</v>
      </c>
      <c r="Q115" s="40">
        <v>0</v>
      </c>
      <c r="R115" s="40">
        <v>188</v>
      </c>
      <c r="S115" s="50">
        <f t="shared" si="34"/>
        <v>188</v>
      </c>
      <c r="T115" s="40">
        <v>0</v>
      </c>
      <c r="U115" s="40">
        <v>0</v>
      </c>
      <c r="V115" s="40">
        <v>0</v>
      </c>
      <c r="W115" s="21">
        <v>151</v>
      </c>
      <c r="X115" s="40">
        <v>0</v>
      </c>
      <c r="Y115" s="50">
        <f t="shared" si="30"/>
        <v>151</v>
      </c>
      <c r="Z115" s="40">
        <v>0</v>
      </c>
      <c r="AA115" s="40">
        <v>0</v>
      </c>
      <c r="AB115" s="40">
        <v>0</v>
      </c>
      <c r="AC115" s="40">
        <v>0</v>
      </c>
      <c r="AD115" s="50">
        <f t="shared" si="35"/>
        <v>0</v>
      </c>
    </row>
    <row r="116" spans="2:31">
      <c r="B116" s="10">
        <f t="shared" si="28"/>
        <v>31</v>
      </c>
      <c r="C116" s="9" t="s">
        <v>91</v>
      </c>
      <c r="D116" s="10">
        <f t="shared" si="33"/>
        <v>31</v>
      </c>
      <c r="E116" s="8" t="s">
        <v>840</v>
      </c>
      <c r="F116" s="11">
        <v>42822</v>
      </c>
      <c r="G116" s="13">
        <v>1744</v>
      </c>
      <c r="H116" s="13">
        <v>123577</v>
      </c>
      <c r="I116" s="13">
        <v>2191</v>
      </c>
      <c r="J116" s="40">
        <v>0</v>
      </c>
      <c r="K116" s="40">
        <v>0</v>
      </c>
      <c r="L116" s="40">
        <v>0</v>
      </c>
      <c r="M116" s="40">
        <v>0</v>
      </c>
      <c r="N116" s="50">
        <v>0</v>
      </c>
      <c r="O116" s="40">
        <v>0</v>
      </c>
      <c r="P116" s="40">
        <v>0</v>
      </c>
      <c r="Q116" s="40">
        <v>0</v>
      </c>
      <c r="R116" s="40">
        <v>70</v>
      </c>
      <c r="S116" s="50">
        <f t="shared" si="34"/>
        <v>70</v>
      </c>
      <c r="T116" s="40">
        <v>0</v>
      </c>
      <c r="U116" s="40">
        <v>0</v>
      </c>
      <c r="V116" s="40">
        <v>0</v>
      </c>
      <c r="W116" s="21">
        <v>86</v>
      </c>
      <c r="X116" s="40">
        <v>0</v>
      </c>
      <c r="Y116" s="50">
        <f t="shared" si="30"/>
        <v>86</v>
      </c>
      <c r="Z116" s="40">
        <v>0</v>
      </c>
      <c r="AA116" s="40">
        <v>0</v>
      </c>
      <c r="AB116" s="40">
        <v>0</v>
      </c>
      <c r="AC116" s="40">
        <v>0</v>
      </c>
      <c r="AD116" s="50">
        <f t="shared" si="35"/>
        <v>0</v>
      </c>
    </row>
    <row r="117" spans="2:31">
      <c r="B117" s="10">
        <f t="shared" ref="B117:B141" si="36">+B116+1</f>
        <v>32</v>
      </c>
      <c r="C117" s="9" t="s">
        <v>91</v>
      </c>
      <c r="D117" s="10">
        <f t="shared" si="33"/>
        <v>32</v>
      </c>
      <c r="E117" s="8" t="s">
        <v>841</v>
      </c>
      <c r="F117" s="11">
        <v>42828</v>
      </c>
      <c r="G117" s="13">
        <v>4028</v>
      </c>
      <c r="H117" s="13">
        <v>307234</v>
      </c>
      <c r="I117" s="13">
        <v>4860</v>
      </c>
      <c r="J117" s="40">
        <v>0</v>
      </c>
      <c r="K117" s="40">
        <v>0</v>
      </c>
      <c r="L117" s="40">
        <v>0</v>
      </c>
      <c r="M117" s="40">
        <v>0</v>
      </c>
      <c r="N117" s="50">
        <v>0</v>
      </c>
      <c r="O117" s="40">
        <v>0</v>
      </c>
      <c r="P117" s="40">
        <v>0</v>
      </c>
      <c r="Q117" s="40">
        <v>0</v>
      </c>
      <c r="R117" s="40">
        <v>80</v>
      </c>
      <c r="S117" s="50">
        <f t="shared" si="34"/>
        <v>80</v>
      </c>
      <c r="T117" s="40">
        <v>0</v>
      </c>
      <c r="U117" s="40">
        <v>0</v>
      </c>
      <c r="V117" s="40">
        <v>0</v>
      </c>
      <c r="W117" s="21">
        <v>198</v>
      </c>
      <c r="X117" s="40">
        <v>0</v>
      </c>
      <c r="Y117" s="50">
        <f t="shared" si="30"/>
        <v>198</v>
      </c>
      <c r="Z117" s="40">
        <v>0</v>
      </c>
      <c r="AA117" s="40">
        <v>0</v>
      </c>
      <c r="AB117" s="40">
        <v>0</v>
      </c>
      <c r="AC117" s="40">
        <v>0</v>
      </c>
      <c r="AD117" s="50">
        <f t="shared" ref="AD117:AD129" si="37">SUM(Z117:AC117)</f>
        <v>0</v>
      </c>
    </row>
    <row r="118" spans="2:31">
      <c r="B118" s="10">
        <f t="shared" si="36"/>
        <v>33</v>
      </c>
      <c r="C118" s="9" t="s">
        <v>91</v>
      </c>
      <c r="D118" s="10">
        <f t="shared" si="33"/>
        <v>33</v>
      </c>
      <c r="E118" s="8" t="s">
        <v>842</v>
      </c>
      <c r="F118" s="11">
        <v>42828</v>
      </c>
      <c r="G118" s="13">
        <v>4424</v>
      </c>
      <c r="H118" s="13">
        <v>356866</v>
      </c>
      <c r="I118" s="13">
        <v>5402</v>
      </c>
      <c r="J118" s="40">
        <v>0</v>
      </c>
      <c r="K118" s="40">
        <v>0</v>
      </c>
      <c r="L118" s="40">
        <v>0</v>
      </c>
      <c r="M118" s="40">
        <v>0</v>
      </c>
      <c r="N118" s="50">
        <v>0</v>
      </c>
      <c r="O118" s="40">
        <v>0</v>
      </c>
      <c r="P118" s="40">
        <v>0</v>
      </c>
      <c r="Q118" s="40">
        <v>0</v>
      </c>
      <c r="R118" s="40">
        <v>200</v>
      </c>
      <c r="S118" s="50">
        <f t="shared" si="34"/>
        <v>200</v>
      </c>
      <c r="T118" s="40">
        <v>0</v>
      </c>
      <c r="U118" s="40">
        <v>0</v>
      </c>
      <c r="V118" s="40">
        <v>0</v>
      </c>
      <c r="W118" s="21">
        <v>218</v>
      </c>
      <c r="X118" s="40">
        <v>0</v>
      </c>
      <c r="Y118" s="50">
        <f t="shared" si="30"/>
        <v>218</v>
      </c>
      <c r="Z118" s="40">
        <v>0</v>
      </c>
      <c r="AA118" s="40">
        <v>0</v>
      </c>
      <c r="AB118" s="40">
        <v>0</v>
      </c>
      <c r="AC118" s="40">
        <v>0</v>
      </c>
      <c r="AD118" s="50">
        <f t="shared" si="37"/>
        <v>0</v>
      </c>
    </row>
    <row r="119" spans="2:31">
      <c r="B119" s="10">
        <f t="shared" si="36"/>
        <v>34</v>
      </c>
      <c r="C119" s="9" t="s">
        <v>91</v>
      </c>
      <c r="D119" s="10">
        <f t="shared" si="33"/>
        <v>34</v>
      </c>
      <c r="E119" s="8" t="s">
        <v>843</v>
      </c>
      <c r="F119" s="11">
        <v>42834</v>
      </c>
      <c r="G119" s="13">
        <v>2084</v>
      </c>
      <c r="H119" s="13">
        <v>150820</v>
      </c>
      <c r="I119" s="13">
        <v>2483</v>
      </c>
      <c r="J119" s="40">
        <v>0</v>
      </c>
      <c r="K119" s="40">
        <v>0</v>
      </c>
      <c r="L119" s="40">
        <v>0</v>
      </c>
      <c r="M119" s="40">
        <v>0</v>
      </c>
      <c r="N119" s="50">
        <v>0</v>
      </c>
      <c r="O119" s="40">
        <v>0</v>
      </c>
      <c r="P119" s="40">
        <v>0</v>
      </c>
      <c r="Q119" s="40">
        <v>0</v>
      </c>
      <c r="R119" s="40">
        <v>69</v>
      </c>
      <c r="S119" s="50">
        <f t="shared" si="34"/>
        <v>69</v>
      </c>
      <c r="T119" s="40">
        <v>0</v>
      </c>
      <c r="U119" s="40">
        <v>0</v>
      </c>
      <c r="V119" s="40">
        <v>0</v>
      </c>
      <c r="W119" s="21">
        <v>102</v>
      </c>
      <c r="X119" s="40">
        <v>0</v>
      </c>
      <c r="Y119" s="50">
        <f t="shared" si="30"/>
        <v>102</v>
      </c>
      <c r="Z119" s="40">
        <v>0</v>
      </c>
      <c r="AA119" s="40">
        <v>0</v>
      </c>
      <c r="AB119" s="40">
        <v>0</v>
      </c>
      <c r="AC119" s="40">
        <v>0</v>
      </c>
      <c r="AD119" s="50">
        <f t="shared" si="37"/>
        <v>0</v>
      </c>
    </row>
    <row r="120" spans="2:31">
      <c r="B120" s="10">
        <f t="shared" si="36"/>
        <v>35</v>
      </c>
      <c r="C120" s="9" t="s">
        <v>91</v>
      </c>
      <c r="D120" s="10">
        <f t="shared" si="33"/>
        <v>35</v>
      </c>
      <c r="E120" s="8" t="s">
        <v>844</v>
      </c>
      <c r="F120" s="11">
        <v>42834</v>
      </c>
      <c r="G120" s="13">
        <v>4823</v>
      </c>
      <c r="H120" s="13">
        <v>405380</v>
      </c>
      <c r="I120" s="13">
        <v>5765</v>
      </c>
      <c r="J120" s="40">
        <v>0</v>
      </c>
      <c r="K120" s="40">
        <v>0</v>
      </c>
      <c r="L120" s="40">
        <v>0</v>
      </c>
      <c r="M120" s="40">
        <v>0</v>
      </c>
      <c r="N120" s="50">
        <v>0</v>
      </c>
      <c r="O120" s="40">
        <v>0</v>
      </c>
      <c r="P120" s="40">
        <v>0</v>
      </c>
      <c r="Q120" s="40">
        <v>0</v>
      </c>
      <c r="R120" s="40">
        <v>149</v>
      </c>
      <c r="S120" s="50">
        <f t="shared" si="34"/>
        <v>149</v>
      </c>
      <c r="T120" s="40">
        <v>0</v>
      </c>
      <c r="U120" s="40">
        <v>0</v>
      </c>
      <c r="V120" s="40">
        <v>0</v>
      </c>
      <c r="W120" s="21">
        <v>236</v>
      </c>
      <c r="X120" s="40">
        <v>0</v>
      </c>
      <c r="Y120" s="50">
        <f t="shared" si="30"/>
        <v>236</v>
      </c>
      <c r="Z120" s="40">
        <v>0</v>
      </c>
      <c r="AA120" s="40">
        <v>0</v>
      </c>
      <c r="AB120" s="40">
        <v>0</v>
      </c>
      <c r="AC120" s="40">
        <v>21</v>
      </c>
      <c r="AD120" s="50">
        <f t="shared" si="37"/>
        <v>21</v>
      </c>
    </row>
    <row r="121" spans="2:31">
      <c r="B121" s="10">
        <f t="shared" si="36"/>
        <v>36</v>
      </c>
      <c r="C121" s="9" t="s">
        <v>91</v>
      </c>
      <c r="D121" s="10">
        <f t="shared" si="33"/>
        <v>36</v>
      </c>
      <c r="E121" s="8" t="s">
        <v>845</v>
      </c>
      <c r="F121" s="11">
        <v>42835</v>
      </c>
      <c r="G121" s="13">
        <v>849</v>
      </c>
      <c r="H121" s="13">
        <v>61834</v>
      </c>
      <c r="I121" s="13">
        <v>1078</v>
      </c>
      <c r="J121" s="40">
        <v>0</v>
      </c>
      <c r="K121" s="40">
        <v>0</v>
      </c>
      <c r="L121" s="40">
        <v>0</v>
      </c>
      <c r="M121" s="40">
        <v>0</v>
      </c>
      <c r="N121" s="50">
        <v>0</v>
      </c>
      <c r="O121" s="40">
        <v>0</v>
      </c>
      <c r="P121" s="40">
        <v>0</v>
      </c>
      <c r="Q121" s="40">
        <v>0</v>
      </c>
      <c r="R121" s="40">
        <v>70</v>
      </c>
      <c r="S121" s="50">
        <f t="shared" si="34"/>
        <v>70</v>
      </c>
      <c r="T121" s="40">
        <v>0</v>
      </c>
      <c r="U121" s="40">
        <v>0</v>
      </c>
      <c r="V121" s="40">
        <v>0</v>
      </c>
      <c r="W121" s="21">
        <v>42</v>
      </c>
      <c r="X121" s="40">
        <v>0</v>
      </c>
      <c r="Y121" s="50">
        <f t="shared" si="30"/>
        <v>42</v>
      </c>
      <c r="Z121" s="40">
        <v>0</v>
      </c>
      <c r="AA121" s="40">
        <v>0</v>
      </c>
      <c r="AB121" s="40">
        <v>0</v>
      </c>
      <c r="AC121" s="40">
        <v>0</v>
      </c>
      <c r="AD121" s="50">
        <f t="shared" si="37"/>
        <v>0</v>
      </c>
    </row>
    <row r="122" spans="2:31">
      <c r="B122" s="10">
        <f t="shared" si="36"/>
        <v>37</v>
      </c>
      <c r="C122" s="9" t="s">
        <v>91</v>
      </c>
      <c r="D122" s="10">
        <f t="shared" si="33"/>
        <v>37</v>
      </c>
      <c r="E122" s="8" t="s">
        <v>846</v>
      </c>
      <c r="F122" s="11">
        <v>42840</v>
      </c>
      <c r="G122" s="13">
        <v>2083</v>
      </c>
      <c r="H122" s="13">
        <v>159377</v>
      </c>
      <c r="I122" s="13">
        <v>2469</v>
      </c>
      <c r="J122" s="40">
        <v>0</v>
      </c>
      <c r="K122" s="40">
        <v>0</v>
      </c>
      <c r="L122" s="40">
        <v>0</v>
      </c>
      <c r="M122" s="40">
        <v>0</v>
      </c>
      <c r="N122" s="50">
        <v>0</v>
      </c>
      <c r="O122" s="40">
        <v>0</v>
      </c>
      <c r="P122" s="40">
        <v>0</v>
      </c>
      <c r="Q122" s="40">
        <v>0</v>
      </c>
      <c r="R122" s="40">
        <v>99</v>
      </c>
      <c r="S122" s="50">
        <f t="shared" si="34"/>
        <v>99</v>
      </c>
      <c r="T122" s="40">
        <v>0</v>
      </c>
      <c r="U122" s="40">
        <v>0</v>
      </c>
      <c r="V122" s="40">
        <v>0</v>
      </c>
      <c r="W122" s="21">
        <v>102</v>
      </c>
      <c r="X122" s="40">
        <v>0</v>
      </c>
      <c r="Y122" s="50">
        <f t="shared" si="30"/>
        <v>102</v>
      </c>
      <c r="Z122" s="40">
        <v>0</v>
      </c>
      <c r="AA122" s="40">
        <v>0</v>
      </c>
      <c r="AB122" s="40">
        <v>0</v>
      </c>
      <c r="AC122" s="40">
        <v>0</v>
      </c>
      <c r="AD122" s="50">
        <f t="shared" si="37"/>
        <v>0</v>
      </c>
    </row>
    <row r="123" spans="2:31">
      <c r="B123" s="10">
        <f t="shared" si="36"/>
        <v>38</v>
      </c>
      <c r="C123" s="9" t="s">
        <v>91</v>
      </c>
      <c r="D123" s="10">
        <f t="shared" si="33"/>
        <v>38</v>
      </c>
      <c r="E123" s="8" t="s">
        <v>847</v>
      </c>
      <c r="F123" s="11">
        <v>42840</v>
      </c>
      <c r="G123" s="13">
        <v>2927</v>
      </c>
      <c r="H123" s="13">
        <v>240484</v>
      </c>
      <c r="I123" s="13">
        <v>3560</v>
      </c>
      <c r="J123" s="40">
        <v>0</v>
      </c>
      <c r="K123" s="40">
        <v>0</v>
      </c>
      <c r="L123" s="40">
        <v>0</v>
      </c>
      <c r="M123" s="40">
        <v>0</v>
      </c>
      <c r="N123" s="50">
        <v>0</v>
      </c>
      <c r="O123" s="40">
        <v>0</v>
      </c>
      <c r="P123" s="40">
        <v>0</v>
      </c>
      <c r="Q123" s="40">
        <v>0</v>
      </c>
      <c r="R123" s="40">
        <v>100</v>
      </c>
      <c r="S123" s="50">
        <f t="shared" si="34"/>
        <v>100</v>
      </c>
      <c r="T123" s="40">
        <v>0</v>
      </c>
      <c r="U123" s="40">
        <v>0</v>
      </c>
      <c r="V123" s="40">
        <v>0</v>
      </c>
      <c r="W123" s="21">
        <v>144</v>
      </c>
      <c r="X123" s="40">
        <v>0</v>
      </c>
      <c r="Y123" s="50">
        <f t="shared" si="30"/>
        <v>144</v>
      </c>
      <c r="Z123" s="40">
        <v>0</v>
      </c>
      <c r="AA123" s="40">
        <v>0</v>
      </c>
      <c r="AB123" s="40">
        <v>0</v>
      </c>
      <c r="AC123" s="40">
        <v>3</v>
      </c>
      <c r="AD123" s="50">
        <f t="shared" si="37"/>
        <v>3</v>
      </c>
    </row>
    <row r="124" spans="2:31">
      <c r="B124" s="10">
        <f t="shared" si="36"/>
        <v>39</v>
      </c>
      <c r="C124" s="9" t="s">
        <v>91</v>
      </c>
      <c r="D124" s="10">
        <f t="shared" si="33"/>
        <v>39</v>
      </c>
      <c r="E124" s="8" t="s">
        <v>848</v>
      </c>
      <c r="F124" s="11">
        <v>42846</v>
      </c>
      <c r="G124" s="13">
        <v>926</v>
      </c>
      <c r="H124" s="13">
        <v>57541</v>
      </c>
      <c r="I124" s="13">
        <v>1030</v>
      </c>
      <c r="J124" s="40">
        <v>0</v>
      </c>
      <c r="K124" s="40">
        <v>0</v>
      </c>
      <c r="L124" s="40">
        <v>0</v>
      </c>
      <c r="M124" s="40">
        <v>0</v>
      </c>
      <c r="N124" s="50">
        <v>0</v>
      </c>
      <c r="O124" s="40">
        <v>0</v>
      </c>
      <c r="P124" s="40">
        <v>0</v>
      </c>
      <c r="Q124" s="40">
        <v>0</v>
      </c>
      <c r="R124" s="40">
        <v>0</v>
      </c>
      <c r="S124" s="50">
        <f t="shared" si="34"/>
        <v>0</v>
      </c>
      <c r="T124" s="40">
        <v>0</v>
      </c>
      <c r="U124" s="40">
        <v>0</v>
      </c>
      <c r="V124" s="40">
        <v>0</v>
      </c>
      <c r="W124" s="21">
        <v>0</v>
      </c>
      <c r="X124" s="40">
        <v>0</v>
      </c>
      <c r="Y124" s="50">
        <f t="shared" si="30"/>
        <v>0</v>
      </c>
      <c r="Z124" s="40">
        <v>0</v>
      </c>
      <c r="AA124" s="40">
        <v>0</v>
      </c>
      <c r="AB124" s="40">
        <v>0</v>
      </c>
      <c r="AC124" s="40">
        <v>0</v>
      </c>
      <c r="AD124" s="50">
        <f t="shared" si="37"/>
        <v>0</v>
      </c>
    </row>
    <row r="125" spans="2:31">
      <c r="B125" s="10">
        <f t="shared" si="36"/>
        <v>40</v>
      </c>
      <c r="C125" s="9" t="s">
        <v>91</v>
      </c>
      <c r="D125" s="10">
        <f t="shared" si="33"/>
        <v>40</v>
      </c>
      <c r="E125" s="8" t="s">
        <v>849</v>
      </c>
      <c r="F125" s="11">
        <v>42848</v>
      </c>
      <c r="G125" s="13">
        <v>2080</v>
      </c>
      <c r="H125" s="13">
        <v>144696</v>
      </c>
      <c r="I125" s="13">
        <v>2390</v>
      </c>
      <c r="J125" s="40">
        <v>0</v>
      </c>
      <c r="K125" s="40">
        <v>0</v>
      </c>
      <c r="L125" s="40">
        <v>0</v>
      </c>
      <c r="M125" s="40">
        <v>0</v>
      </c>
      <c r="N125" s="50">
        <v>0</v>
      </c>
      <c r="O125" s="40">
        <v>0</v>
      </c>
      <c r="P125" s="40">
        <v>0</v>
      </c>
      <c r="Q125" s="40">
        <v>0</v>
      </c>
      <c r="R125" s="40">
        <v>111</v>
      </c>
      <c r="S125" s="50">
        <f t="shared" si="34"/>
        <v>111</v>
      </c>
      <c r="T125" s="40">
        <v>0</v>
      </c>
      <c r="U125" s="40">
        <v>0</v>
      </c>
      <c r="V125" s="40">
        <v>0</v>
      </c>
      <c r="W125" s="21">
        <v>102</v>
      </c>
      <c r="X125" s="40">
        <v>0</v>
      </c>
      <c r="Y125" s="50">
        <f t="shared" si="30"/>
        <v>102</v>
      </c>
      <c r="Z125" s="40">
        <v>0</v>
      </c>
      <c r="AA125" s="40">
        <v>0</v>
      </c>
      <c r="AB125" s="40">
        <v>0</v>
      </c>
      <c r="AC125" s="40">
        <v>0</v>
      </c>
      <c r="AD125" s="50">
        <f t="shared" si="37"/>
        <v>0</v>
      </c>
    </row>
    <row r="126" spans="2:31">
      <c r="B126" s="10">
        <f t="shared" si="36"/>
        <v>41</v>
      </c>
      <c r="C126" s="9" t="s">
        <v>91</v>
      </c>
      <c r="D126" s="10">
        <f t="shared" si="33"/>
        <v>41</v>
      </c>
      <c r="E126" s="8" t="s">
        <v>850</v>
      </c>
      <c r="F126" s="11">
        <v>42848</v>
      </c>
      <c r="G126" s="13">
        <v>3051</v>
      </c>
      <c r="H126" s="13">
        <v>238942</v>
      </c>
      <c r="I126" s="13">
        <v>3596</v>
      </c>
      <c r="J126" s="40">
        <v>0</v>
      </c>
      <c r="K126" s="40">
        <v>0</v>
      </c>
      <c r="L126" s="40">
        <v>0</v>
      </c>
      <c r="M126" s="40">
        <v>0</v>
      </c>
      <c r="N126" s="50">
        <v>0</v>
      </c>
      <c r="O126" s="40">
        <v>0</v>
      </c>
      <c r="P126" s="40">
        <v>0</v>
      </c>
      <c r="Q126" s="40">
        <v>0</v>
      </c>
      <c r="R126" s="40">
        <v>0</v>
      </c>
      <c r="S126" s="50">
        <f t="shared" si="34"/>
        <v>0</v>
      </c>
      <c r="T126" s="40">
        <v>0</v>
      </c>
      <c r="U126" s="40">
        <v>0</v>
      </c>
      <c r="V126" s="40">
        <v>0</v>
      </c>
      <c r="W126" s="21">
        <v>149</v>
      </c>
      <c r="X126" s="40">
        <v>0</v>
      </c>
      <c r="Y126" s="50">
        <f t="shared" si="30"/>
        <v>149</v>
      </c>
      <c r="Z126" s="40">
        <v>0</v>
      </c>
      <c r="AA126" s="40">
        <v>0</v>
      </c>
      <c r="AB126" s="40">
        <v>0</v>
      </c>
      <c r="AC126" s="40">
        <v>14</v>
      </c>
      <c r="AD126" s="50">
        <f t="shared" si="37"/>
        <v>14</v>
      </c>
      <c r="AE126" t="s">
        <v>851</v>
      </c>
    </row>
    <row r="127" spans="2:31">
      <c r="B127" s="10">
        <f t="shared" si="36"/>
        <v>42</v>
      </c>
      <c r="C127" s="9" t="s">
        <v>91</v>
      </c>
      <c r="D127" s="10">
        <f t="shared" si="33"/>
        <v>42</v>
      </c>
      <c r="E127" s="8" t="s">
        <v>852</v>
      </c>
      <c r="F127" s="11">
        <v>42850</v>
      </c>
      <c r="G127" s="13">
        <v>981</v>
      </c>
      <c r="H127" s="13">
        <v>82552</v>
      </c>
      <c r="I127" s="13">
        <v>1205</v>
      </c>
      <c r="J127" s="40">
        <v>0</v>
      </c>
      <c r="K127" s="40">
        <v>0</v>
      </c>
      <c r="L127" s="40">
        <v>0</v>
      </c>
      <c r="M127" s="40">
        <v>0</v>
      </c>
      <c r="N127" s="50">
        <v>0</v>
      </c>
      <c r="O127" s="40">
        <v>0</v>
      </c>
      <c r="P127" s="40">
        <v>0</v>
      </c>
      <c r="Q127" s="40">
        <v>0</v>
      </c>
      <c r="R127" s="40">
        <v>50</v>
      </c>
      <c r="S127" s="50">
        <f t="shared" si="34"/>
        <v>50</v>
      </c>
      <c r="T127" s="40">
        <v>0</v>
      </c>
      <c r="U127" s="40">
        <v>0</v>
      </c>
      <c r="V127" s="40">
        <v>0</v>
      </c>
      <c r="W127" s="21">
        <v>50</v>
      </c>
      <c r="X127" s="40">
        <v>0</v>
      </c>
      <c r="Y127" s="50">
        <f t="shared" si="30"/>
        <v>50</v>
      </c>
      <c r="Z127" s="40">
        <v>0</v>
      </c>
      <c r="AA127" s="40">
        <v>0</v>
      </c>
      <c r="AB127" s="40">
        <v>0</v>
      </c>
      <c r="AC127" s="40">
        <v>0</v>
      </c>
      <c r="AD127" s="50">
        <f t="shared" si="37"/>
        <v>0</v>
      </c>
    </row>
    <row r="128" spans="2:31">
      <c r="B128" s="10">
        <f t="shared" si="36"/>
        <v>43</v>
      </c>
      <c r="C128" s="9" t="s">
        <v>91</v>
      </c>
      <c r="D128" s="10">
        <f t="shared" si="33"/>
        <v>43</v>
      </c>
      <c r="E128" s="8" t="s">
        <v>853</v>
      </c>
      <c r="F128" s="11">
        <v>42855</v>
      </c>
      <c r="G128" s="13">
        <v>4228</v>
      </c>
      <c r="H128" s="13">
        <v>289207</v>
      </c>
      <c r="I128" s="13">
        <v>4884</v>
      </c>
      <c r="J128" s="40">
        <v>0</v>
      </c>
      <c r="K128" s="40">
        <v>0</v>
      </c>
      <c r="L128" s="40">
        <v>0</v>
      </c>
      <c r="M128" s="40">
        <v>0</v>
      </c>
      <c r="N128" s="50">
        <v>0</v>
      </c>
      <c r="O128" s="40">
        <v>0</v>
      </c>
      <c r="P128" s="40">
        <v>0</v>
      </c>
      <c r="Q128" s="40">
        <v>0</v>
      </c>
      <c r="R128" s="40">
        <v>219</v>
      </c>
      <c r="S128" s="50">
        <f t="shared" si="34"/>
        <v>219</v>
      </c>
      <c r="T128" s="40">
        <v>0</v>
      </c>
      <c r="U128" s="40">
        <v>0</v>
      </c>
      <c r="V128" s="40">
        <v>0</v>
      </c>
      <c r="W128" s="21">
        <v>206</v>
      </c>
      <c r="X128" s="40">
        <v>0</v>
      </c>
      <c r="Y128" s="50">
        <f t="shared" si="30"/>
        <v>206</v>
      </c>
      <c r="Z128" s="40">
        <v>0</v>
      </c>
      <c r="AA128" s="40">
        <v>0</v>
      </c>
      <c r="AB128" s="40">
        <v>0</v>
      </c>
      <c r="AC128" s="40">
        <v>22</v>
      </c>
      <c r="AD128" s="50">
        <f t="shared" si="37"/>
        <v>22</v>
      </c>
    </row>
    <row r="129" spans="2:31">
      <c r="B129" s="10">
        <f t="shared" si="36"/>
        <v>44</v>
      </c>
      <c r="C129" s="9" t="s">
        <v>91</v>
      </c>
      <c r="D129" s="10">
        <f t="shared" si="33"/>
        <v>44</v>
      </c>
      <c r="E129" s="8" t="s">
        <v>854</v>
      </c>
      <c r="F129" s="11">
        <v>42855</v>
      </c>
      <c r="G129" s="13">
        <v>1841</v>
      </c>
      <c r="H129" s="13">
        <v>138988</v>
      </c>
      <c r="I129" s="13">
        <v>2087</v>
      </c>
      <c r="J129" s="40">
        <v>0</v>
      </c>
      <c r="K129" s="40">
        <v>0</v>
      </c>
      <c r="L129" s="40">
        <v>0</v>
      </c>
      <c r="M129" s="40">
        <v>0</v>
      </c>
      <c r="N129" s="50">
        <v>0</v>
      </c>
      <c r="O129" s="40">
        <v>0</v>
      </c>
      <c r="P129" s="40">
        <v>0</v>
      </c>
      <c r="Q129" s="40">
        <v>0</v>
      </c>
      <c r="R129" s="40">
        <v>0</v>
      </c>
      <c r="S129" s="50">
        <f t="shared" si="34"/>
        <v>0</v>
      </c>
      <c r="T129" s="40">
        <v>0</v>
      </c>
      <c r="U129" s="40">
        <v>0</v>
      </c>
      <c r="V129" s="40">
        <v>0</v>
      </c>
      <c r="W129" s="21">
        <v>89</v>
      </c>
      <c r="X129" s="40">
        <v>0</v>
      </c>
      <c r="Y129" s="50">
        <f t="shared" si="30"/>
        <v>89</v>
      </c>
      <c r="Z129" s="40">
        <v>0</v>
      </c>
      <c r="AA129" s="40">
        <v>0</v>
      </c>
      <c r="AB129" s="40">
        <v>0</v>
      </c>
      <c r="AC129" s="40">
        <v>2</v>
      </c>
      <c r="AD129" s="50">
        <f t="shared" si="37"/>
        <v>2</v>
      </c>
    </row>
    <row r="130" spans="2:31">
      <c r="B130" s="10">
        <f t="shared" si="36"/>
        <v>45</v>
      </c>
      <c r="C130" s="9" t="s">
        <v>91</v>
      </c>
      <c r="D130" s="10">
        <f t="shared" si="33"/>
        <v>45</v>
      </c>
      <c r="E130" s="8" t="s">
        <v>855</v>
      </c>
      <c r="F130" s="11">
        <v>42861</v>
      </c>
      <c r="G130" s="13">
        <v>1324</v>
      </c>
      <c r="H130" s="13">
        <v>98301</v>
      </c>
      <c r="I130" s="13">
        <v>1539</v>
      </c>
      <c r="J130" s="40">
        <v>0</v>
      </c>
      <c r="K130" s="40">
        <v>0</v>
      </c>
      <c r="L130" s="40">
        <v>0</v>
      </c>
      <c r="M130" s="40">
        <v>0</v>
      </c>
      <c r="N130" s="50">
        <v>0</v>
      </c>
      <c r="O130" s="40">
        <v>0</v>
      </c>
      <c r="P130" s="40">
        <v>0</v>
      </c>
      <c r="Q130" s="40">
        <v>0</v>
      </c>
      <c r="R130" s="40">
        <v>30</v>
      </c>
      <c r="S130" s="50">
        <f t="shared" si="34"/>
        <v>30</v>
      </c>
      <c r="T130" s="40">
        <v>0</v>
      </c>
      <c r="U130" s="40">
        <v>0</v>
      </c>
      <c r="V130" s="40">
        <v>0</v>
      </c>
      <c r="W130" s="21">
        <v>64</v>
      </c>
      <c r="X130" s="40">
        <v>0</v>
      </c>
      <c r="Y130" s="50">
        <f t="shared" si="30"/>
        <v>64</v>
      </c>
      <c r="Z130" s="40">
        <v>0</v>
      </c>
      <c r="AA130" s="40">
        <v>0</v>
      </c>
      <c r="AB130" s="40">
        <v>0</v>
      </c>
      <c r="AC130" s="40">
        <v>0</v>
      </c>
      <c r="AD130" s="50">
        <f t="shared" ref="AD130:AD142" si="38">SUM(Z130:AC130)</f>
        <v>0</v>
      </c>
    </row>
    <row r="131" spans="2:31">
      <c r="B131" s="10">
        <f t="shared" si="36"/>
        <v>46</v>
      </c>
      <c r="C131" s="9" t="s">
        <v>91</v>
      </c>
      <c r="D131" s="10">
        <f t="shared" si="33"/>
        <v>46</v>
      </c>
      <c r="E131" s="8" t="s">
        <v>856</v>
      </c>
      <c r="F131" s="11">
        <v>42862</v>
      </c>
      <c r="G131" s="13">
        <v>3880</v>
      </c>
      <c r="H131" s="13">
        <v>261420</v>
      </c>
      <c r="I131" s="13">
        <v>4347</v>
      </c>
      <c r="J131" s="40">
        <v>0</v>
      </c>
      <c r="K131" s="40">
        <v>0</v>
      </c>
      <c r="L131" s="40">
        <v>0</v>
      </c>
      <c r="M131" s="40">
        <v>0</v>
      </c>
      <c r="N131" s="50">
        <v>0</v>
      </c>
      <c r="O131" s="40">
        <v>0</v>
      </c>
      <c r="P131" s="40">
        <v>0</v>
      </c>
      <c r="Q131" s="40">
        <v>0</v>
      </c>
      <c r="R131" s="40">
        <v>241</v>
      </c>
      <c r="S131" s="50">
        <f t="shared" si="34"/>
        <v>241</v>
      </c>
      <c r="T131" s="40">
        <v>0</v>
      </c>
      <c r="U131" s="40">
        <v>0</v>
      </c>
      <c r="V131" s="40">
        <v>0</v>
      </c>
      <c r="W131" s="21">
        <v>188</v>
      </c>
      <c r="X131" s="40">
        <v>0</v>
      </c>
      <c r="Y131" s="50">
        <f t="shared" si="30"/>
        <v>188</v>
      </c>
      <c r="Z131" s="40">
        <v>0</v>
      </c>
      <c r="AA131" s="40">
        <v>0</v>
      </c>
      <c r="AB131" s="40">
        <v>0</v>
      </c>
      <c r="AC131" s="40">
        <v>27</v>
      </c>
      <c r="AD131" s="50">
        <f t="shared" si="38"/>
        <v>27</v>
      </c>
    </row>
    <row r="132" spans="2:31">
      <c r="B132" s="10">
        <f t="shared" si="36"/>
        <v>47</v>
      </c>
      <c r="C132" s="9" t="s">
        <v>91</v>
      </c>
      <c r="D132" s="10">
        <f t="shared" si="33"/>
        <v>47</v>
      </c>
      <c r="E132" s="8" t="s">
        <v>857</v>
      </c>
      <c r="F132" s="11">
        <v>42862</v>
      </c>
      <c r="G132" s="13">
        <v>1639</v>
      </c>
      <c r="H132" s="13">
        <v>123668</v>
      </c>
      <c r="I132" s="13">
        <v>1872</v>
      </c>
      <c r="J132" s="40">
        <v>0</v>
      </c>
      <c r="K132" s="40">
        <v>0</v>
      </c>
      <c r="L132" s="40">
        <v>0</v>
      </c>
      <c r="M132" s="40">
        <v>0</v>
      </c>
      <c r="N132" s="50">
        <v>0</v>
      </c>
      <c r="O132" s="40">
        <v>0</v>
      </c>
      <c r="P132" s="40">
        <v>0</v>
      </c>
      <c r="Q132" s="40">
        <v>0</v>
      </c>
      <c r="R132" s="40">
        <v>50</v>
      </c>
      <c r="S132" s="50">
        <f t="shared" si="34"/>
        <v>50</v>
      </c>
      <c r="T132" s="40">
        <v>0</v>
      </c>
      <c r="U132" s="40">
        <v>0</v>
      </c>
      <c r="V132" s="40">
        <v>0</v>
      </c>
      <c r="W132" s="21">
        <v>80</v>
      </c>
      <c r="X132" s="40">
        <v>0</v>
      </c>
      <c r="Y132" s="50">
        <f t="shared" si="30"/>
        <v>80</v>
      </c>
      <c r="Z132" s="40">
        <v>0</v>
      </c>
      <c r="AA132" s="40">
        <v>0</v>
      </c>
      <c r="AB132" s="40">
        <v>0</v>
      </c>
      <c r="AC132" s="40">
        <v>11</v>
      </c>
      <c r="AD132" s="50">
        <f t="shared" si="38"/>
        <v>11</v>
      </c>
    </row>
    <row r="133" spans="2:31">
      <c r="B133" s="10">
        <f t="shared" si="36"/>
        <v>48</v>
      </c>
      <c r="C133" s="9" t="s">
        <v>91</v>
      </c>
      <c r="D133" s="10">
        <f t="shared" si="33"/>
        <v>48</v>
      </c>
      <c r="E133" s="8" t="s">
        <v>858</v>
      </c>
      <c r="F133" s="11">
        <v>42868</v>
      </c>
      <c r="G133" s="13">
        <v>4319</v>
      </c>
      <c r="H133" s="13">
        <v>293122</v>
      </c>
      <c r="I133" s="13">
        <v>4908</v>
      </c>
      <c r="J133" s="40">
        <v>0</v>
      </c>
      <c r="K133" s="40">
        <v>0</v>
      </c>
      <c r="L133" s="40">
        <v>0</v>
      </c>
      <c r="M133" s="40">
        <v>0</v>
      </c>
      <c r="N133" s="50">
        <v>0</v>
      </c>
      <c r="O133" s="40">
        <v>0</v>
      </c>
      <c r="P133" s="40">
        <v>0</v>
      </c>
      <c r="Q133" s="40">
        <v>0</v>
      </c>
      <c r="R133" s="40">
        <v>200</v>
      </c>
      <c r="S133" s="50">
        <f t="shared" si="34"/>
        <v>200</v>
      </c>
      <c r="T133" s="40">
        <v>0</v>
      </c>
      <c r="U133" s="40">
        <v>0</v>
      </c>
      <c r="V133" s="40">
        <v>0</v>
      </c>
      <c r="W133" s="21">
        <v>210</v>
      </c>
      <c r="X133" s="40">
        <v>0</v>
      </c>
      <c r="Y133" s="50">
        <f t="shared" si="30"/>
        <v>210</v>
      </c>
      <c r="Z133" s="40">
        <v>0</v>
      </c>
      <c r="AA133" s="40">
        <v>0</v>
      </c>
      <c r="AB133" s="40">
        <v>0</v>
      </c>
      <c r="AC133" s="40">
        <v>0</v>
      </c>
      <c r="AD133" s="50">
        <f t="shared" si="38"/>
        <v>0</v>
      </c>
    </row>
    <row r="134" spans="2:31">
      <c r="B134" s="10">
        <f t="shared" si="36"/>
        <v>49</v>
      </c>
      <c r="C134" s="9" t="s">
        <v>91</v>
      </c>
      <c r="D134" s="10">
        <f t="shared" si="33"/>
        <v>49</v>
      </c>
      <c r="E134" s="8" t="s">
        <v>859</v>
      </c>
      <c r="F134" s="11">
        <v>42868</v>
      </c>
      <c r="G134" s="13">
        <v>1494</v>
      </c>
      <c r="H134" s="13">
        <v>112572</v>
      </c>
      <c r="I134" s="13">
        <v>1745</v>
      </c>
      <c r="J134" s="40">
        <v>0</v>
      </c>
      <c r="K134" s="40">
        <v>0</v>
      </c>
      <c r="L134" s="40">
        <v>0</v>
      </c>
      <c r="M134" s="40">
        <v>0</v>
      </c>
      <c r="N134" s="50">
        <v>0</v>
      </c>
      <c r="O134" s="40">
        <v>0</v>
      </c>
      <c r="P134" s="40">
        <v>0</v>
      </c>
      <c r="Q134" s="40">
        <v>0</v>
      </c>
      <c r="R134" s="40">
        <v>70</v>
      </c>
      <c r="S134" s="50">
        <f t="shared" si="34"/>
        <v>70</v>
      </c>
      <c r="T134" s="40">
        <v>0</v>
      </c>
      <c r="U134" s="40">
        <v>0</v>
      </c>
      <c r="V134" s="40">
        <v>0</v>
      </c>
      <c r="W134" s="21">
        <v>73</v>
      </c>
      <c r="X134" s="40">
        <v>0</v>
      </c>
      <c r="Y134" s="50">
        <f t="shared" si="30"/>
        <v>73</v>
      </c>
      <c r="Z134" s="40">
        <v>0</v>
      </c>
      <c r="AA134" s="40">
        <v>0</v>
      </c>
      <c r="AB134" s="40">
        <v>0</v>
      </c>
      <c r="AC134" s="40">
        <v>0</v>
      </c>
      <c r="AD134" s="50">
        <f t="shared" si="38"/>
        <v>0</v>
      </c>
    </row>
    <row r="135" spans="2:31">
      <c r="B135" s="10">
        <f t="shared" si="36"/>
        <v>50</v>
      </c>
      <c r="C135" s="9" t="s">
        <v>91</v>
      </c>
      <c r="D135" s="10">
        <f t="shared" si="33"/>
        <v>50</v>
      </c>
      <c r="E135" s="8" t="s">
        <v>860</v>
      </c>
      <c r="F135" s="11">
        <v>42876</v>
      </c>
      <c r="G135" s="13">
        <v>3401</v>
      </c>
      <c r="H135" s="13">
        <v>230266</v>
      </c>
      <c r="I135" s="13">
        <v>3805</v>
      </c>
      <c r="J135" s="40">
        <v>0</v>
      </c>
      <c r="K135" s="40">
        <v>0</v>
      </c>
      <c r="L135" s="40">
        <v>0</v>
      </c>
      <c r="M135" s="40">
        <v>0</v>
      </c>
      <c r="N135" s="50">
        <v>0</v>
      </c>
      <c r="O135" s="40">
        <v>0</v>
      </c>
      <c r="P135" s="40">
        <v>0</v>
      </c>
      <c r="Q135" s="40">
        <v>0</v>
      </c>
      <c r="R135" s="40">
        <v>199</v>
      </c>
      <c r="S135" s="50">
        <f t="shared" si="34"/>
        <v>199</v>
      </c>
      <c r="T135" s="40">
        <v>0</v>
      </c>
      <c r="U135" s="40">
        <v>0</v>
      </c>
      <c r="V135" s="40">
        <v>0</v>
      </c>
      <c r="W135" s="21">
        <v>165</v>
      </c>
      <c r="X135" s="40">
        <v>0</v>
      </c>
      <c r="Y135" s="50">
        <f t="shared" si="30"/>
        <v>165</v>
      </c>
      <c r="Z135" s="40">
        <v>0</v>
      </c>
      <c r="AA135" s="40">
        <v>0</v>
      </c>
      <c r="AB135" s="40">
        <v>0</v>
      </c>
      <c r="AC135" s="40">
        <v>4</v>
      </c>
      <c r="AD135" s="50">
        <f t="shared" si="38"/>
        <v>4</v>
      </c>
    </row>
    <row r="136" spans="2:31">
      <c r="B136" s="10">
        <f t="shared" si="36"/>
        <v>51</v>
      </c>
      <c r="C136" s="9" t="s">
        <v>91</v>
      </c>
      <c r="D136" s="10">
        <f t="shared" si="33"/>
        <v>51</v>
      </c>
      <c r="E136" s="8" t="s">
        <v>861</v>
      </c>
      <c r="F136" s="11">
        <v>42876</v>
      </c>
      <c r="G136" s="13">
        <v>1529</v>
      </c>
      <c r="H136" s="13">
        <v>106194</v>
      </c>
      <c r="I136" s="13">
        <v>1737</v>
      </c>
      <c r="J136" s="40">
        <v>0</v>
      </c>
      <c r="K136" s="40">
        <v>0</v>
      </c>
      <c r="L136" s="40">
        <v>0</v>
      </c>
      <c r="M136" s="40">
        <v>0</v>
      </c>
      <c r="N136" s="50">
        <v>0</v>
      </c>
      <c r="O136" s="40">
        <v>0</v>
      </c>
      <c r="P136" s="40">
        <v>0</v>
      </c>
      <c r="Q136" s="40">
        <v>0</v>
      </c>
      <c r="R136" s="40">
        <v>90</v>
      </c>
      <c r="S136" s="50">
        <f t="shared" si="34"/>
        <v>90</v>
      </c>
      <c r="T136" s="40">
        <v>0</v>
      </c>
      <c r="U136" s="40">
        <v>0</v>
      </c>
      <c r="V136" s="40">
        <v>0</v>
      </c>
      <c r="W136" s="21">
        <v>74</v>
      </c>
      <c r="X136" s="40">
        <v>0</v>
      </c>
      <c r="Y136" s="50">
        <f t="shared" si="30"/>
        <v>74</v>
      </c>
      <c r="Z136" s="40">
        <v>0</v>
      </c>
      <c r="AA136" s="40">
        <v>0</v>
      </c>
      <c r="AB136" s="40">
        <v>0</v>
      </c>
      <c r="AC136" s="40">
        <v>18</v>
      </c>
      <c r="AD136" s="50">
        <f t="shared" si="38"/>
        <v>18</v>
      </c>
    </row>
    <row r="137" spans="2:31">
      <c r="B137" s="10">
        <f t="shared" si="36"/>
        <v>52</v>
      </c>
      <c r="C137" s="9" t="s">
        <v>91</v>
      </c>
      <c r="D137" s="10">
        <f t="shared" si="33"/>
        <v>52</v>
      </c>
      <c r="E137" s="8" t="s">
        <v>862</v>
      </c>
      <c r="F137" s="11">
        <v>42876</v>
      </c>
      <c r="G137" s="13">
        <v>1129</v>
      </c>
      <c r="H137" s="13">
        <v>76760</v>
      </c>
      <c r="I137" s="13">
        <v>1344</v>
      </c>
      <c r="J137" s="40">
        <v>0</v>
      </c>
      <c r="K137" s="40">
        <v>0</v>
      </c>
      <c r="L137" s="40">
        <v>0</v>
      </c>
      <c r="M137" s="40">
        <v>0</v>
      </c>
      <c r="N137" s="50">
        <v>0</v>
      </c>
      <c r="O137" s="40">
        <v>0</v>
      </c>
      <c r="P137" s="40">
        <v>0</v>
      </c>
      <c r="Q137" s="40">
        <v>0</v>
      </c>
      <c r="R137" s="40">
        <v>70</v>
      </c>
      <c r="S137" s="50">
        <f t="shared" si="34"/>
        <v>70</v>
      </c>
      <c r="T137" s="40">
        <v>0</v>
      </c>
      <c r="U137" s="40">
        <v>0</v>
      </c>
      <c r="V137" s="40">
        <v>0</v>
      </c>
      <c r="W137" s="21">
        <v>55</v>
      </c>
      <c r="X137" s="40">
        <v>0</v>
      </c>
      <c r="Y137" s="50">
        <f t="shared" si="30"/>
        <v>55</v>
      </c>
      <c r="Z137" s="40">
        <v>0</v>
      </c>
      <c r="AA137" s="40">
        <v>0</v>
      </c>
      <c r="AB137" s="40">
        <v>0</v>
      </c>
      <c r="AC137" s="40">
        <v>0</v>
      </c>
      <c r="AD137" s="50">
        <f t="shared" si="38"/>
        <v>0</v>
      </c>
    </row>
    <row r="138" spans="2:31">
      <c r="B138" s="10">
        <f t="shared" si="36"/>
        <v>53</v>
      </c>
      <c r="C138" s="9" t="s">
        <v>91</v>
      </c>
      <c r="D138" s="10">
        <f t="shared" si="33"/>
        <v>53</v>
      </c>
      <c r="E138" s="8" t="s">
        <v>863</v>
      </c>
      <c r="F138" s="11">
        <v>42883</v>
      </c>
      <c r="G138" s="13">
        <v>4870</v>
      </c>
      <c r="H138" s="13">
        <v>325160</v>
      </c>
      <c r="I138" s="13">
        <v>5517</v>
      </c>
      <c r="J138" s="40">
        <v>0</v>
      </c>
      <c r="K138" s="40">
        <v>0</v>
      </c>
      <c r="L138" s="40">
        <v>0</v>
      </c>
      <c r="M138" s="40">
        <v>0</v>
      </c>
      <c r="N138" s="50">
        <v>0</v>
      </c>
      <c r="O138" s="40">
        <v>0</v>
      </c>
      <c r="P138" s="40">
        <v>0</v>
      </c>
      <c r="Q138" s="40">
        <v>0</v>
      </c>
      <c r="R138" s="40">
        <v>160</v>
      </c>
      <c r="S138" s="50">
        <f t="shared" si="34"/>
        <v>160</v>
      </c>
      <c r="T138" s="40">
        <v>0</v>
      </c>
      <c r="U138" s="40">
        <v>0</v>
      </c>
      <c r="V138" s="40">
        <v>0</v>
      </c>
      <c r="W138" s="21">
        <v>236</v>
      </c>
      <c r="X138" s="40">
        <v>0</v>
      </c>
      <c r="Y138" s="50">
        <f t="shared" si="30"/>
        <v>236</v>
      </c>
      <c r="Z138" s="40">
        <v>0</v>
      </c>
      <c r="AA138" s="40">
        <v>0</v>
      </c>
      <c r="AB138" s="40">
        <v>0</v>
      </c>
      <c r="AC138" s="40">
        <v>26</v>
      </c>
      <c r="AD138" s="50">
        <f t="shared" si="38"/>
        <v>26</v>
      </c>
    </row>
    <row r="139" spans="2:31">
      <c r="B139" s="10">
        <f t="shared" si="36"/>
        <v>54</v>
      </c>
      <c r="C139" s="9" t="s">
        <v>91</v>
      </c>
      <c r="D139" s="10">
        <f>+D138+1</f>
        <v>54</v>
      </c>
      <c r="E139" s="8" t="s">
        <v>864</v>
      </c>
      <c r="F139" s="11">
        <v>42891</v>
      </c>
      <c r="G139" s="13">
        <v>3215</v>
      </c>
      <c r="H139" s="13">
        <v>221722</v>
      </c>
      <c r="I139" s="13">
        <v>3657</v>
      </c>
      <c r="J139" s="40">
        <v>0</v>
      </c>
      <c r="K139" s="40">
        <v>0</v>
      </c>
      <c r="L139" s="40">
        <v>0</v>
      </c>
      <c r="M139" s="40">
        <v>0</v>
      </c>
      <c r="N139" s="50">
        <v>0</v>
      </c>
      <c r="O139" s="40">
        <v>0</v>
      </c>
      <c r="P139" s="40">
        <v>0</v>
      </c>
      <c r="Q139" s="40">
        <v>0</v>
      </c>
      <c r="R139" s="40">
        <v>182</v>
      </c>
      <c r="S139" s="50">
        <f t="shared" si="34"/>
        <v>182</v>
      </c>
      <c r="T139" s="40">
        <v>0</v>
      </c>
      <c r="U139" s="40">
        <v>0</v>
      </c>
      <c r="V139" s="40">
        <v>0</v>
      </c>
      <c r="W139" s="21">
        <v>155</v>
      </c>
      <c r="X139" s="40">
        <v>0</v>
      </c>
      <c r="Y139" s="50">
        <f t="shared" si="30"/>
        <v>155</v>
      </c>
      <c r="Z139" s="40">
        <v>0</v>
      </c>
      <c r="AA139" s="40">
        <v>0</v>
      </c>
      <c r="AB139" s="40">
        <v>0</v>
      </c>
      <c r="AC139" s="40">
        <v>8</v>
      </c>
      <c r="AD139" s="50">
        <f t="shared" si="38"/>
        <v>8</v>
      </c>
      <c r="AE139" t="s">
        <v>851</v>
      </c>
    </row>
    <row r="140" spans="2:31">
      <c r="B140" s="10">
        <f t="shared" si="36"/>
        <v>55</v>
      </c>
      <c r="C140" s="9" t="s">
        <v>91</v>
      </c>
      <c r="D140" s="10">
        <f>+D139+1</f>
        <v>55</v>
      </c>
      <c r="E140" s="8" t="s">
        <v>865</v>
      </c>
      <c r="F140" s="11">
        <v>42898</v>
      </c>
      <c r="G140" s="13">
        <v>4381</v>
      </c>
      <c r="H140" s="13">
        <v>294045</v>
      </c>
      <c r="I140" s="13">
        <v>4927</v>
      </c>
      <c r="J140" s="40">
        <v>0</v>
      </c>
      <c r="K140" s="40">
        <v>0</v>
      </c>
      <c r="L140" s="40">
        <v>0</v>
      </c>
      <c r="M140" s="40">
        <v>0</v>
      </c>
      <c r="N140" s="50">
        <v>0</v>
      </c>
      <c r="O140" s="40">
        <v>0</v>
      </c>
      <c r="P140" s="40">
        <v>0</v>
      </c>
      <c r="Q140" s="40">
        <v>0</v>
      </c>
      <c r="R140" s="40">
        <v>240</v>
      </c>
      <c r="S140" s="50">
        <f t="shared" si="34"/>
        <v>240</v>
      </c>
      <c r="T140" s="40">
        <v>0</v>
      </c>
      <c r="U140" s="40">
        <v>0</v>
      </c>
      <c r="V140" s="40">
        <v>0</v>
      </c>
      <c r="W140" s="21">
        <v>212</v>
      </c>
      <c r="X140" s="40">
        <v>0</v>
      </c>
      <c r="Y140" s="50">
        <f t="shared" si="30"/>
        <v>212</v>
      </c>
      <c r="Z140" s="40">
        <v>0</v>
      </c>
      <c r="AA140" s="40">
        <v>0</v>
      </c>
      <c r="AB140" s="40">
        <v>0</v>
      </c>
      <c r="AC140" s="40">
        <v>28</v>
      </c>
      <c r="AD140" s="50">
        <f t="shared" si="38"/>
        <v>28</v>
      </c>
    </row>
    <row r="141" spans="2:31">
      <c r="B141" s="10">
        <f t="shared" si="36"/>
        <v>56</v>
      </c>
      <c r="C141" s="9" t="s">
        <v>91</v>
      </c>
      <c r="D141" s="10">
        <f>+D140+1</f>
        <v>56</v>
      </c>
      <c r="E141" s="8" t="s">
        <v>866</v>
      </c>
      <c r="F141" s="11">
        <v>42905</v>
      </c>
      <c r="G141" s="13">
        <v>1779</v>
      </c>
      <c r="H141" s="13">
        <v>119257</v>
      </c>
      <c r="I141" s="13">
        <v>1982</v>
      </c>
      <c r="J141" s="40">
        <v>0</v>
      </c>
      <c r="K141" s="40">
        <v>0</v>
      </c>
      <c r="L141" s="40">
        <v>0</v>
      </c>
      <c r="M141" s="40">
        <v>0</v>
      </c>
      <c r="N141" s="50">
        <v>0</v>
      </c>
      <c r="O141" s="40">
        <v>0</v>
      </c>
      <c r="P141" s="40">
        <v>0</v>
      </c>
      <c r="Q141" s="40">
        <v>0</v>
      </c>
      <c r="R141" s="40">
        <v>48</v>
      </c>
      <c r="S141" s="50">
        <f t="shared" si="34"/>
        <v>48</v>
      </c>
      <c r="T141" s="40">
        <v>0</v>
      </c>
      <c r="U141" s="40">
        <v>0</v>
      </c>
      <c r="V141" s="40">
        <v>0</v>
      </c>
      <c r="W141" s="21">
        <v>86</v>
      </c>
      <c r="X141" s="40">
        <v>0</v>
      </c>
      <c r="Y141" s="50">
        <f t="shared" si="30"/>
        <v>86</v>
      </c>
      <c r="Z141" s="40">
        <v>0</v>
      </c>
      <c r="AA141" s="40">
        <v>0</v>
      </c>
      <c r="AB141" s="40">
        <v>0</v>
      </c>
      <c r="AC141" s="40">
        <v>0</v>
      </c>
      <c r="AD141" s="50">
        <f t="shared" si="38"/>
        <v>0</v>
      </c>
    </row>
    <row r="142" spans="2:31">
      <c r="B142" s="10">
        <f>+B141+1</f>
        <v>57</v>
      </c>
      <c r="C142" s="9" t="s">
        <v>91</v>
      </c>
      <c r="D142" s="10">
        <f>+D141+1</f>
        <v>57</v>
      </c>
      <c r="E142" s="8" t="s">
        <v>867</v>
      </c>
      <c r="F142" s="11">
        <v>42921</v>
      </c>
      <c r="G142" s="13">
        <v>2183</v>
      </c>
      <c r="H142" s="13">
        <v>163652</v>
      </c>
      <c r="I142" s="13">
        <v>2545</v>
      </c>
      <c r="J142" s="40">
        <v>0</v>
      </c>
      <c r="K142" s="40">
        <v>0</v>
      </c>
      <c r="L142" s="40">
        <v>0</v>
      </c>
      <c r="M142" s="40">
        <v>0</v>
      </c>
      <c r="N142" s="50">
        <v>0</v>
      </c>
      <c r="O142" s="40">
        <v>0</v>
      </c>
      <c r="P142" s="40">
        <v>0</v>
      </c>
      <c r="Q142" s="40">
        <v>0</v>
      </c>
      <c r="R142" s="40">
        <v>115</v>
      </c>
      <c r="S142" s="50">
        <f t="shared" si="34"/>
        <v>115</v>
      </c>
      <c r="T142" s="40">
        <v>0</v>
      </c>
      <c r="U142" s="40">
        <v>0</v>
      </c>
      <c r="V142" s="40">
        <v>0</v>
      </c>
      <c r="W142" s="21">
        <v>106</v>
      </c>
      <c r="X142" s="40">
        <v>0</v>
      </c>
      <c r="Y142" s="50">
        <f t="shared" si="30"/>
        <v>106</v>
      </c>
      <c r="Z142" s="40">
        <v>0</v>
      </c>
      <c r="AA142" s="40">
        <v>0</v>
      </c>
      <c r="AB142" s="40">
        <v>0</v>
      </c>
      <c r="AC142" s="40">
        <v>15</v>
      </c>
      <c r="AD142" s="50">
        <f t="shared" si="38"/>
        <v>15</v>
      </c>
    </row>
    <row r="143" spans="2:31">
      <c r="B143" s="10"/>
      <c r="C143" s="9"/>
      <c r="D143" s="10"/>
      <c r="E143" s="8"/>
      <c r="F143" s="11"/>
      <c r="G143" s="13"/>
      <c r="H143" s="13"/>
      <c r="I143" s="13"/>
      <c r="J143" s="40"/>
      <c r="K143" s="40"/>
      <c r="L143" s="40"/>
      <c r="M143" s="40"/>
      <c r="N143" s="50"/>
      <c r="O143" s="40"/>
      <c r="P143" s="40"/>
      <c r="Q143" s="40"/>
      <c r="R143" s="40"/>
      <c r="S143" s="50"/>
      <c r="T143" s="40"/>
      <c r="U143" s="40"/>
      <c r="V143" s="40"/>
      <c r="W143" s="21"/>
      <c r="X143" s="40"/>
      <c r="Y143" s="50"/>
      <c r="Z143" s="40"/>
      <c r="AA143" s="40"/>
      <c r="AB143" s="40"/>
      <c r="AC143" s="40"/>
      <c r="AD143" s="50"/>
    </row>
    <row r="144" spans="2:31">
      <c r="F144" s="3" t="s">
        <v>228</v>
      </c>
      <c r="G144" s="7">
        <f t="shared" ref="G144:AD144" si="39">SUM(G86:G143)</f>
        <v>157085</v>
      </c>
      <c r="H144" s="7">
        <f t="shared" si="39"/>
        <v>11597336</v>
      </c>
      <c r="I144" s="7">
        <f t="shared" si="39"/>
        <v>185462</v>
      </c>
      <c r="J144" s="7">
        <f t="shared" si="39"/>
        <v>0</v>
      </c>
      <c r="K144" s="7">
        <f t="shared" si="39"/>
        <v>0</v>
      </c>
      <c r="L144" s="7">
        <f t="shared" si="39"/>
        <v>0</v>
      </c>
      <c r="M144" s="7">
        <f t="shared" si="39"/>
        <v>0</v>
      </c>
      <c r="N144" s="7">
        <f t="shared" si="39"/>
        <v>0</v>
      </c>
      <c r="O144" s="7">
        <f t="shared" si="39"/>
        <v>0</v>
      </c>
      <c r="P144" s="7">
        <f t="shared" si="39"/>
        <v>0</v>
      </c>
      <c r="Q144" s="7">
        <f t="shared" si="39"/>
        <v>0</v>
      </c>
      <c r="R144" s="7">
        <f t="shared" si="39"/>
        <v>6179</v>
      </c>
      <c r="S144" s="7">
        <f t="shared" si="39"/>
        <v>6179</v>
      </c>
      <c r="T144" s="7">
        <f t="shared" si="39"/>
        <v>0</v>
      </c>
      <c r="U144" s="7">
        <f t="shared" si="39"/>
        <v>0</v>
      </c>
      <c r="V144" s="7">
        <f t="shared" si="39"/>
        <v>0</v>
      </c>
      <c r="W144" s="7">
        <f t="shared" si="39"/>
        <v>6081</v>
      </c>
      <c r="X144" s="7">
        <f t="shared" si="39"/>
        <v>0</v>
      </c>
      <c r="Y144" s="7">
        <f t="shared" si="39"/>
        <v>6081</v>
      </c>
      <c r="Z144" s="7">
        <f t="shared" si="39"/>
        <v>0</v>
      </c>
      <c r="AA144" s="7">
        <f t="shared" si="39"/>
        <v>0</v>
      </c>
      <c r="AB144" s="7">
        <f t="shared" si="39"/>
        <v>0</v>
      </c>
      <c r="AC144" s="7">
        <f t="shared" si="39"/>
        <v>225</v>
      </c>
      <c r="AD144" s="7">
        <f t="shared" si="39"/>
        <v>225</v>
      </c>
    </row>
    <row r="145" spans="1:30">
      <c r="G145" s="51"/>
      <c r="H145" s="51"/>
      <c r="Y145" s="51">
        <f>+Y144+AD144</f>
        <v>6306</v>
      </c>
      <c r="Z145" s="151">
        <f>+S144-Y145</f>
        <v>-127</v>
      </c>
      <c r="AA145" s="99" t="s">
        <v>868</v>
      </c>
      <c r="AB145" s="99"/>
      <c r="AC145" s="99"/>
    </row>
    <row r="146" spans="1:30">
      <c r="Y146" s="51"/>
    </row>
    <row r="147" spans="1:30">
      <c r="D147" s="3"/>
      <c r="E147" s="47" t="s">
        <v>142</v>
      </c>
      <c r="F147" s="3"/>
      <c r="G147" s="18" t="s">
        <v>163</v>
      </c>
      <c r="H147" s="19"/>
      <c r="I147" s="20"/>
      <c r="J147" s="26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8"/>
    </row>
    <row r="148" spans="1:30">
      <c r="A148" t="s">
        <v>171</v>
      </c>
      <c r="B148" t="s">
        <v>7</v>
      </c>
      <c r="D148" s="3" t="s">
        <v>9</v>
      </c>
      <c r="E148" s="4" t="s">
        <v>10</v>
      </c>
      <c r="F148" s="3" t="s">
        <v>11</v>
      </c>
      <c r="G148" s="36" t="s">
        <v>12</v>
      </c>
      <c r="H148" s="37" t="s">
        <v>13</v>
      </c>
      <c r="I148" s="38" t="s">
        <v>14</v>
      </c>
      <c r="J148" s="29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1"/>
    </row>
    <row r="149" spans="1:30">
      <c r="A149" t="s">
        <v>36</v>
      </c>
      <c r="B149" s="8">
        <v>1</v>
      </c>
      <c r="C149" s="9" t="s">
        <v>91</v>
      </c>
      <c r="D149" s="8">
        <v>1</v>
      </c>
      <c r="E149" s="8" t="s">
        <v>812</v>
      </c>
      <c r="F149" s="11">
        <v>42760</v>
      </c>
      <c r="G149" s="13">
        <v>72</v>
      </c>
      <c r="H149" s="13">
        <v>234</v>
      </c>
      <c r="I149" s="13">
        <v>95</v>
      </c>
      <c r="J149" s="32"/>
      <c r="K149" s="33"/>
      <c r="L149" s="33"/>
      <c r="M149" s="33"/>
      <c r="N149" s="34"/>
      <c r="O149" s="33"/>
      <c r="P149" s="33"/>
      <c r="Q149" s="33"/>
      <c r="R149" s="33"/>
      <c r="S149" s="34"/>
      <c r="T149" s="33"/>
      <c r="U149" s="33"/>
      <c r="V149" s="33"/>
      <c r="W149" s="33"/>
      <c r="X149" s="33"/>
      <c r="Y149" s="34"/>
      <c r="Z149" s="33"/>
      <c r="AA149" s="33"/>
      <c r="AB149" s="33"/>
      <c r="AC149" s="33"/>
      <c r="AD149" s="35"/>
    </row>
    <row r="150" spans="1:30">
      <c r="A150" t="s">
        <v>36</v>
      </c>
      <c r="B150" s="8">
        <v>2</v>
      </c>
      <c r="C150" s="9" t="s">
        <v>91</v>
      </c>
      <c r="D150" s="8">
        <v>2</v>
      </c>
      <c r="E150" s="8" t="s">
        <v>815</v>
      </c>
      <c r="F150" s="11">
        <v>42769</v>
      </c>
      <c r="G150" s="13">
        <v>15</v>
      </c>
      <c r="H150" s="13">
        <v>15</v>
      </c>
      <c r="I150" s="13">
        <v>24</v>
      </c>
      <c r="J150" s="32"/>
      <c r="K150" s="33"/>
      <c r="L150" s="33"/>
      <c r="M150" s="33"/>
      <c r="N150" s="34"/>
      <c r="O150" s="33"/>
      <c r="P150" s="33"/>
      <c r="Q150" s="33"/>
      <c r="R150" s="33"/>
      <c r="S150" s="34"/>
      <c r="T150" s="33"/>
      <c r="U150" s="33"/>
      <c r="V150" s="33"/>
      <c r="W150" s="33"/>
      <c r="X150" s="33"/>
      <c r="Y150" s="34"/>
      <c r="Z150" s="33"/>
      <c r="AA150" s="33"/>
      <c r="AB150" s="33"/>
      <c r="AC150" s="33"/>
      <c r="AD150" s="35"/>
    </row>
    <row r="151" spans="1:30">
      <c r="A151" t="s">
        <v>36</v>
      </c>
      <c r="B151" s="8">
        <v>3</v>
      </c>
      <c r="C151" s="9" t="s">
        <v>91</v>
      </c>
      <c r="D151" s="8">
        <v>3</v>
      </c>
      <c r="E151" s="8" t="s">
        <v>830</v>
      </c>
      <c r="F151" s="11">
        <v>42801</v>
      </c>
      <c r="G151" s="13">
        <v>36</v>
      </c>
      <c r="H151" s="13">
        <v>36</v>
      </c>
      <c r="I151" s="13">
        <v>58</v>
      </c>
      <c r="J151" s="32"/>
      <c r="K151" s="33"/>
      <c r="L151" s="33"/>
      <c r="M151" s="33"/>
      <c r="N151" s="34"/>
      <c r="O151" s="33"/>
      <c r="P151" s="33"/>
      <c r="Q151" s="33"/>
      <c r="R151" s="33"/>
      <c r="S151" s="34"/>
      <c r="T151" s="33"/>
      <c r="U151" s="33"/>
      <c r="V151" s="33"/>
      <c r="W151" s="33"/>
      <c r="X151" s="33"/>
      <c r="Y151" s="34"/>
      <c r="Z151" s="33"/>
      <c r="AA151" s="33"/>
      <c r="AB151" s="33"/>
      <c r="AC151" s="33"/>
      <c r="AD151" s="35"/>
    </row>
    <row r="152" spans="1:30">
      <c r="A152" t="s">
        <v>42</v>
      </c>
      <c r="B152" s="8">
        <v>4</v>
      </c>
      <c r="C152" s="9" t="s">
        <v>91</v>
      </c>
      <c r="D152" s="8">
        <v>4</v>
      </c>
      <c r="E152" s="8" t="s">
        <v>837</v>
      </c>
      <c r="F152" s="11">
        <v>42817</v>
      </c>
      <c r="G152" s="13">
        <v>413</v>
      </c>
      <c r="H152" s="13">
        <v>413</v>
      </c>
      <c r="I152" s="13">
        <v>667</v>
      </c>
      <c r="J152" s="32"/>
      <c r="K152" s="33"/>
      <c r="L152" s="33"/>
      <c r="M152" s="33"/>
      <c r="N152" s="34"/>
      <c r="O152" s="33"/>
      <c r="P152" s="33"/>
      <c r="Q152" s="33"/>
      <c r="R152" s="33"/>
      <c r="S152" s="34"/>
      <c r="T152" s="33"/>
      <c r="U152" s="33"/>
      <c r="V152" s="33"/>
      <c r="W152" s="33"/>
      <c r="X152" s="33"/>
      <c r="Y152" s="34"/>
      <c r="Z152" s="33"/>
      <c r="AA152" s="33"/>
      <c r="AB152" s="33"/>
      <c r="AC152" s="33"/>
      <c r="AD152" s="35"/>
    </row>
    <row r="153" spans="1:30">
      <c r="A153" t="s">
        <v>42</v>
      </c>
      <c r="B153" s="8">
        <v>5</v>
      </c>
      <c r="C153" s="9" t="s">
        <v>91</v>
      </c>
      <c r="D153" s="8">
        <v>5</v>
      </c>
      <c r="E153" s="8" t="s">
        <v>848</v>
      </c>
      <c r="F153" s="11">
        <v>42846</v>
      </c>
      <c r="G153" s="13">
        <v>2878</v>
      </c>
      <c r="H153" s="13">
        <v>2944</v>
      </c>
      <c r="I153" s="13">
        <v>4638</v>
      </c>
      <c r="J153" s="32"/>
      <c r="K153" s="33"/>
      <c r="L153" s="33"/>
      <c r="M153" s="33"/>
      <c r="N153" s="34"/>
      <c r="O153" s="33"/>
      <c r="P153" s="33"/>
      <c r="Q153" s="33"/>
      <c r="R153" s="33"/>
      <c r="S153" s="34"/>
      <c r="T153" s="33"/>
      <c r="U153" s="33"/>
      <c r="V153" s="33"/>
      <c r="W153" s="33"/>
      <c r="X153" s="33"/>
      <c r="Y153" s="34"/>
      <c r="Z153" s="33"/>
      <c r="AA153" s="33"/>
      <c r="AB153" s="33"/>
      <c r="AC153" s="33"/>
      <c r="AD153" s="35"/>
    </row>
    <row r="154" spans="1:30">
      <c r="A154" t="s">
        <v>42</v>
      </c>
      <c r="B154" s="8">
        <v>6</v>
      </c>
      <c r="C154" s="54" t="s">
        <v>91</v>
      </c>
      <c r="D154" s="8">
        <v>6</v>
      </c>
      <c r="E154" s="8" t="s">
        <v>869</v>
      </c>
      <c r="F154" s="11">
        <v>42965</v>
      </c>
      <c r="G154" s="13">
        <v>5677</v>
      </c>
      <c r="H154" s="13">
        <v>6286</v>
      </c>
      <c r="I154" s="13">
        <v>9078</v>
      </c>
      <c r="J154" s="32"/>
      <c r="K154" s="33"/>
      <c r="L154" s="33"/>
      <c r="M154" s="33"/>
      <c r="N154" s="34"/>
      <c r="O154" s="33"/>
      <c r="P154" s="33"/>
      <c r="Q154" s="33"/>
      <c r="R154" s="33"/>
      <c r="S154" s="34"/>
      <c r="T154" s="33"/>
      <c r="U154" s="33"/>
      <c r="V154" s="33"/>
      <c r="W154" s="33"/>
      <c r="X154" s="33"/>
      <c r="Y154" s="34"/>
      <c r="Z154" s="33"/>
      <c r="AA154" s="33"/>
      <c r="AB154" s="33"/>
      <c r="AC154" s="33"/>
      <c r="AD154" s="35"/>
    </row>
    <row r="155" spans="1:30">
      <c r="B155" s="10"/>
      <c r="C155" s="9"/>
      <c r="D155" s="10"/>
      <c r="E155" s="8"/>
      <c r="F155" s="11"/>
      <c r="G155" s="13"/>
      <c r="H155" s="13"/>
      <c r="I155" s="13"/>
      <c r="J155" s="32"/>
      <c r="K155" s="33"/>
      <c r="L155" s="33"/>
      <c r="M155" s="33"/>
      <c r="N155" s="34"/>
      <c r="O155" s="33"/>
      <c r="P155" s="33"/>
      <c r="Q155" s="33"/>
      <c r="R155" s="33"/>
      <c r="S155" s="34"/>
      <c r="T155" s="33"/>
      <c r="U155" s="33"/>
      <c r="V155" s="33"/>
      <c r="W155" s="33"/>
      <c r="X155" s="33"/>
      <c r="Y155" s="34"/>
      <c r="Z155" s="33"/>
      <c r="AA155" s="33"/>
      <c r="AB155" s="33"/>
      <c r="AC155" s="33"/>
      <c r="AD155" s="35"/>
    </row>
    <row r="156" spans="1:30">
      <c r="F156" s="3" t="s">
        <v>228</v>
      </c>
      <c r="G156" s="7">
        <f>SUM(G149:G155)</f>
        <v>9091</v>
      </c>
      <c r="H156" s="7">
        <f>SUM(H149:H155)</f>
        <v>9928</v>
      </c>
      <c r="I156" s="7">
        <f>SUM(I149:I155)</f>
        <v>14560</v>
      </c>
      <c r="J156" s="45"/>
      <c r="K156" s="45"/>
      <c r="L156" s="45"/>
      <c r="M156" s="45"/>
      <c r="N156" s="45"/>
      <c r="O156" s="5"/>
      <c r="P156" s="6"/>
      <c r="Q156" s="6"/>
      <c r="R156" s="6"/>
      <c r="S156" s="45"/>
      <c r="T156" s="5"/>
      <c r="U156" s="6"/>
      <c r="V156" s="6"/>
      <c r="W156" s="6"/>
      <c r="X156" s="6"/>
      <c r="Y156" s="45"/>
      <c r="Z156" s="5"/>
      <c r="AA156" s="6"/>
      <c r="AB156" s="6"/>
      <c r="AC156" s="6"/>
      <c r="AD156" s="45"/>
    </row>
    <row r="159" spans="1:30">
      <c r="J159" s="102"/>
      <c r="K159" s="51"/>
      <c r="L159" s="51"/>
      <c r="M159" s="51"/>
    </row>
    <row r="160" spans="1:30">
      <c r="E160" s="102"/>
      <c r="F160" s="51"/>
      <c r="G160" s="51"/>
      <c r="H160" s="51"/>
      <c r="I160" s="51"/>
    </row>
  </sheetData>
  <phoneticPr fontId="0" type="noConversion"/>
  <pageMargins left="0.75" right="0.75" top="1" bottom="1" header="0" footer="0"/>
  <pageSetup paperSize="9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187"/>
  <sheetViews>
    <sheetView topLeftCell="A133" workbookViewId="0">
      <selection activeCell="F155" sqref="F155"/>
    </sheetView>
  </sheetViews>
  <sheetFormatPr baseColWidth="10" defaultColWidth="11.42578125" defaultRowHeight="12.75"/>
  <cols>
    <col min="1" max="2" width="4.85546875" bestFit="1" customWidth="1"/>
    <col min="3" max="3" width="4.85546875" customWidth="1"/>
    <col min="4" max="4" width="6" customWidth="1"/>
    <col min="5" max="5" width="22" customWidth="1"/>
    <col min="6" max="6" width="10.140625" customWidth="1"/>
    <col min="7" max="7" width="8" bestFit="1" customWidth="1"/>
    <col min="8" max="8" width="8.7109375" customWidth="1"/>
    <col min="9" max="9" width="9.28515625" customWidth="1"/>
    <col min="10" max="11" width="4.85546875" customWidth="1"/>
    <col min="12" max="12" width="4.85546875" bestFit="1" customWidth="1"/>
    <col min="13" max="13" width="4.5703125" bestFit="1" customWidth="1"/>
    <col min="14" max="14" width="4.85546875" bestFit="1" customWidth="1"/>
    <col min="15" max="16" width="5.28515625" customWidth="1"/>
    <col min="17" max="17" width="4.85546875" bestFit="1" customWidth="1"/>
    <col min="18" max="18" width="5.28515625" customWidth="1"/>
    <col min="19" max="19" width="4.85546875" bestFit="1" customWidth="1"/>
    <col min="20" max="21" width="5.140625" customWidth="1"/>
    <col min="22" max="22" width="5.28515625" customWidth="1"/>
    <col min="23" max="23" width="5" customWidth="1"/>
    <col min="24" max="24" width="5.42578125" customWidth="1"/>
    <col min="25" max="25" width="5.5703125" bestFit="1" customWidth="1"/>
    <col min="26" max="26" width="5.7109375" customWidth="1"/>
    <col min="27" max="27" width="4.5703125" bestFit="1" customWidth="1"/>
    <col min="28" max="28" width="5.5703125" bestFit="1" customWidth="1"/>
    <col min="29" max="29" width="4.5703125" bestFit="1" customWidth="1"/>
    <col min="30" max="30" width="5.5703125" bestFit="1" customWidth="1"/>
    <col min="32" max="32" width="15.140625" customWidth="1"/>
    <col min="33" max="33" width="6" bestFit="1" customWidth="1"/>
    <col min="34" max="34" width="7.42578125" bestFit="1" customWidth="1"/>
    <col min="35" max="35" width="6.28515625" bestFit="1" customWidth="1"/>
    <col min="36" max="36" width="5" bestFit="1" customWidth="1"/>
    <col min="37" max="37" width="5.5703125" bestFit="1" customWidth="1"/>
    <col min="38" max="38" width="5.28515625" bestFit="1" customWidth="1"/>
    <col min="39" max="39" width="4.7109375" bestFit="1" customWidth="1"/>
    <col min="40" max="40" width="6.85546875" customWidth="1"/>
    <col min="41" max="41" width="7.28515625" customWidth="1"/>
    <col min="42" max="42" width="7.5703125" bestFit="1" customWidth="1"/>
    <col min="43" max="44" width="7.140625" customWidth="1"/>
    <col min="45" max="45" width="11.5703125" bestFit="1" customWidth="1"/>
  </cols>
  <sheetData>
    <row r="1" spans="1:45">
      <c r="F1" s="102"/>
      <c r="G1" s="51"/>
      <c r="H1" s="51"/>
      <c r="I1" s="51"/>
      <c r="J1" s="102"/>
      <c r="K1" s="51"/>
      <c r="L1" s="51"/>
      <c r="M1" s="51"/>
    </row>
    <row r="2" spans="1:45">
      <c r="F2" s="102"/>
      <c r="G2" s="51"/>
      <c r="H2" s="51"/>
      <c r="I2" s="51"/>
      <c r="J2" s="102"/>
      <c r="K2" s="51"/>
      <c r="L2" s="51"/>
      <c r="M2" s="51"/>
      <c r="N2" s="51"/>
    </row>
    <row r="3" spans="1:45">
      <c r="D3" s="1" t="s">
        <v>870</v>
      </c>
      <c r="E3" s="2"/>
      <c r="J3" s="102"/>
      <c r="K3" s="51"/>
      <c r="L3" s="51"/>
      <c r="M3" s="51"/>
      <c r="N3" s="51"/>
    </row>
    <row r="4" spans="1:45">
      <c r="D4" s="1"/>
      <c r="E4" s="2"/>
      <c r="F4" s="2"/>
      <c r="AF4" s="113" t="s">
        <v>871</v>
      </c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2"/>
    </row>
    <row r="5" spans="1:45">
      <c r="D5" s="3"/>
      <c r="E5" s="4"/>
      <c r="F5" s="3"/>
      <c r="G5" s="18" t="s">
        <v>163</v>
      </c>
      <c r="H5" s="19"/>
      <c r="I5" s="20"/>
      <c r="J5" s="18" t="s">
        <v>164</v>
      </c>
      <c r="K5" s="48"/>
      <c r="L5" s="19"/>
      <c r="M5" s="19"/>
      <c r="N5" s="20"/>
      <c r="O5" s="15" t="s">
        <v>165</v>
      </c>
      <c r="P5" s="49"/>
      <c r="Q5" s="16"/>
      <c r="R5" s="16"/>
      <c r="S5" s="17"/>
      <c r="T5" s="18" t="s">
        <v>166</v>
      </c>
      <c r="U5" s="48"/>
      <c r="V5" s="19"/>
      <c r="W5" s="19"/>
      <c r="X5" s="19"/>
      <c r="Y5" s="20"/>
      <c r="Z5" s="15" t="s">
        <v>167</v>
      </c>
      <c r="AA5" s="49"/>
      <c r="AB5" s="16"/>
      <c r="AC5" s="16"/>
      <c r="AD5" s="17"/>
      <c r="AF5" s="122" t="s">
        <v>146</v>
      </c>
      <c r="AG5" s="142" t="s">
        <v>147</v>
      </c>
      <c r="AH5" s="142" t="s">
        <v>148</v>
      </c>
      <c r="AI5" s="142" t="s">
        <v>149</v>
      </c>
      <c r="AJ5" s="142" t="s">
        <v>150</v>
      </c>
      <c r="AK5" s="142" t="s">
        <v>151</v>
      </c>
      <c r="AL5" s="142" t="s">
        <v>152</v>
      </c>
      <c r="AM5" s="142" t="s">
        <v>153</v>
      </c>
      <c r="AN5" s="142" t="s">
        <v>154</v>
      </c>
      <c r="AO5" s="142" t="s">
        <v>155</v>
      </c>
      <c r="AP5" s="142" t="s">
        <v>156</v>
      </c>
      <c r="AQ5" s="142" t="s">
        <v>157</v>
      </c>
      <c r="AR5" s="142" t="s">
        <v>158</v>
      </c>
      <c r="AS5" s="142" t="s">
        <v>76</v>
      </c>
    </row>
    <row r="6" spans="1:45">
      <c r="B6" t="s">
        <v>7</v>
      </c>
      <c r="D6" s="3" t="s">
        <v>9</v>
      </c>
      <c r="E6" s="4" t="s">
        <v>10</v>
      </c>
      <c r="F6" s="3" t="s">
        <v>11</v>
      </c>
      <c r="G6" s="36" t="s">
        <v>12</v>
      </c>
      <c r="H6" s="37" t="s">
        <v>13</v>
      </c>
      <c r="I6" s="38" t="s">
        <v>14</v>
      </c>
      <c r="J6" s="24" t="s">
        <v>15</v>
      </c>
      <c r="K6" s="24" t="s">
        <v>16</v>
      </c>
      <c r="L6" s="25" t="s">
        <v>17</v>
      </c>
      <c r="M6" s="24" t="s">
        <v>18</v>
      </c>
      <c r="N6" s="43" t="s">
        <v>19</v>
      </c>
      <c r="O6" s="22" t="s">
        <v>15</v>
      </c>
      <c r="P6" s="23" t="s">
        <v>16</v>
      </c>
      <c r="Q6" s="23" t="s">
        <v>17</v>
      </c>
      <c r="R6" s="23" t="s">
        <v>18</v>
      </c>
      <c r="S6" s="46" t="s">
        <v>19</v>
      </c>
      <c r="T6" s="24" t="s">
        <v>15</v>
      </c>
      <c r="U6" s="24" t="s">
        <v>16</v>
      </c>
      <c r="V6" s="25" t="s">
        <v>17</v>
      </c>
      <c r="W6" s="24" t="s">
        <v>18</v>
      </c>
      <c r="X6" s="24" t="s">
        <v>20</v>
      </c>
      <c r="Y6" s="43" t="s">
        <v>19</v>
      </c>
      <c r="Z6" s="22" t="s">
        <v>15</v>
      </c>
      <c r="AA6" s="23" t="s">
        <v>16</v>
      </c>
      <c r="AB6" s="23" t="s">
        <v>17</v>
      </c>
      <c r="AC6" s="23" t="s">
        <v>18</v>
      </c>
      <c r="AD6" s="46" t="s">
        <v>19</v>
      </c>
      <c r="AE6" s="150" t="s">
        <v>169</v>
      </c>
      <c r="AF6" s="147" t="s">
        <v>277</v>
      </c>
      <c r="AQ6">
        <v>1</v>
      </c>
      <c r="AR6" s="118"/>
      <c r="AS6">
        <f>SUM(AG6:AR6)</f>
        <v>1</v>
      </c>
    </row>
    <row r="7" spans="1:45">
      <c r="A7" t="s">
        <v>171</v>
      </c>
      <c r="D7" s="3"/>
      <c r="E7" s="4"/>
      <c r="F7" s="3"/>
      <c r="G7" s="36"/>
      <c r="H7" s="37"/>
      <c r="I7" s="38"/>
      <c r="J7" s="24"/>
      <c r="K7" s="24"/>
      <c r="L7" s="25"/>
      <c r="M7" s="24"/>
      <c r="N7" s="123"/>
      <c r="O7" s="22"/>
      <c r="P7" s="23"/>
      <c r="Q7" s="23"/>
      <c r="R7" s="23"/>
      <c r="S7" s="124"/>
      <c r="T7" s="24"/>
      <c r="U7" s="24"/>
      <c r="V7" s="25"/>
      <c r="W7" s="24"/>
      <c r="X7" s="24"/>
      <c r="Y7" s="123"/>
      <c r="Z7" s="22"/>
      <c r="AA7" s="23"/>
      <c r="AB7" s="23"/>
      <c r="AC7" s="23"/>
      <c r="AD7" s="124"/>
      <c r="AF7" s="147" t="s">
        <v>279</v>
      </c>
      <c r="AG7">
        <v>126</v>
      </c>
      <c r="AH7">
        <v>106</v>
      </c>
      <c r="AI7">
        <v>84</v>
      </c>
      <c r="AJ7">
        <v>72</v>
      </c>
      <c r="AK7">
        <v>92</v>
      </c>
      <c r="AN7">
        <v>46</v>
      </c>
      <c r="AP7">
        <v>88</v>
      </c>
      <c r="AQ7">
        <v>41</v>
      </c>
      <c r="AS7">
        <f t="shared" ref="AS7:AS31" si="0">SUM(AG7:AR7)</f>
        <v>655</v>
      </c>
    </row>
    <row r="8" spans="1:45">
      <c r="A8" t="s">
        <v>36</v>
      </c>
      <c r="B8" s="10">
        <v>1433</v>
      </c>
      <c r="C8" s="9" t="s">
        <v>173</v>
      </c>
      <c r="D8" s="10">
        <v>1</v>
      </c>
      <c r="E8" s="8" t="s">
        <v>872</v>
      </c>
      <c r="F8" s="11">
        <v>42372</v>
      </c>
      <c r="G8" s="13">
        <v>4260</v>
      </c>
      <c r="H8" s="13">
        <v>101951</v>
      </c>
      <c r="I8" s="13">
        <v>5176</v>
      </c>
      <c r="J8" s="40">
        <v>1</v>
      </c>
      <c r="K8" s="40">
        <v>0</v>
      </c>
      <c r="L8" s="40">
        <v>10</v>
      </c>
      <c r="M8" s="40">
        <v>0</v>
      </c>
      <c r="N8" s="50">
        <f t="shared" ref="N8:N15" si="1">SUM(J8:M8)</f>
        <v>11</v>
      </c>
      <c r="O8" s="40">
        <v>20</v>
      </c>
      <c r="P8" s="40">
        <v>0</v>
      </c>
      <c r="Q8" s="40">
        <v>140</v>
      </c>
      <c r="R8" s="40">
        <v>0</v>
      </c>
      <c r="S8" s="50">
        <f t="shared" ref="S8:S18" si="2">SUM(O8:R8)</f>
        <v>160</v>
      </c>
      <c r="T8" s="21">
        <v>1</v>
      </c>
      <c r="U8" s="21">
        <v>0</v>
      </c>
      <c r="V8" s="21">
        <v>200</v>
      </c>
      <c r="W8" s="21">
        <v>2</v>
      </c>
      <c r="X8" s="21">
        <v>0</v>
      </c>
      <c r="Y8" s="50">
        <f t="shared" ref="Y8:Y21" si="3">SUM(T8:X8)</f>
        <v>203</v>
      </c>
      <c r="Z8" s="40">
        <v>0</v>
      </c>
      <c r="AA8" s="40">
        <v>0</v>
      </c>
      <c r="AB8" s="40">
        <v>0</v>
      </c>
      <c r="AC8" s="40">
        <v>0</v>
      </c>
      <c r="AD8" s="50">
        <f t="shared" ref="AD8:AD21" si="4">SUM(Z8:AC8)</f>
        <v>0</v>
      </c>
      <c r="AF8" s="147" t="s">
        <v>281</v>
      </c>
      <c r="AG8">
        <v>1</v>
      </c>
      <c r="AJ8">
        <v>1</v>
      </c>
      <c r="AM8">
        <v>1</v>
      </c>
      <c r="AN8">
        <v>1</v>
      </c>
      <c r="AS8">
        <f t="shared" si="0"/>
        <v>4</v>
      </c>
    </row>
    <row r="9" spans="1:45">
      <c r="A9" t="s">
        <v>42</v>
      </c>
      <c r="B9" s="10">
        <v>1434</v>
      </c>
      <c r="C9" s="9" t="s">
        <v>173</v>
      </c>
      <c r="D9" s="10">
        <v>2</v>
      </c>
      <c r="E9" s="8" t="s">
        <v>873</v>
      </c>
      <c r="F9" s="11">
        <v>42382</v>
      </c>
      <c r="G9" s="13">
        <v>0</v>
      </c>
      <c r="H9" s="13">
        <v>135</v>
      </c>
      <c r="I9" s="13">
        <v>544</v>
      </c>
      <c r="J9" s="40">
        <v>0</v>
      </c>
      <c r="K9" s="40">
        <v>0</v>
      </c>
      <c r="L9" s="40">
        <v>0</v>
      </c>
      <c r="M9" s="40">
        <v>0</v>
      </c>
      <c r="N9" s="50">
        <f t="shared" si="1"/>
        <v>0</v>
      </c>
      <c r="O9" s="40">
        <v>0</v>
      </c>
      <c r="P9" s="40">
        <v>0</v>
      </c>
      <c r="Q9" s="40">
        <v>0</v>
      </c>
      <c r="R9" s="40">
        <v>0</v>
      </c>
      <c r="S9" s="50">
        <f t="shared" si="2"/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50">
        <f t="shared" si="3"/>
        <v>0</v>
      </c>
      <c r="Z9" s="40">
        <v>0</v>
      </c>
      <c r="AA9" s="40">
        <v>0</v>
      </c>
      <c r="AB9" s="40">
        <v>0</v>
      </c>
      <c r="AC9" s="40">
        <v>0</v>
      </c>
      <c r="AD9" s="50">
        <f t="shared" si="4"/>
        <v>0</v>
      </c>
      <c r="AE9" s="99" t="s">
        <v>486</v>
      </c>
      <c r="AF9" s="147" t="s">
        <v>736</v>
      </c>
      <c r="AN9">
        <v>4</v>
      </c>
      <c r="AS9">
        <f t="shared" si="0"/>
        <v>4</v>
      </c>
    </row>
    <row r="10" spans="1:45">
      <c r="A10" t="s">
        <v>36</v>
      </c>
      <c r="B10" s="10">
        <v>1435</v>
      </c>
      <c r="C10" s="9" t="s">
        <v>173</v>
      </c>
      <c r="D10" s="10">
        <v>3</v>
      </c>
      <c r="E10" s="8" t="s">
        <v>874</v>
      </c>
      <c r="F10" s="11">
        <v>42383</v>
      </c>
      <c r="G10" s="13">
        <v>2827</v>
      </c>
      <c r="H10" s="13">
        <v>66163</v>
      </c>
      <c r="I10" s="13">
        <v>3741</v>
      </c>
      <c r="J10" s="40">
        <v>0</v>
      </c>
      <c r="K10" s="40">
        <v>0</v>
      </c>
      <c r="L10" s="40">
        <v>0</v>
      </c>
      <c r="M10" s="40">
        <v>0</v>
      </c>
      <c r="N10" s="50">
        <f t="shared" si="1"/>
        <v>0</v>
      </c>
      <c r="O10" s="40">
        <v>0</v>
      </c>
      <c r="P10" s="40">
        <v>0</v>
      </c>
      <c r="Q10" s="40">
        <v>95</v>
      </c>
      <c r="R10" s="40">
        <v>0</v>
      </c>
      <c r="S10" s="50">
        <f t="shared" si="2"/>
        <v>95</v>
      </c>
      <c r="T10" s="21">
        <v>10</v>
      </c>
      <c r="U10" s="21">
        <v>0</v>
      </c>
      <c r="V10" s="21">
        <v>136</v>
      </c>
      <c r="W10" s="21">
        <v>3</v>
      </c>
      <c r="X10" s="21">
        <v>0</v>
      </c>
      <c r="Y10" s="50">
        <f t="shared" si="3"/>
        <v>149</v>
      </c>
      <c r="Z10" s="40">
        <v>0</v>
      </c>
      <c r="AA10" s="40">
        <v>0</v>
      </c>
      <c r="AB10" s="40">
        <v>0</v>
      </c>
      <c r="AC10" s="40">
        <v>0</v>
      </c>
      <c r="AD10" s="50">
        <f t="shared" si="4"/>
        <v>0</v>
      </c>
      <c r="AF10" s="147" t="s">
        <v>875</v>
      </c>
      <c r="AL10">
        <v>5</v>
      </c>
      <c r="AP10">
        <v>8</v>
      </c>
      <c r="AS10">
        <f t="shared" si="0"/>
        <v>13</v>
      </c>
    </row>
    <row r="11" spans="1:45">
      <c r="A11" t="s">
        <v>36</v>
      </c>
      <c r="B11" s="10">
        <v>1436</v>
      </c>
      <c r="C11" s="9" t="s">
        <v>173</v>
      </c>
      <c r="D11" s="10">
        <v>4</v>
      </c>
      <c r="E11" s="8" t="s">
        <v>876</v>
      </c>
      <c r="F11" s="11">
        <v>42390</v>
      </c>
      <c r="G11" s="13">
        <v>1419</v>
      </c>
      <c r="H11" s="13">
        <v>31345</v>
      </c>
      <c r="I11" s="13">
        <v>2090</v>
      </c>
      <c r="J11" s="40">
        <v>0</v>
      </c>
      <c r="K11" s="40">
        <v>0</v>
      </c>
      <c r="L11" s="40">
        <v>0</v>
      </c>
      <c r="M11" s="40">
        <v>0</v>
      </c>
      <c r="N11" s="50">
        <f t="shared" si="1"/>
        <v>0</v>
      </c>
      <c r="O11" s="40">
        <v>0</v>
      </c>
      <c r="P11" s="40">
        <v>0</v>
      </c>
      <c r="Q11" s="40">
        <v>155</v>
      </c>
      <c r="R11" s="40">
        <v>5</v>
      </c>
      <c r="S11" s="50">
        <f t="shared" si="2"/>
        <v>160</v>
      </c>
      <c r="T11" s="21">
        <v>0</v>
      </c>
      <c r="U11" s="21">
        <v>0</v>
      </c>
      <c r="V11" s="21">
        <v>83</v>
      </c>
      <c r="W11" s="21">
        <v>0</v>
      </c>
      <c r="X11" s="21">
        <v>0</v>
      </c>
      <c r="Y11" s="50">
        <f t="shared" si="3"/>
        <v>83</v>
      </c>
      <c r="Z11" s="40">
        <v>0</v>
      </c>
      <c r="AA11" s="40">
        <v>0</v>
      </c>
      <c r="AB11" s="40">
        <v>0</v>
      </c>
      <c r="AC11" s="40">
        <v>0</v>
      </c>
      <c r="AD11" s="50">
        <f t="shared" si="4"/>
        <v>0</v>
      </c>
      <c r="AF11" s="147" t="s">
        <v>283</v>
      </c>
      <c r="AG11">
        <v>21</v>
      </c>
      <c r="AI11">
        <v>21</v>
      </c>
      <c r="AK11">
        <v>21</v>
      </c>
      <c r="AO11">
        <v>7</v>
      </c>
      <c r="AP11">
        <v>12</v>
      </c>
      <c r="AS11">
        <f t="shared" si="0"/>
        <v>82</v>
      </c>
    </row>
    <row r="12" spans="1:45">
      <c r="A12" t="s">
        <v>36</v>
      </c>
      <c r="B12" s="10">
        <v>1437</v>
      </c>
      <c r="C12" s="9" t="s">
        <v>173</v>
      </c>
      <c r="D12" s="10">
        <v>5</v>
      </c>
      <c r="E12" s="8" t="s">
        <v>877</v>
      </c>
      <c r="F12" s="11">
        <v>42398</v>
      </c>
      <c r="G12" s="13">
        <v>3710</v>
      </c>
      <c r="H12" s="13">
        <v>56976</v>
      </c>
      <c r="I12" s="13">
        <v>4681</v>
      </c>
      <c r="J12" s="40">
        <v>1</v>
      </c>
      <c r="K12" s="40">
        <v>0</v>
      </c>
      <c r="L12" s="40">
        <v>0</v>
      </c>
      <c r="M12" s="40">
        <v>0</v>
      </c>
      <c r="N12" s="50">
        <f t="shared" si="1"/>
        <v>1</v>
      </c>
      <c r="O12" s="40">
        <v>0</v>
      </c>
      <c r="P12" s="40">
        <v>0</v>
      </c>
      <c r="Q12" s="40">
        <v>145</v>
      </c>
      <c r="R12" s="40">
        <v>5</v>
      </c>
      <c r="S12" s="50">
        <f t="shared" si="2"/>
        <v>150</v>
      </c>
      <c r="T12" s="21">
        <v>16</v>
      </c>
      <c r="U12" s="21">
        <v>0</v>
      </c>
      <c r="V12" s="21">
        <v>167</v>
      </c>
      <c r="W12" s="21">
        <v>2</v>
      </c>
      <c r="X12" s="21">
        <v>0</v>
      </c>
      <c r="Y12" s="50">
        <f t="shared" si="3"/>
        <v>185</v>
      </c>
      <c r="Z12" s="40">
        <v>0</v>
      </c>
      <c r="AA12" s="40">
        <v>0</v>
      </c>
      <c r="AB12" s="40">
        <v>1</v>
      </c>
      <c r="AC12" s="40">
        <v>0</v>
      </c>
      <c r="AD12" s="50">
        <f t="shared" si="4"/>
        <v>1</v>
      </c>
      <c r="AF12" s="147" t="s">
        <v>742</v>
      </c>
      <c r="AH12">
        <v>3</v>
      </c>
      <c r="AI12">
        <v>8</v>
      </c>
      <c r="AJ12">
        <v>14</v>
      </c>
      <c r="AK12">
        <v>28</v>
      </c>
      <c r="AL12">
        <v>37</v>
      </c>
      <c r="AM12">
        <v>2</v>
      </c>
      <c r="AN12">
        <v>7</v>
      </c>
      <c r="AO12">
        <v>8</v>
      </c>
      <c r="AP12">
        <v>8</v>
      </c>
      <c r="AQ12">
        <v>7</v>
      </c>
      <c r="AR12">
        <v>8</v>
      </c>
      <c r="AS12">
        <f t="shared" si="0"/>
        <v>130</v>
      </c>
    </row>
    <row r="13" spans="1:45">
      <c r="A13" t="s">
        <v>36</v>
      </c>
      <c r="B13" s="10">
        <v>1438</v>
      </c>
      <c r="C13" s="9" t="s">
        <v>173</v>
      </c>
      <c r="D13" s="10">
        <v>6</v>
      </c>
      <c r="E13" s="8" t="s">
        <v>878</v>
      </c>
      <c r="F13" s="11">
        <v>42404</v>
      </c>
      <c r="G13" s="13">
        <v>2202</v>
      </c>
      <c r="H13" s="13">
        <v>83400</v>
      </c>
      <c r="I13" s="13">
        <v>3101</v>
      </c>
      <c r="J13" s="40">
        <v>1</v>
      </c>
      <c r="K13" s="40">
        <v>0</v>
      </c>
      <c r="L13" s="40">
        <v>0</v>
      </c>
      <c r="M13" s="40">
        <v>0</v>
      </c>
      <c r="N13" s="50">
        <f t="shared" si="1"/>
        <v>1</v>
      </c>
      <c r="O13" s="40">
        <v>0</v>
      </c>
      <c r="P13" s="40">
        <v>0</v>
      </c>
      <c r="Q13" s="40">
        <v>230</v>
      </c>
      <c r="R13" s="40">
        <v>0</v>
      </c>
      <c r="S13" s="50">
        <f t="shared" si="2"/>
        <v>230</v>
      </c>
      <c r="T13" s="21">
        <v>0</v>
      </c>
      <c r="U13" s="21">
        <v>0</v>
      </c>
      <c r="V13" s="21">
        <v>117</v>
      </c>
      <c r="W13" s="21">
        <v>0</v>
      </c>
      <c r="X13" s="21">
        <v>0</v>
      </c>
      <c r="Y13" s="50">
        <f t="shared" si="3"/>
        <v>117</v>
      </c>
      <c r="Z13" s="40">
        <v>0</v>
      </c>
      <c r="AA13" s="40">
        <v>0</v>
      </c>
      <c r="AB13" s="40">
        <v>0</v>
      </c>
      <c r="AC13" s="40">
        <v>0</v>
      </c>
      <c r="AD13" s="50">
        <f t="shared" si="4"/>
        <v>0</v>
      </c>
      <c r="AF13" s="147" t="s">
        <v>286</v>
      </c>
      <c r="AH13">
        <v>16</v>
      </c>
      <c r="AI13">
        <v>26</v>
      </c>
      <c r="AJ13">
        <v>16</v>
      </c>
      <c r="AK13">
        <v>11</v>
      </c>
      <c r="AL13">
        <v>13</v>
      </c>
      <c r="AM13">
        <v>20</v>
      </c>
      <c r="AN13">
        <v>35</v>
      </c>
      <c r="AO13">
        <v>16</v>
      </c>
      <c r="AP13">
        <v>23</v>
      </c>
      <c r="AQ13">
        <v>42</v>
      </c>
      <c r="AS13">
        <f t="shared" si="0"/>
        <v>218</v>
      </c>
    </row>
    <row r="14" spans="1:45">
      <c r="A14" t="s">
        <v>42</v>
      </c>
      <c r="B14" s="10">
        <v>1439</v>
      </c>
      <c r="C14" s="9" t="s">
        <v>173</v>
      </c>
      <c r="D14" s="10">
        <v>7</v>
      </c>
      <c r="E14" s="8" t="s">
        <v>879</v>
      </c>
      <c r="F14" s="11">
        <v>42410</v>
      </c>
      <c r="G14" s="13">
        <v>0</v>
      </c>
      <c r="H14" s="13">
        <v>1</v>
      </c>
      <c r="I14" s="13">
        <v>151</v>
      </c>
      <c r="J14" s="40">
        <v>0</v>
      </c>
      <c r="K14" s="40">
        <v>0</v>
      </c>
      <c r="L14" s="40">
        <v>0</v>
      </c>
      <c r="M14" s="40">
        <v>0</v>
      </c>
      <c r="N14" s="50">
        <f t="shared" si="1"/>
        <v>0</v>
      </c>
      <c r="O14" s="40">
        <v>0</v>
      </c>
      <c r="P14" s="40">
        <v>0</v>
      </c>
      <c r="Q14" s="40">
        <v>0</v>
      </c>
      <c r="R14" s="40">
        <v>0</v>
      </c>
      <c r="S14" s="50">
        <f t="shared" si="2"/>
        <v>0</v>
      </c>
      <c r="T14" s="21">
        <v>0</v>
      </c>
      <c r="U14" s="21">
        <v>0</v>
      </c>
      <c r="V14" s="21">
        <v>0</v>
      </c>
      <c r="W14" s="21">
        <v>0</v>
      </c>
      <c r="X14" s="21">
        <v>0</v>
      </c>
      <c r="Y14" s="50">
        <f t="shared" si="3"/>
        <v>0</v>
      </c>
      <c r="Z14" s="40">
        <v>0</v>
      </c>
      <c r="AA14" s="40">
        <v>0</v>
      </c>
      <c r="AB14" s="40">
        <v>0</v>
      </c>
      <c r="AC14" s="40">
        <v>0</v>
      </c>
      <c r="AD14" s="50">
        <f t="shared" si="4"/>
        <v>0</v>
      </c>
      <c r="AE14" s="99" t="s">
        <v>486</v>
      </c>
      <c r="AF14" s="147" t="s">
        <v>293</v>
      </c>
      <c r="AJ14">
        <v>60</v>
      </c>
      <c r="AK14">
        <v>60</v>
      </c>
      <c r="AL14">
        <v>60</v>
      </c>
      <c r="AM14">
        <v>45</v>
      </c>
      <c r="AN14">
        <v>60</v>
      </c>
      <c r="AO14">
        <v>40</v>
      </c>
      <c r="AP14">
        <v>40</v>
      </c>
      <c r="AQ14">
        <v>35</v>
      </c>
      <c r="AR14">
        <v>40</v>
      </c>
      <c r="AS14">
        <f t="shared" si="0"/>
        <v>440</v>
      </c>
    </row>
    <row r="15" spans="1:45">
      <c r="A15" t="s">
        <v>36</v>
      </c>
      <c r="B15" s="10">
        <v>1440</v>
      </c>
      <c r="C15" s="9" t="s">
        <v>173</v>
      </c>
      <c r="D15" s="10">
        <v>8</v>
      </c>
      <c r="E15" s="8" t="s">
        <v>880</v>
      </c>
      <c r="F15" s="11">
        <v>42412</v>
      </c>
      <c r="G15" s="13">
        <v>3251</v>
      </c>
      <c r="H15" s="13">
        <v>75485</v>
      </c>
      <c r="I15" s="13">
        <v>3817</v>
      </c>
      <c r="J15" s="40">
        <v>3</v>
      </c>
      <c r="K15" s="40">
        <v>0</v>
      </c>
      <c r="L15" s="40">
        <v>0</v>
      </c>
      <c r="M15" s="40">
        <v>0</v>
      </c>
      <c r="N15" s="50">
        <f t="shared" si="1"/>
        <v>3</v>
      </c>
      <c r="O15" s="40">
        <v>0</v>
      </c>
      <c r="P15" s="40">
        <v>0</v>
      </c>
      <c r="Q15" s="40">
        <v>320</v>
      </c>
      <c r="R15" s="40">
        <v>5</v>
      </c>
      <c r="S15" s="50">
        <f t="shared" si="2"/>
        <v>325</v>
      </c>
      <c r="T15" s="21">
        <v>0</v>
      </c>
      <c r="U15" s="21">
        <v>0</v>
      </c>
      <c r="V15" s="21">
        <v>147</v>
      </c>
      <c r="W15" s="21">
        <v>0</v>
      </c>
      <c r="X15" s="21">
        <v>0</v>
      </c>
      <c r="Y15" s="50">
        <f t="shared" si="3"/>
        <v>147</v>
      </c>
      <c r="Z15" s="40">
        <v>0</v>
      </c>
      <c r="AA15" s="40">
        <v>0</v>
      </c>
      <c r="AB15" s="40">
        <v>0</v>
      </c>
      <c r="AC15" s="40">
        <v>0</v>
      </c>
      <c r="AD15" s="50">
        <f t="shared" si="4"/>
        <v>0</v>
      </c>
      <c r="AF15" s="147" t="s">
        <v>753</v>
      </c>
      <c r="AJ15">
        <v>1</v>
      </c>
      <c r="AS15">
        <f t="shared" si="0"/>
        <v>1</v>
      </c>
    </row>
    <row r="16" spans="1:45">
      <c r="A16" t="s">
        <v>36</v>
      </c>
      <c r="B16" s="10">
        <v>1441</v>
      </c>
      <c r="C16" s="9" t="s">
        <v>173</v>
      </c>
      <c r="D16" s="10">
        <v>9</v>
      </c>
      <c r="E16" s="8" t="s">
        <v>881</v>
      </c>
      <c r="F16" s="11">
        <v>42419</v>
      </c>
      <c r="G16" s="13">
        <v>1699</v>
      </c>
      <c r="H16" s="13">
        <v>58205</v>
      </c>
      <c r="I16" s="13">
        <v>2489</v>
      </c>
      <c r="J16" s="40">
        <v>0</v>
      </c>
      <c r="K16" s="40">
        <v>0</v>
      </c>
      <c r="L16" s="40">
        <v>0</v>
      </c>
      <c r="M16" s="40">
        <v>0</v>
      </c>
      <c r="N16" s="50">
        <f t="shared" ref="N16:N22" si="5">SUM(J16:M16)</f>
        <v>0</v>
      </c>
      <c r="O16" s="40">
        <v>45</v>
      </c>
      <c r="P16" s="40">
        <v>0</v>
      </c>
      <c r="Q16" s="40">
        <v>0</v>
      </c>
      <c r="R16" s="40">
        <v>0</v>
      </c>
      <c r="S16" s="50">
        <f t="shared" si="2"/>
        <v>45</v>
      </c>
      <c r="T16" s="21">
        <v>20</v>
      </c>
      <c r="U16" s="21">
        <v>0</v>
      </c>
      <c r="V16" s="21">
        <v>79</v>
      </c>
      <c r="W16" s="21">
        <v>1</v>
      </c>
      <c r="X16" s="21">
        <v>0</v>
      </c>
      <c r="Y16" s="50">
        <f t="shared" si="3"/>
        <v>100</v>
      </c>
      <c r="Z16" s="40">
        <v>1</v>
      </c>
      <c r="AA16" s="40">
        <v>0</v>
      </c>
      <c r="AB16" s="40">
        <v>0</v>
      </c>
      <c r="AC16" s="40">
        <v>0</v>
      </c>
      <c r="AD16" s="50">
        <f t="shared" si="4"/>
        <v>1</v>
      </c>
      <c r="AF16" s="147" t="s">
        <v>755</v>
      </c>
      <c r="AH16">
        <v>4</v>
      </c>
      <c r="AJ16">
        <v>3</v>
      </c>
      <c r="AK16">
        <v>10</v>
      </c>
      <c r="AL16">
        <v>10</v>
      </c>
      <c r="AM16">
        <v>10</v>
      </c>
      <c r="AS16">
        <f t="shared" si="0"/>
        <v>37</v>
      </c>
    </row>
    <row r="17" spans="1:45">
      <c r="A17" t="s">
        <v>36</v>
      </c>
      <c r="B17" s="10">
        <v>1442</v>
      </c>
      <c r="C17" s="9" t="s">
        <v>173</v>
      </c>
      <c r="D17" s="10">
        <v>10</v>
      </c>
      <c r="E17" s="8" t="s">
        <v>882</v>
      </c>
      <c r="F17" s="11">
        <v>42427</v>
      </c>
      <c r="G17" s="13">
        <v>5598</v>
      </c>
      <c r="H17" s="13">
        <v>110190</v>
      </c>
      <c r="I17" s="13">
        <v>6908</v>
      </c>
      <c r="J17" s="40">
        <v>0</v>
      </c>
      <c r="K17" s="40">
        <v>0</v>
      </c>
      <c r="L17" s="40">
        <v>0</v>
      </c>
      <c r="M17" s="40">
        <v>0</v>
      </c>
      <c r="N17" s="50">
        <f t="shared" si="5"/>
        <v>0</v>
      </c>
      <c r="O17" s="40">
        <v>0</v>
      </c>
      <c r="P17" s="40">
        <v>0</v>
      </c>
      <c r="Q17" s="40">
        <v>139</v>
      </c>
      <c r="R17" s="40">
        <v>5</v>
      </c>
      <c r="S17" s="50">
        <f t="shared" si="2"/>
        <v>144</v>
      </c>
      <c r="T17" s="21">
        <v>13</v>
      </c>
      <c r="U17" s="21">
        <v>0</v>
      </c>
      <c r="V17" s="21">
        <v>255</v>
      </c>
      <c r="W17" s="21">
        <v>0</v>
      </c>
      <c r="X17" s="21">
        <v>0</v>
      </c>
      <c r="Y17" s="50">
        <f t="shared" si="3"/>
        <v>268</v>
      </c>
      <c r="Z17" s="40">
        <v>0</v>
      </c>
      <c r="AA17" s="40">
        <v>0</v>
      </c>
      <c r="AB17" s="40">
        <v>0</v>
      </c>
      <c r="AC17" s="40">
        <v>0</v>
      </c>
      <c r="AD17" s="50">
        <f t="shared" si="4"/>
        <v>0</v>
      </c>
      <c r="AF17" s="147" t="s">
        <v>883</v>
      </c>
      <c r="AJ17">
        <v>13</v>
      </c>
      <c r="AS17">
        <f t="shared" si="0"/>
        <v>13</v>
      </c>
    </row>
    <row r="18" spans="1:45">
      <c r="A18" t="s">
        <v>36</v>
      </c>
      <c r="B18" s="10">
        <v>1443</v>
      </c>
      <c r="C18" s="9" t="s">
        <v>173</v>
      </c>
      <c r="D18" s="10">
        <v>11</v>
      </c>
      <c r="E18" s="8" t="s">
        <v>884</v>
      </c>
      <c r="F18" s="11">
        <v>42433</v>
      </c>
      <c r="G18" s="13">
        <v>1872</v>
      </c>
      <c r="H18" s="13">
        <v>34594</v>
      </c>
      <c r="I18" s="13">
        <v>2914</v>
      </c>
      <c r="J18" s="40">
        <v>0</v>
      </c>
      <c r="K18" s="40">
        <v>0</v>
      </c>
      <c r="L18" s="40">
        <v>1</v>
      </c>
      <c r="M18" s="40">
        <v>0</v>
      </c>
      <c r="N18" s="50">
        <f t="shared" si="5"/>
        <v>1</v>
      </c>
      <c r="O18" s="40">
        <v>25</v>
      </c>
      <c r="P18" s="40">
        <v>0</v>
      </c>
      <c r="Q18" s="40">
        <v>224</v>
      </c>
      <c r="R18" s="40">
        <v>0</v>
      </c>
      <c r="S18" s="50">
        <f t="shared" si="2"/>
        <v>249</v>
      </c>
      <c r="T18" s="21">
        <v>18</v>
      </c>
      <c r="U18" s="21">
        <v>0</v>
      </c>
      <c r="V18" s="21">
        <v>96</v>
      </c>
      <c r="W18" s="21">
        <v>1</v>
      </c>
      <c r="X18" s="21">
        <v>0</v>
      </c>
      <c r="Y18" s="50">
        <f t="shared" si="3"/>
        <v>115</v>
      </c>
      <c r="Z18" s="40">
        <v>0</v>
      </c>
      <c r="AA18" s="40">
        <v>0</v>
      </c>
      <c r="AB18" s="40">
        <v>3</v>
      </c>
      <c r="AC18" s="40">
        <v>0</v>
      </c>
      <c r="AD18" s="50">
        <f t="shared" si="4"/>
        <v>3</v>
      </c>
      <c r="AF18" s="147" t="s">
        <v>172</v>
      </c>
      <c r="AG18">
        <v>2</v>
      </c>
      <c r="AJ18">
        <v>30</v>
      </c>
      <c r="AL18">
        <v>1</v>
      </c>
      <c r="AM18">
        <v>3</v>
      </c>
      <c r="AN18">
        <v>1</v>
      </c>
      <c r="AS18">
        <f t="shared" si="0"/>
        <v>37</v>
      </c>
    </row>
    <row r="19" spans="1:45">
      <c r="A19" t="s">
        <v>36</v>
      </c>
      <c r="B19" s="10">
        <v>1444</v>
      </c>
      <c r="C19" s="9" t="s">
        <v>173</v>
      </c>
      <c r="D19" s="10">
        <v>12</v>
      </c>
      <c r="E19" s="8" t="s">
        <v>885</v>
      </c>
      <c r="F19" s="11">
        <v>42438</v>
      </c>
      <c r="G19" s="13">
        <v>3030</v>
      </c>
      <c r="H19" s="13">
        <v>23042</v>
      </c>
      <c r="I19" s="13">
        <v>3515</v>
      </c>
      <c r="J19" s="40">
        <v>0</v>
      </c>
      <c r="K19" s="40">
        <v>0</v>
      </c>
      <c r="L19" s="40">
        <v>0</v>
      </c>
      <c r="M19" s="40">
        <v>0</v>
      </c>
      <c r="N19" s="50">
        <f t="shared" si="5"/>
        <v>0</v>
      </c>
      <c r="O19" s="40">
        <v>24</v>
      </c>
      <c r="P19" s="40">
        <v>0</v>
      </c>
      <c r="Q19" s="40">
        <v>267</v>
      </c>
      <c r="R19" s="40">
        <v>0</v>
      </c>
      <c r="S19" s="50">
        <f t="shared" ref="S19:S34" si="6">SUM(O19:R19)</f>
        <v>291</v>
      </c>
      <c r="T19" s="21">
        <v>10</v>
      </c>
      <c r="U19" s="21">
        <v>0</v>
      </c>
      <c r="V19" s="21">
        <v>131</v>
      </c>
      <c r="W19" s="21">
        <v>2</v>
      </c>
      <c r="X19" s="21">
        <v>0</v>
      </c>
      <c r="Y19" s="50">
        <f t="shared" si="3"/>
        <v>143</v>
      </c>
      <c r="Z19" s="40">
        <v>0</v>
      </c>
      <c r="AA19" s="40">
        <v>0</v>
      </c>
      <c r="AB19" s="40">
        <v>0</v>
      </c>
      <c r="AC19" s="40">
        <v>0</v>
      </c>
      <c r="AD19" s="50">
        <f t="shared" si="4"/>
        <v>0</v>
      </c>
      <c r="AF19" s="212" t="s">
        <v>886</v>
      </c>
      <c r="AR19">
        <v>2</v>
      </c>
      <c r="AS19">
        <f t="shared" si="0"/>
        <v>2</v>
      </c>
    </row>
    <row r="20" spans="1:45">
      <c r="A20" t="s">
        <v>36</v>
      </c>
      <c r="B20" s="10">
        <v>1445</v>
      </c>
      <c r="C20" s="9" t="s">
        <v>173</v>
      </c>
      <c r="D20" s="10">
        <v>13</v>
      </c>
      <c r="E20" s="8" t="s">
        <v>887</v>
      </c>
      <c r="F20" s="11">
        <v>42449</v>
      </c>
      <c r="G20" s="13">
        <v>2095</v>
      </c>
      <c r="H20" s="13">
        <v>26614</v>
      </c>
      <c r="I20" s="13">
        <v>3408</v>
      </c>
      <c r="J20" s="40">
        <v>35</v>
      </c>
      <c r="K20" s="40">
        <v>0</v>
      </c>
      <c r="L20" s="40">
        <v>0</v>
      </c>
      <c r="M20" s="40">
        <v>0</v>
      </c>
      <c r="N20" s="50">
        <f t="shared" si="5"/>
        <v>35</v>
      </c>
      <c r="O20" s="40">
        <v>25</v>
      </c>
      <c r="P20" s="40">
        <v>0</v>
      </c>
      <c r="Q20" s="40">
        <v>27</v>
      </c>
      <c r="R20" s="40">
        <v>0</v>
      </c>
      <c r="S20" s="50">
        <f t="shared" si="6"/>
        <v>52</v>
      </c>
      <c r="T20" s="21">
        <v>20</v>
      </c>
      <c r="U20" s="21">
        <v>0</v>
      </c>
      <c r="V20" s="21">
        <v>114</v>
      </c>
      <c r="W20" s="21">
        <v>3</v>
      </c>
      <c r="X20" s="21">
        <v>0</v>
      </c>
      <c r="Y20" s="50">
        <f t="shared" si="3"/>
        <v>137</v>
      </c>
      <c r="Z20" s="40">
        <v>0</v>
      </c>
      <c r="AA20" s="40">
        <v>0</v>
      </c>
      <c r="AB20" s="40">
        <v>0</v>
      </c>
      <c r="AC20" s="40">
        <v>0</v>
      </c>
      <c r="AD20" s="50">
        <f t="shared" si="4"/>
        <v>0</v>
      </c>
      <c r="AF20" s="212" t="s">
        <v>888</v>
      </c>
      <c r="AR20">
        <v>1</v>
      </c>
      <c r="AS20">
        <f t="shared" si="0"/>
        <v>1</v>
      </c>
    </row>
    <row r="21" spans="1:45">
      <c r="A21" t="s">
        <v>36</v>
      </c>
      <c r="B21" s="10">
        <v>1446</v>
      </c>
      <c r="C21" s="9" t="s">
        <v>173</v>
      </c>
      <c r="D21" s="10">
        <v>14</v>
      </c>
      <c r="E21" s="8" t="s">
        <v>889</v>
      </c>
      <c r="F21" s="11">
        <v>42454</v>
      </c>
      <c r="G21" s="13">
        <v>4722</v>
      </c>
      <c r="H21" s="13">
        <v>90897</v>
      </c>
      <c r="I21" s="13">
        <v>6543</v>
      </c>
      <c r="J21" s="40">
        <v>2</v>
      </c>
      <c r="K21" s="40">
        <v>0</v>
      </c>
      <c r="L21" s="40">
        <v>0</v>
      </c>
      <c r="M21" s="40">
        <v>0</v>
      </c>
      <c r="N21" s="50">
        <f t="shared" si="5"/>
        <v>2</v>
      </c>
      <c r="O21" s="40">
        <v>25</v>
      </c>
      <c r="P21" s="40">
        <v>0</v>
      </c>
      <c r="Q21" s="40">
        <v>95</v>
      </c>
      <c r="R21" s="40">
        <v>0</v>
      </c>
      <c r="S21" s="50">
        <f t="shared" si="6"/>
        <v>120</v>
      </c>
      <c r="T21" s="21">
        <v>35</v>
      </c>
      <c r="U21" s="21">
        <v>0</v>
      </c>
      <c r="V21" s="21">
        <v>222</v>
      </c>
      <c r="W21" s="21">
        <v>0</v>
      </c>
      <c r="X21" s="21">
        <v>0</v>
      </c>
      <c r="Y21" s="50">
        <f t="shared" si="3"/>
        <v>257</v>
      </c>
      <c r="Z21" s="40">
        <v>0</v>
      </c>
      <c r="AA21" s="40">
        <v>0</v>
      </c>
      <c r="AB21" s="40">
        <v>0</v>
      </c>
      <c r="AC21" s="40">
        <v>0</v>
      </c>
      <c r="AD21" s="50">
        <f t="shared" si="4"/>
        <v>0</v>
      </c>
      <c r="AF21" s="147" t="s">
        <v>300</v>
      </c>
      <c r="AL21">
        <v>1</v>
      </c>
      <c r="AN21">
        <v>1</v>
      </c>
      <c r="AS21">
        <f t="shared" si="0"/>
        <v>2</v>
      </c>
    </row>
    <row r="22" spans="1:45">
      <c r="A22" t="s">
        <v>42</v>
      </c>
      <c r="B22" s="10">
        <v>1449</v>
      </c>
      <c r="C22" s="9" t="s">
        <v>173</v>
      </c>
      <c r="D22" s="10">
        <v>15</v>
      </c>
      <c r="E22" s="8" t="s">
        <v>810</v>
      </c>
      <c r="F22" s="11">
        <v>42455</v>
      </c>
      <c r="G22" s="13">
        <v>0</v>
      </c>
      <c r="H22" s="13">
        <v>8</v>
      </c>
      <c r="I22" s="13">
        <v>149</v>
      </c>
      <c r="J22" s="40">
        <v>0</v>
      </c>
      <c r="K22" s="40">
        <v>0</v>
      </c>
      <c r="L22" s="40">
        <v>0</v>
      </c>
      <c r="M22" s="40">
        <v>0</v>
      </c>
      <c r="N22" s="50">
        <f t="shared" si="5"/>
        <v>0</v>
      </c>
      <c r="O22" s="40">
        <v>0</v>
      </c>
      <c r="P22" s="40">
        <v>0</v>
      </c>
      <c r="Q22" s="40">
        <v>0</v>
      </c>
      <c r="R22" s="40">
        <v>0</v>
      </c>
      <c r="S22" s="50">
        <f t="shared" si="6"/>
        <v>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50">
        <f t="shared" ref="Y22:Y34" si="7">SUM(T22:X22)</f>
        <v>0</v>
      </c>
      <c r="Z22" s="40">
        <v>0</v>
      </c>
      <c r="AA22" s="40">
        <v>0</v>
      </c>
      <c r="AB22" s="40">
        <v>0</v>
      </c>
      <c r="AC22" s="40">
        <v>0</v>
      </c>
      <c r="AD22" s="50">
        <f t="shared" ref="AD22:AD27" si="8">SUM(Z22:AC22)</f>
        <v>0</v>
      </c>
      <c r="AE22" s="99" t="s">
        <v>486</v>
      </c>
      <c r="AF22" s="147" t="s">
        <v>177</v>
      </c>
      <c r="AG22">
        <v>4</v>
      </c>
      <c r="AI22">
        <v>1</v>
      </c>
      <c r="AJ22">
        <v>0</v>
      </c>
      <c r="AL22">
        <v>5</v>
      </c>
      <c r="AM22">
        <v>6</v>
      </c>
      <c r="AN22">
        <v>15</v>
      </c>
      <c r="AO22">
        <v>7</v>
      </c>
      <c r="AP22">
        <v>4</v>
      </c>
      <c r="AS22">
        <f t="shared" si="0"/>
        <v>42</v>
      </c>
    </row>
    <row r="23" spans="1:45">
      <c r="A23" t="s">
        <v>36</v>
      </c>
      <c r="B23" s="10">
        <v>1447</v>
      </c>
      <c r="C23" s="9" t="s">
        <v>173</v>
      </c>
      <c r="D23" s="10">
        <v>16</v>
      </c>
      <c r="E23" s="8" t="s">
        <v>890</v>
      </c>
      <c r="F23" s="11">
        <v>42461</v>
      </c>
      <c r="G23" s="13">
        <v>3062</v>
      </c>
      <c r="H23" s="13">
        <v>62163</v>
      </c>
      <c r="I23" s="13">
        <v>4320</v>
      </c>
      <c r="J23" s="40">
        <v>0</v>
      </c>
      <c r="K23" s="40">
        <v>0</v>
      </c>
      <c r="L23" s="40">
        <v>5</v>
      </c>
      <c r="M23" s="40">
        <v>0</v>
      </c>
      <c r="N23" s="50">
        <f t="shared" ref="N23:N29" si="9">SUM(J23:M23)</f>
        <v>5</v>
      </c>
      <c r="O23" s="40">
        <v>0</v>
      </c>
      <c r="P23" s="40">
        <v>0</v>
      </c>
      <c r="Q23" s="40">
        <v>75</v>
      </c>
      <c r="R23" s="40">
        <v>0</v>
      </c>
      <c r="S23" s="50">
        <f t="shared" si="6"/>
        <v>75</v>
      </c>
      <c r="T23" s="21">
        <v>22</v>
      </c>
      <c r="U23" s="21">
        <v>0</v>
      </c>
      <c r="V23" s="21">
        <v>144</v>
      </c>
      <c r="W23" s="21">
        <v>3</v>
      </c>
      <c r="X23" s="21">
        <v>0</v>
      </c>
      <c r="Y23" s="50">
        <f t="shared" si="7"/>
        <v>169</v>
      </c>
      <c r="Z23" s="40">
        <v>0</v>
      </c>
      <c r="AA23" s="40">
        <v>0</v>
      </c>
      <c r="AB23" s="40">
        <v>0</v>
      </c>
      <c r="AC23" s="40">
        <v>0</v>
      </c>
      <c r="AD23" s="50">
        <f t="shared" si="8"/>
        <v>0</v>
      </c>
      <c r="AF23" s="147" t="s">
        <v>179</v>
      </c>
      <c r="AG23">
        <v>4</v>
      </c>
      <c r="AH23">
        <v>1</v>
      </c>
      <c r="AI23">
        <v>1</v>
      </c>
      <c r="AJ23">
        <v>3</v>
      </c>
      <c r="AK23">
        <v>4</v>
      </c>
      <c r="AL23">
        <v>1</v>
      </c>
      <c r="AM23">
        <v>1</v>
      </c>
      <c r="AN23">
        <v>10</v>
      </c>
      <c r="AO23">
        <v>6</v>
      </c>
      <c r="AP23">
        <v>3</v>
      </c>
      <c r="AQ23">
        <v>3</v>
      </c>
      <c r="AR23">
        <v>2</v>
      </c>
      <c r="AS23">
        <f t="shared" si="0"/>
        <v>39</v>
      </c>
    </row>
    <row r="24" spans="1:45">
      <c r="A24" t="s">
        <v>42</v>
      </c>
      <c r="B24" s="10">
        <v>1452</v>
      </c>
      <c r="C24" s="9" t="s">
        <v>173</v>
      </c>
      <c r="D24" s="10">
        <v>17</v>
      </c>
      <c r="E24" s="8" t="s">
        <v>891</v>
      </c>
      <c r="F24" s="11">
        <v>42469</v>
      </c>
      <c r="G24" s="13">
        <v>888</v>
      </c>
      <c r="H24" s="13">
        <v>51272</v>
      </c>
      <c r="I24" s="13">
        <v>959</v>
      </c>
      <c r="J24" s="40">
        <v>0</v>
      </c>
      <c r="K24" s="40">
        <v>0</v>
      </c>
      <c r="L24" s="40">
        <v>0</v>
      </c>
      <c r="M24" s="40">
        <v>0</v>
      </c>
      <c r="N24" s="50">
        <f t="shared" si="9"/>
        <v>0</v>
      </c>
      <c r="O24" s="40">
        <v>0</v>
      </c>
      <c r="P24" s="40">
        <v>0</v>
      </c>
      <c r="Q24" s="40">
        <v>0</v>
      </c>
      <c r="R24" s="40">
        <v>43</v>
      </c>
      <c r="S24" s="50">
        <f t="shared" si="6"/>
        <v>43</v>
      </c>
      <c r="T24" s="21">
        <v>0</v>
      </c>
      <c r="U24" s="21">
        <v>0</v>
      </c>
      <c r="V24" s="21">
        <v>0</v>
      </c>
      <c r="W24" s="21">
        <v>43</v>
      </c>
      <c r="X24" s="21">
        <v>0</v>
      </c>
      <c r="Y24" s="50">
        <f t="shared" si="7"/>
        <v>43</v>
      </c>
      <c r="Z24" s="40">
        <v>0</v>
      </c>
      <c r="AA24" s="40">
        <v>0</v>
      </c>
      <c r="AB24" s="40">
        <v>0</v>
      </c>
      <c r="AC24" s="40">
        <v>0</v>
      </c>
      <c r="AD24" s="50">
        <f t="shared" si="8"/>
        <v>0</v>
      </c>
      <c r="AF24" s="147" t="s">
        <v>181</v>
      </c>
      <c r="AG24">
        <v>270</v>
      </c>
      <c r="AH24">
        <v>350</v>
      </c>
      <c r="AI24">
        <v>395</v>
      </c>
      <c r="AJ24">
        <v>471</v>
      </c>
      <c r="AK24">
        <v>362</v>
      </c>
      <c r="AL24">
        <v>164</v>
      </c>
      <c r="AM24">
        <v>197</v>
      </c>
      <c r="AN24">
        <v>522</v>
      </c>
      <c r="AO24">
        <v>312</v>
      </c>
      <c r="AP24">
        <v>365</v>
      </c>
      <c r="AQ24">
        <v>293</v>
      </c>
      <c r="AR24">
        <v>405</v>
      </c>
      <c r="AS24">
        <f t="shared" si="0"/>
        <v>4106</v>
      </c>
    </row>
    <row r="25" spans="1:45">
      <c r="A25" t="s">
        <v>36</v>
      </c>
      <c r="B25" s="10">
        <v>1448</v>
      </c>
      <c r="C25" s="9" t="s">
        <v>173</v>
      </c>
      <c r="D25" s="10">
        <v>18</v>
      </c>
      <c r="E25" s="8" t="s">
        <v>892</v>
      </c>
      <c r="F25" s="11">
        <v>42471</v>
      </c>
      <c r="G25" s="13">
        <v>3729</v>
      </c>
      <c r="H25" s="13">
        <v>59796</v>
      </c>
      <c r="I25" s="13">
        <v>5562</v>
      </c>
      <c r="J25" s="40">
        <v>0</v>
      </c>
      <c r="K25" s="40">
        <v>0</v>
      </c>
      <c r="L25" s="40">
        <v>2</v>
      </c>
      <c r="M25" s="40">
        <v>0</v>
      </c>
      <c r="N25" s="50">
        <f t="shared" si="9"/>
        <v>2</v>
      </c>
      <c r="O25" s="40">
        <v>16</v>
      </c>
      <c r="P25" s="40">
        <v>0</v>
      </c>
      <c r="Q25" s="40">
        <v>225</v>
      </c>
      <c r="R25" s="40">
        <v>0</v>
      </c>
      <c r="S25" s="50">
        <f t="shared" si="6"/>
        <v>241</v>
      </c>
      <c r="T25" s="21">
        <v>26</v>
      </c>
      <c r="U25" s="21">
        <v>0</v>
      </c>
      <c r="V25" s="21">
        <v>193</v>
      </c>
      <c r="W25" s="21">
        <v>1</v>
      </c>
      <c r="X25" s="21">
        <v>0</v>
      </c>
      <c r="Y25" s="50">
        <f t="shared" si="7"/>
        <v>220</v>
      </c>
      <c r="Z25" s="40">
        <v>0</v>
      </c>
      <c r="AA25" s="40">
        <v>0</v>
      </c>
      <c r="AB25" s="40">
        <v>1</v>
      </c>
      <c r="AC25" s="40">
        <v>0</v>
      </c>
      <c r="AD25" s="50">
        <f t="shared" si="8"/>
        <v>1</v>
      </c>
      <c r="AF25" s="147" t="s">
        <v>183</v>
      </c>
      <c r="AG25">
        <v>166</v>
      </c>
      <c r="AH25">
        <v>152</v>
      </c>
      <c r="AI25">
        <v>71</v>
      </c>
      <c r="AJ25">
        <v>168</v>
      </c>
      <c r="AK25">
        <v>64</v>
      </c>
      <c r="AL25">
        <v>127</v>
      </c>
      <c r="AM25">
        <v>204</v>
      </c>
      <c r="AN25">
        <v>336</v>
      </c>
      <c r="AO25">
        <v>250</v>
      </c>
      <c r="AP25">
        <v>222</v>
      </c>
      <c r="AQ25">
        <v>343</v>
      </c>
      <c r="AR25">
        <v>278</v>
      </c>
      <c r="AS25">
        <f t="shared" si="0"/>
        <v>2381</v>
      </c>
    </row>
    <row r="26" spans="1:45">
      <c r="A26" t="s">
        <v>36</v>
      </c>
      <c r="B26" s="10">
        <v>1450</v>
      </c>
      <c r="C26" s="9" t="s">
        <v>173</v>
      </c>
      <c r="D26" s="10">
        <v>19</v>
      </c>
      <c r="E26" s="8" t="s">
        <v>893</v>
      </c>
      <c r="F26" s="11">
        <v>42476</v>
      </c>
      <c r="G26" s="13">
        <v>2357</v>
      </c>
      <c r="H26" s="13">
        <v>39012</v>
      </c>
      <c r="I26" s="13">
        <v>4001</v>
      </c>
      <c r="J26" s="40">
        <v>0</v>
      </c>
      <c r="K26" s="40">
        <v>0</v>
      </c>
      <c r="L26" s="40">
        <v>2</v>
      </c>
      <c r="M26" s="40">
        <v>0</v>
      </c>
      <c r="N26" s="50">
        <f t="shared" si="9"/>
        <v>2</v>
      </c>
      <c r="O26" s="40">
        <v>41</v>
      </c>
      <c r="P26" s="40">
        <v>0</v>
      </c>
      <c r="Q26" s="40">
        <v>100</v>
      </c>
      <c r="R26" s="40">
        <v>0</v>
      </c>
      <c r="S26" s="50">
        <f t="shared" si="6"/>
        <v>141</v>
      </c>
      <c r="T26" s="21">
        <v>34</v>
      </c>
      <c r="U26" s="21">
        <v>0</v>
      </c>
      <c r="V26" s="21">
        <v>118</v>
      </c>
      <c r="W26" s="21">
        <v>10</v>
      </c>
      <c r="X26" s="21">
        <v>0</v>
      </c>
      <c r="Y26" s="50">
        <f t="shared" si="7"/>
        <v>162</v>
      </c>
      <c r="Z26" s="40">
        <v>0</v>
      </c>
      <c r="AA26" s="40">
        <v>0</v>
      </c>
      <c r="AB26" s="40">
        <v>0</v>
      </c>
      <c r="AC26" s="40">
        <v>0</v>
      </c>
      <c r="AD26" s="50">
        <f t="shared" si="8"/>
        <v>0</v>
      </c>
      <c r="AF26" s="147" t="s">
        <v>894</v>
      </c>
      <c r="AJ26">
        <v>1</v>
      </c>
      <c r="AS26">
        <f t="shared" si="0"/>
        <v>1</v>
      </c>
    </row>
    <row r="27" spans="1:45">
      <c r="A27" t="s">
        <v>36</v>
      </c>
      <c r="B27" s="10">
        <v>1451</v>
      </c>
      <c r="C27" s="9" t="s">
        <v>173</v>
      </c>
      <c r="D27" s="10">
        <v>20</v>
      </c>
      <c r="E27" s="8" t="s">
        <v>895</v>
      </c>
      <c r="F27" s="11">
        <v>42489</v>
      </c>
      <c r="G27" s="13">
        <v>4050</v>
      </c>
      <c r="H27" s="13">
        <v>108781</v>
      </c>
      <c r="I27" s="13">
        <v>8243</v>
      </c>
      <c r="J27" s="40">
        <v>2</v>
      </c>
      <c r="K27" s="40">
        <v>0</v>
      </c>
      <c r="L27" s="40">
        <v>0</v>
      </c>
      <c r="M27" s="40">
        <v>0</v>
      </c>
      <c r="N27" s="50">
        <f t="shared" si="9"/>
        <v>2</v>
      </c>
      <c r="O27" s="40">
        <v>39</v>
      </c>
      <c r="P27" s="40">
        <v>0</v>
      </c>
      <c r="Q27" s="40">
        <v>100</v>
      </c>
      <c r="R27" s="40">
        <v>0</v>
      </c>
      <c r="S27" s="50">
        <f t="shared" si="6"/>
        <v>139</v>
      </c>
      <c r="T27" s="21">
        <v>69</v>
      </c>
      <c r="U27" s="21">
        <v>0</v>
      </c>
      <c r="V27" s="21">
        <v>257</v>
      </c>
      <c r="W27" s="21">
        <v>3</v>
      </c>
      <c r="X27" s="21">
        <v>0</v>
      </c>
      <c r="Y27" s="50">
        <f t="shared" si="7"/>
        <v>329</v>
      </c>
      <c r="Z27" s="40">
        <v>0</v>
      </c>
      <c r="AA27" s="40">
        <v>0</v>
      </c>
      <c r="AB27" s="40">
        <v>0</v>
      </c>
      <c r="AC27" s="40">
        <v>0</v>
      </c>
      <c r="AD27" s="50">
        <f t="shared" si="8"/>
        <v>0</v>
      </c>
      <c r="AF27" s="147" t="s">
        <v>896</v>
      </c>
      <c r="AQ27">
        <v>20</v>
      </c>
      <c r="AS27">
        <f t="shared" si="0"/>
        <v>20</v>
      </c>
    </row>
    <row r="28" spans="1:45">
      <c r="A28" t="s">
        <v>36</v>
      </c>
      <c r="B28" s="10">
        <v>1454</v>
      </c>
      <c r="C28" s="9" t="s">
        <v>173</v>
      </c>
      <c r="D28" s="10">
        <v>21</v>
      </c>
      <c r="E28" s="8" t="s">
        <v>897</v>
      </c>
      <c r="F28" s="11">
        <v>42496</v>
      </c>
      <c r="G28" s="13">
        <v>1074</v>
      </c>
      <c r="H28" s="13">
        <v>58939</v>
      </c>
      <c r="I28" s="13">
        <v>2425</v>
      </c>
      <c r="J28" s="40">
        <v>1</v>
      </c>
      <c r="K28" s="40">
        <v>0</v>
      </c>
      <c r="L28" s="40">
        <v>0</v>
      </c>
      <c r="M28" s="40">
        <v>0</v>
      </c>
      <c r="N28" s="50">
        <f t="shared" si="9"/>
        <v>1</v>
      </c>
      <c r="O28" s="40">
        <v>30</v>
      </c>
      <c r="P28" s="40">
        <v>0</v>
      </c>
      <c r="Q28" s="40">
        <v>160</v>
      </c>
      <c r="R28" s="40">
        <v>0</v>
      </c>
      <c r="S28" s="50">
        <f t="shared" si="6"/>
        <v>190</v>
      </c>
      <c r="T28" s="21">
        <v>30</v>
      </c>
      <c r="U28" s="21">
        <v>0</v>
      </c>
      <c r="V28" s="21">
        <v>62</v>
      </c>
      <c r="W28" s="21">
        <v>2</v>
      </c>
      <c r="X28" s="21">
        <v>0</v>
      </c>
      <c r="Y28" s="50">
        <f t="shared" si="7"/>
        <v>94</v>
      </c>
      <c r="Z28" s="40">
        <v>0</v>
      </c>
      <c r="AA28" s="40">
        <v>0</v>
      </c>
      <c r="AB28" s="40">
        <v>0</v>
      </c>
      <c r="AC28" s="40">
        <v>60</v>
      </c>
      <c r="AD28" s="50">
        <f t="shared" ref="AD28:AD36" si="10">SUM(Z28:AC28)</f>
        <v>60</v>
      </c>
      <c r="AF28" s="147" t="s">
        <v>189</v>
      </c>
      <c r="AJ28">
        <v>13</v>
      </c>
      <c r="AL28">
        <v>1</v>
      </c>
      <c r="AQ28">
        <v>2</v>
      </c>
      <c r="AR28">
        <v>2</v>
      </c>
      <c r="AS28">
        <f t="shared" si="0"/>
        <v>18</v>
      </c>
    </row>
    <row r="29" spans="1:45">
      <c r="A29" t="s">
        <v>36</v>
      </c>
      <c r="B29" s="10">
        <v>1455</v>
      </c>
      <c r="C29" s="9" t="s">
        <v>173</v>
      </c>
      <c r="D29" s="10">
        <v>22</v>
      </c>
      <c r="E29" s="8" t="s">
        <v>898</v>
      </c>
      <c r="F29" s="11">
        <v>42502</v>
      </c>
      <c r="G29" s="13">
        <v>1288</v>
      </c>
      <c r="H29" s="13">
        <v>12033</v>
      </c>
      <c r="I29" s="13">
        <v>3384</v>
      </c>
      <c r="J29" s="40">
        <v>2</v>
      </c>
      <c r="K29" s="40">
        <v>0</v>
      </c>
      <c r="L29" s="40">
        <v>0</v>
      </c>
      <c r="M29" s="40">
        <v>0</v>
      </c>
      <c r="N29" s="50">
        <f t="shared" si="9"/>
        <v>2</v>
      </c>
      <c r="O29" s="40">
        <v>15</v>
      </c>
      <c r="P29" s="40">
        <v>0</v>
      </c>
      <c r="Q29" s="40">
        <v>50</v>
      </c>
      <c r="R29" s="40">
        <v>0</v>
      </c>
      <c r="S29" s="50">
        <f t="shared" si="6"/>
        <v>65</v>
      </c>
      <c r="T29" s="21">
        <v>19</v>
      </c>
      <c r="U29" s="21">
        <v>0</v>
      </c>
      <c r="V29" s="21">
        <v>119</v>
      </c>
      <c r="W29" s="21">
        <v>0</v>
      </c>
      <c r="X29" s="21">
        <v>0</v>
      </c>
      <c r="Y29" s="50">
        <f t="shared" si="7"/>
        <v>138</v>
      </c>
      <c r="Z29" s="40">
        <v>0</v>
      </c>
      <c r="AA29" s="40">
        <v>0</v>
      </c>
      <c r="AB29" s="40">
        <v>0</v>
      </c>
      <c r="AC29" s="40">
        <v>0</v>
      </c>
      <c r="AD29" s="50">
        <f t="shared" si="10"/>
        <v>0</v>
      </c>
      <c r="AF29" s="147" t="s">
        <v>310</v>
      </c>
      <c r="AG29">
        <v>26</v>
      </c>
      <c r="AI29">
        <v>41</v>
      </c>
      <c r="AJ29">
        <v>43</v>
      </c>
      <c r="AN29">
        <v>17</v>
      </c>
      <c r="AO29">
        <v>27</v>
      </c>
      <c r="AP29">
        <v>15</v>
      </c>
      <c r="AQ29">
        <v>15</v>
      </c>
      <c r="AR29">
        <v>15</v>
      </c>
      <c r="AS29">
        <f t="shared" si="0"/>
        <v>199</v>
      </c>
    </row>
    <row r="30" spans="1:45">
      <c r="A30" t="s">
        <v>36</v>
      </c>
      <c r="B30" s="10">
        <v>1453</v>
      </c>
      <c r="C30" s="9" t="s">
        <v>173</v>
      </c>
      <c r="D30" s="10">
        <v>23</v>
      </c>
      <c r="E30" s="8" t="s">
        <v>899</v>
      </c>
      <c r="F30" s="11">
        <v>42510</v>
      </c>
      <c r="G30" s="13">
        <v>2834</v>
      </c>
      <c r="H30" s="13">
        <v>71370</v>
      </c>
      <c r="I30" s="13">
        <v>4877</v>
      </c>
      <c r="J30" s="40">
        <v>2</v>
      </c>
      <c r="K30" s="40">
        <v>0</v>
      </c>
      <c r="L30" s="40">
        <v>0</v>
      </c>
      <c r="M30" s="40">
        <v>0</v>
      </c>
      <c r="N30" s="50">
        <f t="shared" ref="N30:N36" si="11">SUM(J30:M30)</f>
        <v>2</v>
      </c>
      <c r="O30" s="40">
        <v>33</v>
      </c>
      <c r="P30" s="40">
        <v>0</v>
      </c>
      <c r="Q30" s="40">
        <v>100</v>
      </c>
      <c r="R30" s="40">
        <v>0</v>
      </c>
      <c r="S30" s="50">
        <f t="shared" si="6"/>
        <v>133</v>
      </c>
      <c r="T30" s="21">
        <v>52</v>
      </c>
      <c r="U30" s="21">
        <v>0</v>
      </c>
      <c r="V30" s="21">
        <v>148</v>
      </c>
      <c r="W30" s="21">
        <v>1</v>
      </c>
      <c r="X30" s="21">
        <v>0</v>
      </c>
      <c r="Y30" s="50">
        <f t="shared" si="7"/>
        <v>201</v>
      </c>
      <c r="Z30" s="40">
        <v>0</v>
      </c>
      <c r="AA30" s="40">
        <v>0</v>
      </c>
      <c r="AB30" s="40">
        <v>0</v>
      </c>
      <c r="AC30" s="40">
        <v>45</v>
      </c>
      <c r="AD30" s="50">
        <f t="shared" si="10"/>
        <v>45</v>
      </c>
      <c r="AF30" s="147" t="s">
        <v>514</v>
      </c>
      <c r="AI30">
        <v>4</v>
      </c>
      <c r="AJ30">
        <v>14</v>
      </c>
      <c r="AS30">
        <f t="shared" si="0"/>
        <v>18</v>
      </c>
    </row>
    <row r="31" spans="1:45" ht="15">
      <c r="A31" t="s">
        <v>36</v>
      </c>
      <c r="B31" s="10">
        <v>1456</v>
      </c>
      <c r="C31" s="9" t="s">
        <v>173</v>
      </c>
      <c r="D31" s="10">
        <v>24</v>
      </c>
      <c r="E31" s="8" t="s">
        <v>900</v>
      </c>
      <c r="F31" s="11">
        <v>42517</v>
      </c>
      <c r="G31" s="13">
        <v>4162</v>
      </c>
      <c r="H31" s="13">
        <v>39899</v>
      </c>
      <c r="I31" s="13">
        <v>5537</v>
      </c>
      <c r="J31" s="40">
        <v>15</v>
      </c>
      <c r="K31" s="40">
        <v>0</v>
      </c>
      <c r="L31" s="40">
        <v>0</v>
      </c>
      <c r="M31" s="40">
        <v>0</v>
      </c>
      <c r="N31" s="50">
        <f t="shared" si="11"/>
        <v>15</v>
      </c>
      <c r="O31" s="40">
        <v>30</v>
      </c>
      <c r="P31" s="40">
        <v>0</v>
      </c>
      <c r="Q31" s="40">
        <v>230</v>
      </c>
      <c r="R31" s="40">
        <v>0</v>
      </c>
      <c r="S31" s="50">
        <f t="shared" si="6"/>
        <v>260</v>
      </c>
      <c r="T31" s="21">
        <v>18</v>
      </c>
      <c r="U31" s="21">
        <v>0</v>
      </c>
      <c r="V31" s="21">
        <v>200</v>
      </c>
      <c r="W31" s="21">
        <v>1</v>
      </c>
      <c r="X31" s="21">
        <v>0</v>
      </c>
      <c r="Y31" s="50">
        <f t="shared" si="7"/>
        <v>219</v>
      </c>
      <c r="Z31" s="40">
        <v>0</v>
      </c>
      <c r="AA31" s="40">
        <v>0</v>
      </c>
      <c r="AB31" s="40">
        <v>0</v>
      </c>
      <c r="AC31" s="40">
        <v>0</v>
      </c>
      <c r="AD31" s="50">
        <f t="shared" si="10"/>
        <v>0</v>
      </c>
      <c r="AF31" s="148" t="s">
        <v>76</v>
      </c>
      <c r="AG31" s="149">
        <v>620</v>
      </c>
      <c r="AH31" s="149">
        <v>632</v>
      </c>
      <c r="AI31" s="149">
        <v>652</v>
      </c>
      <c r="AJ31" s="149">
        <v>923</v>
      </c>
      <c r="AK31" s="149">
        <v>652</v>
      </c>
      <c r="AL31" s="149">
        <v>425</v>
      </c>
      <c r="AM31" s="149">
        <v>489</v>
      </c>
      <c r="AN31" s="149">
        <v>1055</v>
      </c>
      <c r="AO31" s="149">
        <v>673</v>
      </c>
      <c r="AP31" s="149">
        <v>788</v>
      </c>
      <c r="AQ31" s="149">
        <v>802</v>
      </c>
      <c r="AR31" s="149">
        <v>753</v>
      </c>
      <c r="AS31" s="149">
        <f t="shared" si="0"/>
        <v>8464</v>
      </c>
    </row>
    <row r="32" spans="1:45">
      <c r="A32" t="s">
        <v>36</v>
      </c>
      <c r="B32" s="10">
        <v>1457</v>
      </c>
      <c r="C32" s="9" t="s">
        <v>173</v>
      </c>
      <c r="D32" s="10">
        <v>25</v>
      </c>
      <c r="E32" s="8" t="s">
        <v>901</v>
      </c>
      <c r="F32" s="11">
        <v>42526</v>
      </c>
      <c r="G32" s="13">
        <v>832</v>
      </c>
      <c r="H32" s="13">
        <v>23912</v>
      </c>
      <c r="I32" s="13">
        <v>1616</v>
      </c>
      <c r="J32" s="40">
        <v>4</v>
      </c>
      <c r="K32" s="40">
        <v>0</v>
      </c>
      <c r="L32" s="40">
        <v>0</v>
      </c>
      <c r="M32" s="40">
        <v>0</v>
      </c>
      <c r="N32" s="50">
        <f t="shared" si="11"/>
        <v>4</v>
      </c>
      <c r="O32" s="40">
        <v>30</v>
      </c>
      <c r="P32" s="40">
        <v>0</v>
      </c>
      <c r="Q32" s="40">
        <v>168</v>
      </c>
      <c r="R32" s="40">
        <v>0</v>
      </c>
      <c r="S32" s="50">
        <f t="shared" si="6"/>
        <v>198</v>
      </c>
      <c r="T32" s="21">
        <v>19</v>
      </c>
      <c r="U32" s="21">
        <v>0</v>
      </c>
      <c r="V32" s="21">
        <v>45</v>
      </c>
      <c r="W32" s="21">
        <v>0</v>
      </c>
      <c r="X32" s="21">
        <v>0</v>
      </c>
      <c r="Y32" s="50">
        <f t="shared" si="7"/>
        <v>64</v>
      </c>
      <c r="Z32" s="40">
        <v>0</v>
      </c>
      <c r="AA32" s="40">
        <v>0</v>
      </c>
      <c r="AB32" s="40">
        <v>0</v>
      </c>
      <c r="AC32" s="40">
        <v>0</v>
      </c>
      <c r="AD32" s="50">
        <f t="shared" si="10"/>
        <v>0</v>
      </c>
    </row>
    <row r="33" spans="1:33">
      <c r="A33" t="s">
        <v>36</v>
      </c>
      <c r="B33" s="10">
        <v>1458</v>
      </c>
      <c r="C33" s="9" t="s">
        <v>173</v>
      </c>
      <c r="D33" s="10">
        <v>26</v>
      </c>
      <c r="E33" s="8" t="s">
        <v>902</v>
      </c>
      <c r="F33" s="11">
        <v>42531</v>
      </c>
      <c r="G33" s="13">
        <v>1810</v>
      </c>
      <c r="H33" s="13">
        <v>53445</v>
      </c>
      <c r="I33" s="13">
        <v>3252</v>
      </c>
      <c r="J33" s="40">
        <v>1</v>
      </c>
      <c r="K33" s="40">
        <v>0</v>
      </c>
      <c r="L33" s="40">
        <v>0</v>
      </c>
      <c r="M33" s="40">
        <v>0</v>
      </c>
      <c r="N33" s="50">
        <f t="shared" si="11"/>
        <v>1</v>
      </c>
      <c r="O33" s="40">
        <v>30</v>
      </c>
      <c r="P33" s="40">
        <v>0</v>
      </c>
      <c r="Q33" s="40">
        <v>168</v>
      </c>
      <c r="R33" s="40">
        <v>0</v>
      </c>
      <c r="S33" s="50">
        <f t="shared" si="6"/>
        <v>198</v>
      </c>
      <c r="T33" s="21">
        <v>22</v>
      </c>
      <c r="U33" s="21">
        <v>0</v>
      </c>
      <c r="V33" s="21">
        <v>105</v>
      </c>
      <c r="W33" s="21">
        <v>1</v>
      </c>
      <c r="X33" s="21">
        <v>0</v>
      </c>
      <c r="Y33" s="50">
        <f t="shared" si="7"/>
        <v>128</v>
      </c>
      <c r="Z33" s="40">
        <v>6</v>
      </c>
      <c r="AA33" s="40">
        <v>0</v>
      </c>
      <c r="AB33" s="40">
        <v>34</v>
      </c>
      <c r="AC33" s="40">
        <v>0</v>
      </c>
      <c r="AD33" s="50">
        <f t="shared" si="10"/>
        <v>40</v>
      </c>
    </row>
    <row r="34" spans="1:33">
      <c r="A34" t="s">
        <v>36</v>
      </c>
      <c r="B34" s="10">
        <v>1459</v>
      </c>
      <c r="C34" s="9" t="s">
        <v>173</v>
      </c>
      <c r="D34" s="10">
        <v>27</v>
      </c>
      <c r="E34" s="8" t="s">
        <v>903</v>
      </c>
      <c r="F34" s="11">
        <v>42536</v>
      </c>
      <c r="G34" s="13">
        <v>940</v>
      </c>
      <c r="H34" s="13">
        <v>36336</v>
      </c>
      <c r="I34" s="13">
        <v>4166</v>
      </c>
      <c r="J34" s="40">
        <v>9</v>
      </c>
      <c r="K34" s="40">
        <v>0</v>
      </c>
      <c r="L34" s="40">
        <v>0</v>
      </c>
      <c r="M34" s="40">
        <v>0</v>
      </c>
      <c r="N34" s="50">
        <f t="shared" si="11"/>
        <v>9</v>
      </c>
      <c r="O34" s="40">
        <v>30</v>
      </c>
      <c r="P34" s="40">
        <v>0</v>
      </c>
      <c r="Q34" s="40">
        <v>189</v>
      </c>
      <c r="R34" s="40">
        <v>0</v>
      </c>
      <c r="S34" s="50">
        <f t="shared" si="6"/>
        <v>219</v>
      </c>
      <c r="T34" s="21">
        <v>23</v>
      </c>
      <c r="U34" s="21">
        <v>0</v>
      </c>
      <c r="V34" s="21">
        <v>56</v>
      </c>
      <c r="W34" s="21">
        <v>0</v>
      </c>
      <c r="X34" s="21">
        <v>0</v>
      </c>
      <c r="Y34" s="50">
        <f t="shared" si="7"/>
        <v>79</v>
      </c>
      <c r="Z34" s="40">
        <v>0</v>
      </c>
      <c r="AA34" s="40">
        <v>0</v>
      </c>
      <c r="AB34" s="40">
        <v>0</v>
      </c>
      <c r="AC34" s="40">
        <v>0</v>
      </c>
      <c r="AD34" s="50">
        <f t="shared" si="10"/>
        <v>0</v>
      </c>
    </row>
    <row r="35" spans="1:33">
      <c r="A35" t="s">
        <v>42</v>
      </c>
      <c r="B35" s="10">
        <v>1464</v>
      </c>
      <c r="C35" s="9" t="s">
        <v>173</v>
      </c>
      <c r="D35" s="10">
        <v>28</v>
      </c>
      <c r="E35" s="8" t="s">
        <v>904</v>
      </c>
      <c r="F35" s="11">
        <v>42538</v>
      </c>
      <c r="G35" s="13">
        <v>0</v>
      </c>
      <c r="H35" s="13">
        <v>150</v>
      </c>
      <c r="I35" s="13">
        <v>980</v>
      </c>
      <c r="J35" s="40">
        <v>0</v>
      </c>
      <c r="K35" s="40">
        <v>0</v>
      </c>
      <c r="L35" s="40">
        <v>0</v>
      </c>
      <c r="M35" s="40">
        <v>0</v>
      </c>
      <c r="N35" s="50">
        <f t="shared" si="11"/>
        <v>0</v>
      </c>
      <c r="O35" s="40">
        <v>0</v>
      </c>
      <c r="P35" s="40">
        <v>0</v>
      </c>
      <c r="Q35" s="40">
        <v>0</v>
      </c>
      <c r="R35" s="40">
        <v>0</v>
      </c>
      <c r="S35" s="50">
        <f t="shared" ref="S35:S49" si="12">SUM(O35:R35)</f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50">
        <f t="shared" ref="Y35:Y49" si="13">SUM(T35:X35)</f>
        <v>0</v>
      </c>
      <c r="Z35" s="40">
        <v>0</v>
      </c>
      <c r="AA35" s="40">
        <v>0</v>
      </c>
      <c r="AB35" s="40">
        <v>0</v>
      </c>
      <c r="AC35" s="40">
        <v>0</v>
      </c>
      <c r="AD35" s="50">
        <f t="shared" si="10"/>
        <v>0</v>
      </c>
      <c r="AE35" s="99" t="s">
        <v>486</v>
      </c>
    </row>
    <row r="36" spans="1:33">
      <c r="A36" t="s">
        <v>36</v>
      </c>
      <c r="B36" s="10">
        <v>1460</v>
      </c>
      <c r="C36" s="9" t="s">
        <v>173</v>
      </c>
      <c r="D36" s="10">
        <v>29</v>
      </c>
      <c r="E36" s="8" t="s">
        <v>905</v>
      </c>
      <c r="F36" s="11">
        <v>42544</v>
      </c>
      <c r="G36" s="13">
        <v>2163</v>
      </c>
      <c r="H36" s="13">
        <v>31652</v>
      </c>
      <c r="I36" s="13">
        <v>3717</v>
      </c>
      <c r="J36" s="40">
        <v>5</v>
      </c>
      <c r="K36" s="40">
        <v>0</v>
      </c>
      <c r="L36" s="40">
        <v>2</v>
      </c>
      <c r="M36" s="40">
        <v>0</v>
      </c>
      <c r="N36" s="50">
        <f t="shared" si="11"/>
        <v>7</v>
      </c>
      <c r="O36" s="40">
        <v>25</v>
      </c>
      <c r="P36" s="40">
        <v>0</v>
      </c>
      <c r="Q36" s="40">
        <v>150</v>
      </c>
      <c r="R36" s="40">
        <v>0</v>
      </c>
      <c r="S36" s="50">
        <f t="shared" si="12"/>
        <v>175</v>
      </c>
      <c r="T36" s="21">
        <v>42</v>
      </c>
      <c r="U36" s="21">
        <v>0</v>
      </c>
      <c r="V36" s="21">
        <v>106</v>
      </c>
      <c r="W36" s="21">
        <v>6</v>
      </c>
      <c r="X36" s="21">
        <v>0</v>
      </c>
      <c r="Y36" s="50">
        <f t="shared" si="13"/>
        <v>154</v>
      </c>
      <c r="Z36" s="40">
        <v>0</v>
      </c>
      <c r="AA36" s="40">
        <v>0</v>
      </c>
      <c r="AB36" s="40">
        <v>0</v>
      </c>
      <c r="AC36" s="40">
        <v>0</v>
      </c>
      <c r="AD36" s="50">
        <f t="shared" si="10"/>
        <v>0</v>
      </c>
      <c r="AF36" s="51"/>
      <c r="AG36" s="51"/>
    </row>
    <row r="37" spans="1:33">
      <c r="A37" t="s">
        <v>42</v>
      </c>
      <c r="B37" s="10">
        <v>1465</v>
      </c>
      <c r="C37" s="9" t="s">
        <v>173</v>
      </c>
      <c r="D37" s="10">
        <v>30</v>
      </c>
      <c r="E37" s="8" t="s">
        <v>906</v>
      </c>
      <c r="F37" s="11">
        <v>42550</v>
      </c>
      <c r="G37" s="13">
        <v>0</v>
      </c>
      <c r="H37" s="13">
        <v>14</v>
      </c>
      <c r="I37" s="13">
        <v>394</v>
      </c>
      <c r="J37" s="40">
        <v>2</v>
      </c>
      <c r="K37" s="40">
        <v>0</v>
      </c>
      <c r="L37" s="40">
        <v>24</v>
      </c>
      <c r="M37" s="40">
        <v>0</v>
      </c>
      <c r="N37" s="50">
        <f t="shared" ref="N37:N46" si="14">SUM(J37:M37)</f>
        <v>26</v>
      </c>
      <c r="O37" s="40">
        <v>0</v>
      </c>
      <c r="P37" s="40">
        <v>0</v>
      </c>
      <c r="Q37" s="40">
        <v>0</v>
      </c>
      <c r="R37" s="40">
        <v>0</v>
      </c>
      <c r="S37" s="50">
        <f t="shared" si="12"/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50">
        <f t="shared" si="13"/>
        <v>0</v>
      </c>
      <c r="Z37" s="40">
        <v>0</v>
      </c>
      <c r="AA37" s="40">
        <v>0</v>
      </c>
      <c r="AB37" s="40">
        <v>0</v>
      </c>
      <c r="AC37" s="40">
        <v>0</v>
      </c>
      <c r="AD37" s="50">
        <f t="shared" ref="AD37:AD49" si="15">SUM(Z37:AC37)</f>
        <v>0</v>
      </c>
      <c r="AE37" s="99" t="s">
        <v>486</v>
      </c>
    </row>
    <row r="38" spans="1:33">
      <c r="A38" t="s">
        <v>36</v>
      </c>
      <c r="B38" s="10">
        <v>1461</v>
      </c>
      <c r="C38" s="9" t="s">
        <v>173</v>
      </c>
      <c r="D38" s="10">
        <v>31</v>
      </c>
      <c r="E38" s="8" t="s">
        <v>907</v>
      </c>
      <c r="F38" s="11">
        <v>42552</v>
      </c>
      <c r="G38" s="13">
        <v>3359</v>
      </c>
      <c r="H38" s="13">
        <v>137508</v>
      </c>
      <c r="I38" s="13">
        <v>5176</v>
      </c>
      <c r="J38" s="40">
        <v>2</v>
      </c>
      <c r="K38" s="40">
        <v>0</v>
      </c>
      <c r="L38" s="40">
        <v>0</v>
      </c>
      <c r="M38" s="40">
        <v>0</v>
      </c>
      <c r="N38" s="50">
        <f t="shared" si="14"/>
        <v>2</v>
      </c>
      <c r="O38" s="40">
        <v>0</v>
      </c>
      <c r="P38" s="40">
        <v>0</v>
      </c>
      <c r="Q38" s="40">
        <v>80</v>
      </c>
      <c r="R38" s="40">
        <v>10</v>
      </c>
      <c r="S38" s="50">
        <f t="shared" si="12"/>
        <v>90</v>
      </c>
      <c r="T38" s="21">
        <v>25</v>
      </c>
      <c r="U38" s="21">
        <v>0</v>
      </c>
      <c r="V38" s="21">
        <v>170</v>
      </c>
      <c r="W38" s="21">
        <v>10</v>
      </c>
      <c r="X38" s="21">
        <v>0</v>
      </c>
      <c r="Y38" s="50">
        <f t="shared" si="13"/>
        <v>205</v>
      </c>
      <c r="Z38" s="40">
        <v>0</v>
      </c>
      <c r="AA38" s="40">
        <v>0</v>
      </c>
      <c r="AB38" s="40">
        <v>0</v>
      </c>
      <c r="AC38" s="40">
        <v>0</v>
      </c>
      <c r="AD38" s="50">
        <f t="shared" si="15"/>
        <v>0</v>
      </c>
    </row>
    <row r="39" spans="1:33">
      <c r="A39" t="s">
        <v>36</v>
      </c>
      <c r="B39" s="10">
        <v>1462</v>
      </c>
      <c r="C39" s="9" t="s">
        <v>173</v>
      </c>
      <c r="D39" s="10">
        <v>32</v>
      </c>
      <c r="E39" s="8" t="s">
        <v>908</v>
      </c>
      <c r="F39" s="11">
        <v>42558</v>
      </c>
      <c r="G39" s="13">
        <v>1410</v>
      </c>
      <c r="H39" s="13">
        <v>46955</v>
      </c>
      <c r="I39" s="13">
        <v>2773</v>
      </c>
      <c r="J39" s="40">
        <v>20</v>
      </c>
      <c r="K39" s="40">
        <v>0</v>
      </c>
      <c r="L39" s="40">
        <v>3</v>
      </c>
      <c r="M39" s="40">
        <v>0</v>
      </c>
      <c r="N39" s="50">
        <f t="shared" si="14"/>
        <v>23</v>
      </c>
      <c r="O39" s="40">
        <v>2</v>
      </c>
      <c r="P39" s="40">
        <v>0</v>
      </c>
      <c r="Q39" s="40">
        <v>44</v>
      </c>
      <c r="R39" s="40">
        <v>8</v>
      </c>
      <c r="S39" s="50">
        <f t="shared" si="12"/>
        <v>54</v>
      </c>
      <c r="T39" s="21">
        <v>37</v>
      </c>
      <c r="U39" s="21">
        <v>0</v>
      </c>
      <c r="V39" s="21">
        <v>74</v>
      </c>
      <c r="W39" s="21">
        <v>0</v>
      </c>
      <c r="X39" s="21">
        <v>0</v>
      </c>
      <c r="Y39" s="50">
        <f t="shared" si="13"/>
        <v>111</v>
      </c>
      <c r="Z39" s="40">
        <v>1</v>
      </c>
      <c r="AA39" s="40">
        <v>0</v>
      </c>
      <c r="AB39" s="40">
        <v>0</v>
      </c>
      <c r="AC39" s="40">
        <v>0</v>
      </c>
      <c r="AD39" s="50">
        <f t="shared" si="15"/>
        <v>1</v>
      </c>
    </row>
    <row r="40" spans="1:33">
      <c r="A40" t="s">
        <v>36</v>
      </c>
      <c r="B40" s="10">
        <v>1463</v>
      </c>
      <c r="C40" s="9" t="s">
        <v>173</v>
      </c>
      <c r="D40" s="10">
        <v>33</v>
      </c>
      <c r="E40" s="8" t="s">
        <v>909</v>
      </c>
      <c r="F40" s="11">
        <v>42569</v>
      </c>
      <c r="G40" s="13">
        <v>2878</v>
      </c>
      <c r="H40" s="13">
        <v>131394</v>
      </c>
      <c r="I40" s="13">
        <v>4426</v>
      </c>
      <c r="J40" s="40">
        <v>0</v>
      </c>
      <c r="K40" s="40">
        <v>0</v>
      </c>
      <c r="L40" s="40">
        <v>0</v>
      </c>
      <c r="M40" s="40">
        <v>0</v>
      </c>
      <c r="N40" s="50">
        <f t="shared" si="14"/>
        <v>0</v>
      </c>
      <c r="O40" s="40">
        <v>0</v>
      </c>
      <c r="P40" s="40">
        <v>0</v>
      </c>
      <c r="Q40" s="40">
        <v>50</v>
      </c>
      <c r="R40" s="40">
        <v>0</v>
      </c>
      <c r="S40" s="50">
        <f t="shared" si="12"/>
        <v>50</v>
      </c>
      <c r="T40" s="21">
        <v>15</v>
      </c>
      <c r="U40" s="21">
        <v>0</v>
      </c>
      <c r="V40" s="21">
        <v>158</v>
      </c>
      <c r="W40" s="21">
        <v>0</v>
      </c>
      <c r="X40" s="21">
        <v>0</v>
      </c>
      <c r="Y40" s="50">
        <f t="shared" si="13"/>
        <v>173</v>
      </c>
      <c r="Z40" s="40">
        <v>0</v>
      </c>
      <c r="AA40" s="40">
        <v>0</v>
      </c>
      <c r="AB40" s="40">
        <v>0</v>
      </c>
      <c r="AC40" s="40">
        <v>0</v>
      </c>
      <c r="AD40" s="50">
        <f t="shared" si="15"/>
        <v>0</v>
      </c>
    </row>
    <row r="41" spans="1:33">
      <c r="A41" t="s">
        <v>36</v>
      </c>
      <c r="B41" s="10">
        <v>1466</v>
      </c>
      <c r="C41" s="9" t="s">
        <v>173</v>
      </c>
      <c r="D41" s="10">
        <v>34</v>
      </c>
      <c r="E41" s="8" t="s">
        <v>910</v>
      </c>
      <c r="F41" s="11">
        <v>42583</v>
      </c>
      <c r="G41" s="13">
        <v>6470</v>
      </c>
      <c r="H41" s="13">
        <v>150796</v>
      </c>
      <c r="I41" s="13">
        <v>8845</v>
      </c>
      <c r="J41" s="40">
        <v>0</v>
      </c>
      <c r="K41" s="40">
        <v>0</v>
      </c>
      <c r="L41" s="40">
        <v>0</v>
      </c>
      <c r="M41" s="40">
        <v>0</v>
      </c>
      <c r="N41" s="50">
        <f t="shared" si="14"/>
        <v>0</v>
      </c>
      <c r="O41" s="40">
        <v>20</v>
      </c>
      <c r="P41" s="40">
        <v>0</v>
      </c>
      <c r="Q41" s="40">
        <v>120</v>
      </c>
      <c r="R41" s="40">
        <v>0</v>
      </c>
      <c r="S41" s="50">
        <f t="shared" si="12"/>
        <v>140</v>
      </c>
      <c r="T41" s="21">
        <v>38</v>
      </c>
      <c r="U41" s="21">
        <v>0</v>
      </c>
      <c r="V41" s="21">
        <v>304</v>
      </c>
      <c r="W41" s="21">
        <v>11</v>
      </c>
      <c r="X41" s="21">
        <v>0</v>
      </c>
      <c r="Y41" s="50">
        <f t="shared" si="13"/>
        <v>353</v>
      </c>
      <c r="Z41" s="40">
        <v>0</v>
      </c>
      <c r="AA41" s="40">
        <v>0</v>
      </c>
      <c r="AB41" s="40">
        <v>0</v>
      </c>
      <c r="AC41" s="40">
        <v>0</v>
      </c>
      <c r="AD41" s="50">
        <f t="shared" si="15"/>
        <v>0</v>
      </c>
    </row>
    <row r="42" spans="1:33">
      <c r="A42" t="s">
        <v>36</v>
      </c>
      <c r="B42" s="10">
        <v>1468</v>
      </c>
      <c r="C42" s="9" t="s">
        <v>173</v>
      </c>
      <c r="D42" s="10">
        <v>35</v>
      </c>
      <c r="E42" s="8" t="s">
        <v>911</v>
      </c>
      <c r="F42" s="11">
        <v>42588</v>
      </c>
      <c r="G42" s="13">
        <v>2827</v>
      </c>
      <c r="H42" s="13">
        <v>121239</v>
      </c>
      <c r="I42" s="13">
        <v>4681</v>
      </c>
      <c r="J42" s="40">
        <v>2</v>
      </c>
      <c r="K42" s="40">
        <v>0</v>
      </c>
      <c r="L42" s="40">
        <v>3</v>
      </c>
      <c r="M42" s="40">
        <v>0</v>
      </c>
      <c r="N42" s="50">
        <f t="shared" si="14"/>
        <v>5</v>
      </c>
      <c r="O42" s="40">
        <v>20</v>
      </c>
      <c r="P42" s="40">
        <v>0</v>
      </c>
      <c r="Q42" s="40">
        <v>100</v>
      </c>
      <c r="R42" s="40">
        <v>25</v>
      </c>
      <c r="S42" s="50">
        <f t="shared" si="12"/>
        <v>145</v>
      </c>
      <c r="T42" s="21">
        <v>32</v>
      </c>
      <c r="U42" s="21">
        <v>0</v>
      </c>
      <c r="V42" s="21">
        <v>151</v>
      </c>
      <c r="W42" s="21">
        <v>0</v>
      </c>
      <c r="X42" s="21">
        <v>0</v>
      </c>
      <c r="Y42" s="50">
        <f t="shared" si="13"/>
        <v>183</v>
      </c>
      <c r="Z42" s="40">
        <v>0</v>
      </c>
      <c r="AA42" s="40">
        <v>0</v>
      </c>
      <c r="AB42" s="40">
        <v>0</v>
      </c>
      <c r="AC42" s="40">
        <v>0</v>
      </c>
      <c r="AD42" s="50">
        <f t="shared" si="15"/>
        <v>0</v>
      </c>
    </row>
    <row r="43" spans="1:33">
      <c r="A43" t="s">
        <v>36</v>
      </c>
      <c r="B43" s="10">
        <v>1469</v>
      </c>
      <c r="C43" s="9" t="s">
        <v>173</v>
      </c>
      <c r="D43" s="10">
        <v>36</v>
      </c>
      <c r="E43" s="8" t="s">
        <v>912</v>
      </c>
      <c r="F43" s="11">
        <v>42597</v>
      </c>
      <c r="G43" s="13">
        <v>2360</v>
      </c>
      <c r="H43" s="13">
        <v>88923</v>
      </c>
      <c r="I43" s="13">
        <v>3671</v>
      </c>
      <c r="J43" s="40">
        <v>1</v>
      </c>
      <c r="K43" s="40">
        <v>0</v>
      </c>
      <c r="L43" s="40">
        <v>3</v>
      </c>
      <c r="M43" s="40">
        <v>0</v>
      </c>
      <c r="N43" s="50">
        <f t="shared" si="14"/>
        <v>4</v>
      </c>
      <c r="O43" s="40">
        <v>0</v>
      </c>
      <c r="P43" s="40">
        <v>0</v>
      </c>
      <c r="Q43" s="40">
        <v>150</v>
      </c>
      <c r="R43" s="40">
        <v>0</v>
      </c>
      <c r="S43" s="50">
        <f t="shared" si="12"/>
        <v>150</v>
      </c>
      <c r="T43" s="21">
        <v>13</v>
      </c>
      <c r="U43" s="21">
        <v>0</v>
      </c>
      <c r="V43" s="21">
        <v>123</v>
      </c>
      <c r="W43" s="21">
        <v>7</v>
      </c>
      <c r="X43" s="21">
        <v>0</v>
      </c>
      <c r="Y43" s="50">
        <f t="shared" si="13"/>
        <v>143</v>
      </c>
      <c r="Z43" s="40">
        <v>0</v>
      </c>
      <c r="AA43" s="40">
        <v>0</v>
      </c>
      <c r="AB43" s="40">
        <v>0</v>
      </c>
      <c r="AC43" s="40">
        <v>0</v>
      </c>
      <c r="AD43" s="50">
        <f t="shared" si="15"/>
        <v>0</v>
      </c>
    </row>
    <row r="44" spans="1:33">
      <c r="A44" t="s">
        <v>36</v>
      </c>
      <c r="B44" s="10">
        <v>1470</v>
      </c>
      <c r="C44" s="9" t="s">
        <v>173</v>
      </c>
      <c r="D44" s="10">
        <v>37</v>
      </c>
      <c r="E44" s="8" t="s">
        <v>913</v>
      </c>
      <c r="F44" s="11">
        <v>42601</v>
      </c>
      <c r="G44" s="13">
        <v>2757</v>
      </c>
      <c r="H44" s="13">
        <v>88562</v>
      </c>
      <c r="I44" s="13">
        <v>4215</v>
      </c>
      <c r="J44" s="40">
        <v>11</v>
      </c>
      <c r="K44" s="40">
        <v>0</v>
      </c>
      <c r="L44" s="40">
        <v>1</v>
      </c>
      <c r="M44" s="40">
        <v>0</v>
      </c>
      <c r="N44" s="50">
        <f t="shared" si="14"/>
        <v>12</v>
      </c>
      <c r="O44" s="40">
        <v>0</v>
      </c>
      <c r="P44" s="40">
        <v>0</v>
      </c>
      <c r="Q44" s="40">
        <v>200</v>
      </c>
      <c r="R44" s="40">
        <v>0</v>
      </c>
      <c r="S44" s="50">
        <f t="shared" si="12"/>
        <v>200</v>
      </c>
      <c r="T44" s="21">
        <v>18</v>
      </c>
      <c r="U44" s="21">
        <v>0</v>
      </c>
      <c r="V44" s="21">
        <v>147</v>
      </c>
      <c r="W44" s="21">
        <v>0</v>
      </c>
      <c r="X44" s="21">
        <v>0</v>
      </c>
      <c r="Y44" s="50">
        <f t="shared" si="13"/>
        <v>165</v>
      </c>
      <c r="Z44" s="40">
        <v>0</v>
      </c>
      <c r="AA44" s="40">
        <v>0</v>
      </c>
      <c r="AB44" s="40">
        <v>0</v>
      </c>
      <c r="AC44" s="40">
        <v>0</v>
      </c>
      <c r="AD44" s="50">
        <f t="shared" si="15"/>
        <v>0</v>
      </c>
    </row>
    <row r="45" spans="1:33">
      <c r="A45" t="s">
        <v>36</v>
      </c>
      <c r="B45" s="10">
        <v>1471</v>
      </c>
      <c r="C45" s="9" t="s">
        <v>173</v>
      </c>
      <c r="D45" s="10">
        <v>38</v>
      </c>
      <c r="E45" s="8" t="s">
        <v>914</v>
      </c>
      <c r="F45" s="11">
        <v>42608</v>
      </c>
      <c r="G45" s="13">
        <v>3565</v>
      </c>
      <c r="H45" s="13">
        <v>101902</v>
      </c>
      <c r="I45" s="13">
        <v>5419</v>
      </c>
      <c r="J45" s="40">
        <v>0</v>
      </c>
      <c r="K45" s="40">
        <v>0</v>
      </c>
      <c r="L45" s="40">
        <v>0</v>
      </c>
      <c r="M45" s="40">
        <v>0</v>
      </c>
      <c r="N45" s="50">
        <f t="shared" si="14"/>
        <v>0</v>
      </c>
      <c r="O45" s="40">
        <v>10</v>
      </c>
      <c r="P45" s="40">
        <v>0</v>
      </c>
      <c r="Q45" s="40">
        <v>168</v>
      </c>
      <c r="R45" s="40">
        <v>0</v>
      </c>
      <c r="S45" s="50">
        <f t="shared" si="12"/>
        <v>178</v>
      </c>
      <c r="T45" s="21">
        <v>20</v>
      </c>
      <c r="U45" s="21">
        <v>0</v>
      </c>
      <c r="V45" s="21">
        <v>183</v>
      </c>
      <c r="W45" s="21">
        <v>8</v>
      </c>
      <c r="X45" s="21">
        <v>0</v>
      </c>
      <c r="Y45" s="50">
        <f t="shared" si="13"/>
        <v>211</v>
      </c>
      <c r="Z45" s="40">
        <v>0</v>
      </c>
      <c r="AA45" s="40">
        <v>0</v>
      </c>
      <c r="AB45" s="40">
        <v>0</v>
      </c>
      <c r="AC45" s="40">
        <v>0</v>
      </c>
      <c r="AD45" s="50">
        <f t="shared" si="15"/>
        <v>0</v>
      </c>
    </row>
    <row r="46" spans="1:33">
      <c r="A46" t="s">
        <v>42</v>
      </c>
      <c r="B46" s="10">
        <v>1476</v>
      </c>
      <c r="C46" s="9" t="s">
        <v>173</v>
      </c>
      <c r="D46" s="10">
        <v>39</v>
      </c>
      <c r="E46" s="8" t="s">
        <v>915</v>
      </c>
      <c r="F46" s="11">
        <v>42612</v>
      </c>
      <c r="G46" s="13">
        <v>0</v>
      </c>
      <c r="H46" s="13">
        <v>19</v>
      </c>
      <c r="I46" s="13">
        <v>114</v>
      </c>
      <c r="J46" s="40">
        <v>0</v>
      </c>
      <c r="K46" s="40">
        <v>0</v>
      </c>
      <c r="L46" s="40">
        <v>0</v>
      </c>
      <c r="M46" s="40">
        <v>0</v>
      </c>
      <c r="N46" s="50">
        <f t="shared" si="14"/>
        <v>0</v>
      </c>
      <c r="O46" s="40">
        <v>0</v>
      </c>
      <c r="P46" s="40">
        <v>0</v>
      </c>
      <c r="Q46" s="40">
        <v>0</v>
      </c>
      <c r="R46" s="40">
        <v>0</v>
      </c>
      <c r="S46" s="50">
        <f t="shared" si="12"/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50">
        <f t="shared" si="13"/>
        <v>0</v>
      </c>
      <c r="Z46" s="40">
        <v>0</v>
      </c>
      <c r="AA46" s="40">
        <v>0</v>
      </c>
      <c r="AB46" s="40">
        <v>0</v>
      </c>
      <c r="AC46" s="40">
        <v>0</v>
      </c>
      <c r="AD46" s="50">
        <f t="shared" si="15"/>
        <v>0</v>
      </c>
      <c r="AE46" s="99" t="s">
        <v>486</v>
      </c>
    </row>
    <row r="47" spans="1:33">
      <c r="A47" t="s">
        <v>36</v>
      </c>
      <c r="B47" s="10">
        <v>1472</v>
      </c>
      <c r="C47" s="9" t="s">
        <v>173</v>
      </c>
      <c r="D47" s="10">
        <v>40</v>
      </c>
      <c r="E47" s="8" t="s">
        <v>916</v>
      </c>
      <c r="F47" s="11">
        <v>42615</v>
      </c>
      <c r="G47" s="13">
        <v>3827</v>
      </c>
      <c r="H47" s="13">
        <v>123799</v>
      </c>
      <c r="I47" s="13">
        <v>5901</v>
      </c>
      <c r="J47" s="40">
        <v>23</v>
      </c>
      <c r="K47" s="40">
        <v>0</v>
      </c>
      <c r="L47" s="40">
        <v>0</v>
      </c>
      <c r="M47" s="40">
        <v>0</v>
      </c>
      <c r="N47" s="50">
        <f>SUM(J47:M47)</f>
        <v>23</v>
      </c>
      <c r="O47" s="40">
        <v>20</v>
      </c>
      <c r="P47" s="40">
        <v>0</v>
      </c>
      <c r="Q47" s="40">
        <v>150</v>
      </c>
      <c r="R47" s="40">
        <v>0</v>
      </c>
      <c r="S47" s="50">
        <f t="shared" si="12"/>
        <v>170</v>
      </c>
      <c r="T47" s="21">
        <v>23</v>
      </c>
      <c r="U47" s="21">
        <v>0</v>
      </c>
      <c r="V47" s="21">
        <v>204</v>
      </c>
      <c r="W47" s="21">
        <v>3</v>
      </c>
      <c r="X47" s="21">
        <v>0</v>
      </c>
      <c r="Y47" s="50">
        <f t="shared" si="13"/>
        <v>230</v>
      </c>
      <c r="Z47" s="40">
        <v>0</v>
      </c>
      <c r="AA47" s="40">
        <v>0</v>
      </c>
      <c r="AB47" s="40">
        <v>3</v>
      </c>
      <c r="AC47" s="40">
        <v>0</v>
      </c>
      <c r="AD47" s="50">
        <f t="shared" si="15"/>
        <v>3</v>
      </c>
    </row>
    <row r="48" spans="1:33">
      <c r="A48" t="s">
        <v>36</v>
      </c>
      <c r="B48" s="10">
        <v>1473</v>
      </c>
      <c r="C48" s="9" t="s">
        <v>173</v>
      </c>
      <c r="D48" s="10">
        <v>41</v>
      </c>
      <c r="E48" s="8" t="s">
        <v>917</v>
      </c>
      <c r="F48" s="11">
        <v>42630</v>
      </c>
      <c r="G48" s="13">
        <v>4207</v>
      </c>
      <c r="H48" s="13">
        <v>207479</v>
      </c>
      <c r="I48" s="13">
        <v>7545</v>
      </c>
      <c r="J48" s="40">
        <v>1</v>
      </c>
      <c r="K48" s="40">
        <v>0</v>
      </c>
      <c r="L48" s="40">
        <v>1</v>
      </c>
      <c r="M48" s="40">
        <v>0</v>
      </c>
      <c r="N48" s="50">
        <f>SUM(J48:M48)</f>
        <v>2</v>
      </c>
      <c r="O48" s="40">
        <v>0</v>
      </c>
      <c r="P48" s="40">
        <v>0</v>
      </c>
      <c r="Q48" s="40">
        <v>137</v>
      </c>
      <c r="R48" s="40">
        <v>0</v>
      </c>
      <c r="S48" s="50">
        <f t="shared" si="12"/>
        <v>137</v>
      </c>
      <c r="T48" s="21">
        <v>56</v>
      </c>
      <c r="U48" s="21">
        <v>0</v>
      </c>
      <c r="V48" s="21">
        <v>236</v>
      </c>
      <c r="W48" s="21">
        <v>6</v>
      </c>
      <c r="X48" s="21">
        <v>0</v>
      </c>
      <c r="Y48" s="50">
        <f t="shared" si="13"/>
        <v>298</v>
      </c>
      <c r="Z48" s="40">
        <v>0</v>
      </c>
      <c r="AA48" s="40">
        <v>0</v>
      </c>
      <c r="AB48" s="40">
        <v>0</v>
      </c>
      <c r="AC48" s="40">
        <v>0</v>
      </c>
      <c r="AD48" s="50">
        <f t="shared" si="15"/>
        <v>0</v>
      </c>
    </row>
    <row r="49" spans="1:31">
      <c r="A49" t="s">
        <v>36</v>
      </c>
      <c r="B49" s="10">
        <v>1474</v>
      </c>
      <c r="C49" s="9" t="s">
        <v>173</v>
      </c>
      <c r="D49" s="10">
        <v>42</v>
      </c>
      <c r="E49" s="8" t="s">
        <v>918</v>
      </c>
      <c r="F49" s="11">
        <v>42635</v>
      </c>
      <c r="G49" s="13">
        <v>2590</v>
      </c>
      <c r="H49" s="13">
        <v>65936</v>
      </c>
      <c r="I49" s="13">
        <v>3685</v>
      </c>
      <c r="J49" s="40">
        <v>27</v>
      </c>
      <c r="K49" s="40">
        <v>0</v>
      </c>
      <c r="L49" s="40">
        <v>0</v>
      </c>
      <c r="M49" s="40">
        <v>0</v>
      </c>
      <c r="N49" s="50">
        <f>SUM(J49:M49)</f>
        <v>27</v>
      </c>
      <c r="O49" s="40">
        <v>230</v>
      </c>
      <c r="P49" s="40">
        <v>0</v>
      </c>
      <c r="Q49" s="40">
        <v>331</v>
      </c>
      <c r="R49" s="40">
        <v>0</v>
      </c>
      <c r="S49" s="50">
        <f t="shared" si="12"/>
        <v>561</v>
      </c>
      <c r="T49" s="21">
        <v>10</v>
      </c>
      <c r="U49" s="21">
        <v>0</v>
      </c>
      <c r="V49" s="21">
        <v>131</v>
      </c>
      <c r="W49" s="21">
        <v>4</v>
      </c>
      <c r="X49" s="21">
        <v>0</v>
      </c>
      <c r="Y49" s="50">
        <f t="shared" si="13"/>
        <v>145</v>
      </c>
      <c r="Z49" s="40">
        <v>13</v>
      </c>
      <c r="AA49" s="40">
        <v>0</v>
      </c>
      <c r="AB49" s="40">
        <v>0</v>
      </c>
      <c r="AC49" s="40">
        <v>0</v>
      </c>
      <c r="AD49" s="50">
        <f t="shared" si="15"/>
        <v>13</v>
      </c>
    </row>
    <row r="50" spans="1:31">
      <c r="A50" t="s">
        <v>42</v>
      </c>
      <c r="B50" s="10">
        <v>1479</v>
      </c>
      <c r="C50" s="9" t="s">
        <v>173</v>
      </c>
      <c r="D50" s="10">
        <v>43</v>
      </c>
      <c r="E50" s="8" t="s">
        <v>919</v>
      </c>
      <c r="F50" s="11">
        <v>42641</v>
      </c>
      <c r="G50" s="13">
        <v>0</v>
      </c>
      <c r="H50" s="13">
        <v>38</v>
      </c>
      <c r="I50" s="13">
        <v>1032</v>
      </c>
      <c r="J50" s="40">
        <v>0</v>
      </c>
      <c r="K50" s="40">
        <v>0</v>
      </c>
      <c r="L50" s="40">
        <v>0</v>
      </c>
      <c r="M50" s="40">
        <v>0</v>
      </c>
      <c r="N50" s="50">
        <f>SUM(J50:M50)</f>
        <v>0</v>
      </c>
      <c r="O50" s="40">
        <v>0</v>
      </c>
      <c r="P50" s="40">
        <v>0</v>
      </c>
      <c r="Q50" s="40">
        <v>0</v>
      </c>
      <c r="R50" s="40">
        <v>0</v>
      </c>
      <c r="S50" s="50">
        <f t="shared" ref="S50:S62" si="16">SUM(O50:R50)</f>
        <v>0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50">
        <f t="shared" ref="Y50:Y58" si="17">SUM(T50:X50)</f>
        <v>0</v>
      </c>
      <c r="Z50" s="40">
        <v>0</v>
      </c>
      <c r="AA50" s="40">
        <v>0</v>
      </c>
      <c r="AB50" s="40">
        <v>0</v>
      </c>
      <c r="AC50" s="40">
        <v>0</v>
      </c>
      <c r="AD50" s="50">
        <f t="shared" ref="AD50:AD56" si="18">SUM(Z50:AC50)</f>
        <v>0</v>
      </c>
      <c r="AE50" s="99" t="s">
        <v>486</v>
      </c>
    </row>
    <row r="51" spans="1:31">
      <c r="A51" t="s">
        <v>36</v>
      </c>
      <c r="B51" s="10">
        <v>1475</v>
      </c>
      <c r="C51" s="9" t="s">
        <v>173</v>
      </c>
      <c r="D51" s="10">
        <v>44</v>
      </c>
      <c r="E51" s="8" t="s">
        <v>920</v>
      </c>
      <c r="F51" s="11">
        <v>42644</v>
      </c>
      <c r="G51" s="13">
        <v>2774</v>
      </c>
      <c r="H51" s="13">
        <v>102980</v>
      </c>
      <c r="I51" s="13">
        <v>4276</v>
      </c>
      <c r="J51" s="40">
        <v>1</v>
      </c>
      <c r="K51" s="40">
        <v>0</v>
      </c>
      <c r="L51" s="40">
        <v>1</v>
      </c>
      <c r="M51" s="40">
        <v>0</v>
      </c>
      <c r="N51" s="50">
        <f t="shared" ref="N51:N58" si="19">SUM(J51:M51)</f>
        <v>2</v>
      </c>
      <c r="O51" s="40">
        <v>0</v>
      </c>
      <c r="P51" s="40">
        <v>0</v>
      </c>
      <c r="Q51" s="40">
        <v>191</v>
      </c>
      <c r="R51" s="40">
        <v>0</v>
      </c>
      <c r="S51" s="50">
        <f t="shared" si="16"/>
        <v>191</v>
      </c>
      <c r="T51" s="21">
        <v>13</v>
      </c>
      <c r="U51" s="21">
        <v>0</v>
      </c>
      <c r="V51" s="21">
        <v>150</v>
      </c>
      <c r="W51" s="21">
        <v>2</v>
      </c>
      <c r="X51" s="21">
        <v>0</v>
      </c>
      <c r="Y51" s="50">
        <f t="shared" si="17"/>
        <v>165</v>
      </c>
      <c r="Z51" s="40">
        <v>4</v>
      </c>
      <c r="AA51" s="40">
        <v>0</v>
      </c>
      <c r="AB51" s="40">
        <v>5</v>
      </c>
      <c r="AC51" s="40">
        <v>0</v>
      </c>
      <c r="AD51" s="50">
        <f t="shared" si="18"/>
        <v>9</v>
      </c>
    </row>
    <row r="52" spans="1:31">
      <c r="A52" t="s">
        <v>36</v>
      </c>
      <c r="B52" s="10">
        <v>1477</v>
      </c>
      <c r="C52" s="9" t="s">
        <v>173</v>
      </c>
      <c r="D52" s="10">
        <v>45</v>
      </c>
      <c r="E52" s="8" t="s">
        <v>921</v>
      </c>
      <c r="F52" s="11">
        <v>42649</v>
      </c>
      <c r="G52" s="13">
        <v>4831</v>
      </c>
      <c r="H52" s="13">
        <v>79618</v>
      </c>
      <c r="I52" s="13">
        <v>6829</v>
      </c>
      <c r="J52" s="40">
        <v>1</v>
      </c>
      <c r="K52" s="40">
        <v>0</v>
      </c>
      <c r="L52" s="40">
        <v>0</v>
      </c>
      <c r="M52" s="40">
        <v>0</v>
      </c>
      <c r="N52" s="50">
        <f t="shared" si="19"/>
        <v>1</v>
      </c>
      <c r="O52" s="40">
        <v>12</v>
      </c>
      <c r="P52" s="40">
        <v>0</v>
      </c>
      <c r="Q52" s="40">
        <v>177</v>
      </c>
      <c r="R52" s="40">
        <v>0</v>
      </c>
      <c r="S52" s="50">
        <f t="shared" si="16"/>
        <v>189</v>
      </c>
      <c r="T52" s="21">
        <v>10</v>
      </c>
      <c r="U52" s="21">
        <v>0</v>
      </c>
      <c r="V52" s="21">
        <v>205</v>
      </c>
      <c r="W52" s="21">
        <v>1</v>
      </c>
      <c r="X52" s="21">
        <v>0</v>
      </c>
      <c r="Y52" s="50">
        <f t="shared" si="17"/>
        <v>216</v>
      </c>
      <c r="Z52" s="40">
        <v>0</v>
      </c>
      <c r="AA52" s="40">
        <v>0</v>
      </c>
      <c r="AB52" s="40">
        <v>0</v>
      </c>
      <c r="AC52" s="40">
        <v>0</v>
      </c>
      <c r="AD52" s="50">
        <f t="shared" si="18"/>
        <v>0</v>
      </c>
    </row>
    <row r="53" spans="1:31">
      <c r="A53" t="s">
        <v>42</v>
      </c>
      <c r="B53" s="10">
        <v>1481</v>
      </c>
      <c r="C53" s="9" t="s">
        <v>173</v>
      </c>
      <c r="D53" s="10">
        <v>46</v>
      </c>
      <c r="E53" s="8" t="s">
        <v>922</v>
      </c>
      <c r="F53" s="11">
        <v>42650</v>
      </c>
      <c r="G53" s="13">
        <v>0</v>
      </c>
      <c r="H53" s="13">
        <v>29</v>
      </c>
      <c r="I53" s="13">
        <v>91</v>
      </c>
      <c r="J53" s="40">
        <v>0</v>
      </c>
      <c r="K53" s="40">
        <v>0</v>
      </c>
      <c r="L53" s="40">
        <v>0</v>
      </c>
      <c r="M53" s="40">
        <v>0</v>
      </c>
      <c r="N53" s="50">
        <f t="shared" si="19"/>
        <v>0</v>
      </c>
      <c r="O53" s="40">
        <v>0</v>
      </c>
      <c r="P53" s="40">
        <v>0</v>
      </c>
      <c r="Q53" s="40">
        <v>0</v>
      </c>
      <c r="R53" s="40">
        <v>0</v>
      </c>
      <c r="S53" s="50">
        <f t="shared" si="16"/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50">
        <f t="shared" si="17"/>
        <v>0</v>
      </c>
      <c r="Z53" s="40">
        <v>0</v>
      </c>
      <c r="AA53" s="40">
        <v>0</v>
      </c>
      <c r="AB53" s="40">
        <v>0</v>
      </c>
      <c r="AC53" s="40">
        <v>0</v>
      </c>
      <c r="AD53" s="50">
        <f t="shared" si="18"/>
        <v>0</v>
      </c>
      <c r="AE53" s="99" t="s">
        <v>486</v>
      </c>
    </row>
    <row r="54" spans="1:31">
      <c r="A54" t="s">
        <v>36</v>
      </c>
      <c r="B54" s="10">
        <v>1478</v>
      </c>
      <c r="C54" s="9" t="s">
        <v>173</v>
      </c>
      <c r="D54" s="10">
        <v>47</v>
      </c>
      <c r="E54" s="8" t="s">
        <v>923</v>
      </c>
      <c r="F54" s="11">
        <v>42658</v>
      </c>
      <c r="G54" s="13">
        <v>2227</v>
      </c>
      <c r="H54" s="13">
        <v>81948</v>
      </c>
      <c r="I54" s="13">
        <v>3369</v>
      </c>
      <c r="J54" s="40">
        <v>33</v>
      </c>
      <c r="K54" s="40">
        <v>0</v>
      </c>
      <c r="L54" s="40">
        <v>5</v>
      </c>
      <c r="M54" s="40">
        <v>0</v>
      </c>
      <c r="N54" s="50">
        <f t="shared" si="19"/>
        <v>38</v>
      </c>
      <c r="O54" s="40">
        <v>0</v>
      </c>
      <c r="P54" s="40">
        <v>0</v>
      </c>
      <c r="Q54" s="40">
        <v>200</v>
      </c>
      <c r="R54" s="40">
        <v>15</v>
      </c>
      <c r="S54" s="50">
        <f t="shared" si="16"/>
        <v>215</v>
      </c>
      <c r="T54" s="21">
        <v>13</v>
      </c>
      <c r="U54" s="21">
        <v>0</v>
      </c>
      <c r="V54" s="21">
        <v>120</v>
      </c>
      <c r="W54" s="21">
        <v>0</v>
      </c>
      <c r="X54" s="21">
        <v>0</v>
      </c>
      <c r="Y54" s="50">
        <f t="shared" si="17"/>
        <v>133</v>
      </c>
      <c r="Z54" s="40">
        <v>0</v>
      </c>
      <c r="AA54" s="40">
        <v>0</v>
      </c>
      <c r="AB54" s="40">
        <v>0</v>
      </c>
      <c r="AC54" s="40">
        <v>0</v>
      </c>
      <c r="AD54" s="50">
        <f t="shared" si="18"/>
        <v>0</v>
      </c>
    </row>
    <row r="55" spans="1:31">
      <c r="A55" t="s">
        <v>36</v>
      </c>
      <c r="B55" s="10">
        <v>1480</v>
      </c>
      <c r="C55" s="9" t="s">
        <v>173</v>
      </c>
      <c r="D55" s="10">
        <v>48</v>
      </c>
      <c r="E55" s="8" t="s">
        <v>924</v>
      </c>
      <c r="F55" s="11">
        <v>42665</v>
      </c>
      <c r="G55" s="13">
        <v>1496</v>
      </c>
      <c r="H55" s="13">
        <v>73428</v>
      </c>
      <c r="I55" s="13">
        <v>2340</v>
      </c>
      <c r="J55" s="40">
        <v>4</v>
      </c>
      <c r="K55" s="40">
        <v>0</v>
      </c>
      <c r="L55" s="40">
        <v>0</v>
      </c>
      <c r="M55" s="40">
        <v>0</v>
      </c>
      <c r="N55" s="50">
        <f t="shared" si="19"/>
        <v>4</v>
      </c>
      <c r="O55" s="40">
        <v>6</v>
      </c>
      <c r="P55" s="40">
        <v>0</v>
      </c>
      <c r="Q55" s="40">
        <v>250</v>
      </c>
      <c r="R55" s="40">
        <v>0</v>
      </c>
      <c r="S55" s="50">
        <f t="shared" si="16"/>
        <v>256</v>
      </c>
      <c r="T55" s="21">
        <v>10</v>
      </c>
      <c r="U55" s="21">
        <v>0</v>
      </c>
      <c r="V55" s="21">
        <v>80</v>
      </c>
      <c r="W55" s="21">
        <v>3</v>
      </c>
      <c r="X55" s="21">
        <v>0</v>
      </c>
      <c r="Y55" s="50">
        <f t="shared" si="17"/>
        <v>93</v>
      </c>
      <c r="Z55" s="40">
        <v>0</v>
      </c>
      <c r="AA55" s="40">
        <v>0</v>
      </c>
      <c r="AB55" s="40">
        <v>0</v>
      </c>
      <c r="AC55" s="40">
        <v>0</v>
      </c>
      <c r="AD55" s="50">
        <f t="shared" si="18"/>
        <v>0</v>
      </c>
    </row>
    <row r="56" spans="1:31">
      <c r="A56" t="s">
        <v>36</v>
      </c>
      <c r="B56" s="10">
        <v>1481</v>
      </c>
      <c r="C56" s="9" t="s">
        <v>173</v>
      </c>
      <c r="D56" s="10">
        <v>49</v>
      </c>
      <c r="E56" s="8" t="s">
        <v>925</v>
      </c>
      <c r="F56" s="11">
        <v>42673</v>
      </c>
      <c r="G56" s="13">
        <v>2468</v>
      </c>
      <c r="H56" s="13">
        <v>100488</v>
      </c>
      <c r="I56" s="13">
        <v>4532</v>
      </c>
      <c r="J56" s="40">
        <v>21</v>
      </c>
      <c r="K56" s="40">
        <v>0</v>
      </c>
      <c r="L56" s="40">
        <v>1</v>
      </c>
      <c r="M56" s="40">
        <v>0</v>
      </c>
      <c r="N56" s="50">
        <f t="shared" si="19"/>
        <v>22</v>
      </c>
      <c r="O56" s="40">
        <v>0</v>
      </c>
      <c r="P56" s="40">
        <v>0</v>
      </c>
      <c r="Q56" s="40">
        <v>145</v>
      </c>
      <c r="R56" s="40">
        <v>5</v>
      </c>
      <c r="S56" s="50">
        <f t="shared" si="16"/>
        <v>150</v>
      </c>
      <c r="T56" s="21">
        <v>38</v>
      </c>
      <c r="U56" s="21">
        <v>0</v>
      </c>
      <c r="V56" s="21">
        <v>142</v>
      </c>
      <c r="W56" s="21">
        <v>1</v>
      </c>
      <c r="X56" s="21">
        <v>0</v>
      </c>
      <c r="Y56" s="50">
        <f t="shared" si="17"/>
        <v>181</v>
      </c>
      <c r="Z56" s="40">
        <v>0</v>
      </c>
      <c r="AA56" s="40">
        <v>0</v>
      </c>
      <c r="AB56" s="40">
        <v>0</v>
      </c>
      <c r="AC56" s="40">
        <v>0</v>
      </c>
      <c r="AD56" s="50">
        <f t="shared" si="18"/>
        <v>0</v>
      </c>
    </row>
    <row r="57" spans="1:31">
      <c r="A57" t="s">
        <v>36</v>
      </c>
      <c r="B57" s="10">
        <v>1482</v>
      </c>
      <c r="C57" s="9" t="s">
        <v>173</v>
      </c>
      <c r="D57" s="10">
        <v>50</v>
      </c>
      <c r="E57" s="8" t="s">
        <v>926</v>
      </c>
      <c r="F57" s="11">
        <v>42679</v>
      </c>
      <c r="G57" s="13">
        <v>1766</v>
      </c>
      <c r="H57" s="13">
        <v>104215</v>
      </c>
      <c r="I57" s="13">
        <v>3210</v>
      </c>
      <c r="J57" s="40">
        <v>2</v>
      </c>
      <c r="K57" s="40">
        <v>0</v>
      </c>
      <c r="L57" s="40">
        <v>1</v>
      </c>
      <c r="M57" s="40">
        <v>0</v>
      </c>
      <c r="N57" s="50">
        <f t="shared" si="19"/>
        <v>3</v>
      </c>
      <c r="O57" s="40">
        <v>0</v>
      </c>
      <c r="P57" s="40">
        <v>0</v>
      </c>
      <c r="Q57" s="40">
        <v>1</v>
      </c>
      <c r="R57" s="40">
        <v>5</v>
      </c>
      <c r="S57" s="50">
        <f t="shared" si="16"/>
        <v>6</v>
      </c>
      <c r="T57" s="21">
        <v>27</v>
      </c>
      <c r="U57" s="21">
        <v>0</v>
      </c>
      <c r="V57" s="21">
        <v>100</v>
      </c>
      <c r="W57" s="21">
        <v>0</v>
      </c>
      <c r="X57" s="21">
        <v>0</v>
      </c>
      <c r="Y57" s="50">
        <f t="shared" si="17"/>
        <v>127</v>
      </c>
      <c r="Z57" s="40">
        <v>0</v>
      </c>
      <c r="AA57" s="40">
        <v>0</v>
      </c>
      <c r="AB57" s="40">
        <v>0</v>
      </c>
      <c r="AC57" s="40">
        <v>0</v>
      </c>
      <c r="AD57" s="50">
        <f t="shared" ref="AD57:AD66" si="20">SUM(Z57:AC57)</f>
        <v>0</v>
      </c>
    </row>
    <row r="58" spans="1:31">
      <c r="A58" t="s">
        <v>36</v>
      </c>
      <c r="B58" s="10">
        <v>1483</v>
      </c>
      <c r="C58" s="9" t="s">
        <v>173</v>
      </c>
      <c r="D58" s="10">
        <v>51</v>
      </c>
      <c r="E58" s="8" t="s">
        <v>927</v>
      </c>
      <c r="F58" s="11">
        <v>42684</v>
      </c>
      <c r="G58" s="13">
        <v>2339</v>
      </c>
      <c r="H58" s="13">
        <v>83835</v>
      </c>
      <c r="I58" s="13">
        <v>3496</v>
      </c>
      <c r="J58" s="40">
        <v>0</v>
      </c>
      <c r="K58" s="40">
        <v>0</v>
      </c>
      <c r="L58" s="40">
        <v>0</v>
      </c>
      <c r="M58" s="40">
        <v>0</v>
      </c>
      <c r="N58" s="50">
        <f t="shared" si="19"/>
        <v>0</v>
      </c>
      <c r="O58" s="40">
        <v>0</v>
      </c>
      <c r="P58" s="40">
        <v>0</v>
      </c>
      <c r="Q58" s="40">
        <v>50</v>
      </c>
      <c r="R58" s="40">
        <v>5</v>
      </c>
      <c r="S58" s="50">
        <f t="shared" si="16"/>
        <v>55</v>
      </c>
      <c r="T58" s="21">
        <v>7</v>
      </c>
      <c r="U58" s="21">
        <v>0</v>
      </c>
      <c r="V58" s="21">
        <v>128</v>
      </c>
      <c r="W58" s="21">
        <v>3</v>
      </c>
      <c r="X58" s="21">
        <v>0</v>
      </c>
      <c r="Y58" s="50">
        <f t="shared" si="17"/>
        <v>138</v>
      </c>
      <c r="Z58" s="40">
        <v>0</v>
      </c>
      <c r="AA58" s="40">
        <v>0</v>
      </c>
      <c r="AB58" s="40">
        <v>0</v>
      </c>
      <c r="AC58" s="40">
        <v>0</v>
      </c>
      <c r="AD58" s="50">
        <f t="shared" si="20"/>
        <v>0</v>
      </c>
    </row>
    <row r="59" spans="1:31">
      <c r="A59" t="s">
        <v>42</v>
      </c>
      <c r="B59" s="10">
        <v>1490</v>
      </c>
      <c r="C59" s="9" t="s">
        <v>173</v>
      </c>
      <c r="D59" s="10">
        <v>52</v>
      </c>
      <c r="E59" s="8" t="s">
        <v>928</v>
      </c>
      <c r="F59" s="11">
        <v>42686</v>
      </c>
      <c r="G59" s="13">
        <v>0</v>
      </c>
      <c r="H59" s="13">
        <f>143+28</f>
        <v>171</v>
      </c>
      <c r="I59" s="13">
        <f>532+147</f>
        <v>679</v>
      </c>
      <c r="J59" s="40">
        <v>0</v>
      </c>
      <c r="K59" s="40">
        <v>0</v>
      </c>
      <c r="L59" s="40">
        <v>0</v>
      </c>
      <c r="M59" s="40">
        <v>0</v>
      </c>
      <c r="N59" s="50">
        <f t="shared" ref="N59:N70" si="21">SUM(J59:M59)</f>
        <v>0</v>
      </c>
      <c r="O59" s="40">
        <v>0</v>
      </c>
      <c r="P59" s="40">
        <v>0</v>
      </c>
      <c r="Q59" s="40">
        <v>0</v>
      </c>
      <c r="R59" s="40">
        <v>0</v>
      </c>
      <c r="S59" s="50">
        <f t="shared" si="16"/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50">
        <f t="shared" ref="Y59:Y70" si="22">SUM(T59:X59)</f>
        <v>0</v>
      </c>
      <c r="Z59" s="40">
        <v>0</v>
      </c>
      <c r="AA59" s="40">
        <v>0</v>
      </c>
      <c r="AB59" s="40">
        <v>0</v>
      </c>
      <c r="AC59" s="40">
        <v>0</v>
      </c>
      <c r="AD59" s="50">
        <f t="shared" si="20"/>
        <v>0</v>
      </c>
      <c r="AE59" s="99" t="s">
        <v>486</v>
      </c>
    </row>
    <row r="60" spans="1:31">
      <c r="A60" t="s">
        <v>36</v>
      </c>
      <c r="B60" s="10">
        <v>1484</v>
      </c>
      <c r="C60" s="9" t="s">
        <v>173</v>
      </c>
      <c r="D60" s="10">
        <v>53</v>
      </c>
      <c r="E60" s="8" t="s">
        <v>929</v>
      </c>
      <c r="F60" s="11">
        <v>42695</v>
      </c>
      <c r="G60" s="13">
        <v>2976</v>
      </c>
      <c r="H60" s="13">
        <v>101825</v>
      </c>
      <c r="I60" s="13">
        <v>5003</v>
      </c>
      <c r="J60" s="40">
        <v>2</v>
      </c>
      <c r="K60" s="40">
        <v>0</v>
      </c>
      <c r="L60" s="40">
        <v>0</v>
      </c>
      <c r="M60" s="40">
        <v>0</v>
      </c>
      <c r="N60" s="50">
        <f t="shared" si="21"/>
        <v>2</v>
      </c>
      <c r="O60" s="40">
        <v>0</v>
      </c>
      <c r="P60" s="40">
        <v>0</v>
      </c>
      <c r="Q60" s="40">
        <v>270</v>
      </c>
      <c r="R60" s="40">
        <v>0</v>
      </c>
      <c r="S60" s="50">
        <f t="shared" si="16"/>
        <v>270</v>
      </c>
      <c r="T60" s="21">
        <v>16</v>
      </c>
      <c r="U60" s="21">
        <v>0</v>
      </c>
      <c r="V60" s="21">
        <v>181</v>
      </c>
      <c r="W60" s="21">
        <v>0</v>
      </c>
      <c r="X60" s="21">
        <v>0</v>
      </c>
      <c r="Y60" s="50">
        <f t="shared" si="22"/>
        <v>197</v>
      </c>
      <c r="Z60" s="40">
        <v>20</v>
      </c>
      <c r="AA60" s="40">
        <v>0</v>
      </c>
      <c r="AB60" s="40">
        <v>1</v>
      </c>
      <c r="AC60" s="40">
        <v>0</v>
      </c>
      <c r="AD60" s="50">
        <f t="shared" si="20"/>
        <v>21</v>
      </c>
    </row>
    <row r="61" spans="1:31">
      <c r="A61" t="s">
        <v>36</v>
      </c>
      <c r="B61" s="10">
        <v>1486</v>
      </c>
      <c r="C61" s="9" t="s">
        <v>173</v>
      </c>
      <c r="D61" s="10">
        <v>54</v>
      </c>
      <c r="E61" s="8" t="s">
        <v>930</v>
      </c>
      <c r="F61" s="11">
        <v>42700</v>
      </c>
      <c r="G61" s="13">
        <v>2858</v>
      </c>
      <c r="H61" s="13">
        <v>82988</v>
      </c>
      <c r="I61" s="13">
        <v>4693</v>
      </c>
      <c r="J61" s="40">
        <v>2</v>
      </c>
      <c r="K61" s="40">
        <v>0</v>
      </c>
      <c r="L61" s="40">
        <v>1</v>
      </c>
      <c r="M61" s="40">
        <v>0</v>
      </c>
      <c r="N61" s="50">
        <f t="shared" si="21"/>
        <v>3</v>
      </c>
      <c r="O61" s="40">
        <v>0</v>
      </c>
      <c r="P61" s="40">
        <v>0</v>
      </c>
      <c r="Q61" s="40">
        <v>100</v>
      </c>
      <c r="R61" s="40">
        <v>5</v>
      </c>
      <c r="S61" s="50">
        <f t="shared" si="16"/>
        <v>105</v>
      </c>
      <c r="T61" s="21">
        <v>37</v>
      </c>
      <c r="U61" s="21">
        <v>0</v>
      </c>
      <c r="V61" s="21">
        <v>150</v>
      </c>
      <c r="W61" s="21">
        <v>0</v>
      </c>
      <c r="X61" s="21">
        <v>0</v>
      </c>
      <c r="Y61" s="50">
        <f t="shared" si="22"/>
        <v>187</v>
      </c>
      <c r="Z61" s="40">
        <v>30</v>
      </c>
      <c r="AA61" s="40">
        <v>0</v>
      </c>
      <c r="AB61" s="40">
        <v>0</v>
      </c>
      <c r="AC61" s="40">
        <v>0</v>
      </c>
      <c r="AD61" s="50">
        <f t="shared" si="20"/>
        <v>30</v>
      </c>
    </row>
    <row r="62" spans="1:31">
      <c r="A62" t="s">
        <v>36</v>
      </c>
      <c r="B62" s="10">
        <v>1487</v>
      </c>
      <c r="C62" s="9" t="s">
        <v>173</v>
      </c>
      <c r="D62" s="10">
        <v>55</v>
      </c>
      <c r="E62" s="8" t="s">
        <v>931</v>
      </c>
      <c r="F62" s="11">
        <v>42704</v>
      </c>
      <c r="G62" s="13">
        <v>3076</v>
      </c>
      <c r="H62" s="13">
        <v>81180</v>
      </c>
      <c r="I62" s="13">
        <v>3912</v>
      </c>
      <c r="J62" s="40">
        <v>1</v>
      </c>
      <c r="K62" s="40">
        <v>0</v>
      </c>
      <c r="L62" s="40">
        <v>3</v>
      </c>
      <c r="M62" s="40">
        <v>0</v>
      </c>
      <c r="N62" s="50">
        <f t="shared" si="21"/>
        <v>4</v>
      </c>
      <c r="O62" s="40">
        <v>44</v>
      </c>
      <c r="P62" s="40">
        <v>0</v>
      </c>
      <c r="Q62" s="40">
        <v>70</v>
      </c>
      <c r="R62" s="40">
        <v>5</v>
      </c>
      <c r="S62" s="50">
        <f t="shared" si="16"/>
        <v>119</v>
      </c>
      <c r="T62" s="21">
        <v>10</v>
      </c>
      <c r="U62" s="21">
        <v>0</v>
      </c>
      <c r="V62" s="21">
        <v>143</v>
      </c>
      <c r="W62" s="21">
        <v>0</v>
      </c>
      <c r="X62" s="21">
        <v>0</v>
      </c>
      <c r="Y62" s="50">
        <f t="shared" si="22"/>
        <v>153</v>
      </c>
      <c r="Z62" s="40">
        <v>30</v>
      </c>
      <c r="AA62" s="40">
        <v>0</v>
      </c>
      <c r="AB62" s="40">
        <v>0</v>
      </c>
      <c r="AC62" s="40">
        <v>0</v>
      </c>
      <c r="AD62" s="50">
        <f t="shared" si="20"/>
        <v>30</v>
      </c>
    </row>
    <row r="63" spans="1:31">
      <c r="B63" s="10">
        <v>1488</v>
      </c>
      <c r="C63" s="9" t="s">
        <v>173</v>
      </c>
      <c r="D63" s="10">
        <v>56</v>
      </c>
      <c r="E63" s="8" t="s">
        <v>932</v>
      </c>
      <c r="F63" s="11">
        <v>42714</v>
      </c>
      <c r="G63" s="13">
        <v>1949</v>
      </c>
      <c r="H63" s="13">
        <v>68345</v>
      </c>
      <c r="I63" s="13">
        <v>2983</v>
      </c>
      <c r="J63" s="40">
        <v>2</v>
      </c>
      <c r="K63" s="40">
        <v>0</v>
      </c>
      <c r="L63" s="40">
        <v>1</v>
      </c>
      <c r="M63" s="40">
        <v>0</v>
      </c>
      <c r="N63" s="50">
        <f t="shared" si="21"/>
        <v>3</v>
      </c>
      <c r="O63" s="40">
        <v>15</v>
      </c>
      <c r="P63" s="40">
        <v>0</v>
      </c>
      <c r="Q63" s="40">
        <v>157</v>
      </c>
      <c r="R63" s="40">
        <v>5</v>
      </c>
      <c r="S63" s="50">
        <f t="shared" ref="S63:S70" si="23">SUM(O63:R63)</f>
        <v>177</v>
      </c>
      <c r="T63" s="21">
        <v>13</v>
      </c>
      <c r="U63" s="21">
        <v>0</v>
      </c>
      <c r="V63" s="21">
        <v>105</v>
      </c>
      <c r="W63" s="21">
        <v>1</v>
      </c>
      <c r="X63" s="21">
        <v>0</v>
      </c>
      <c r="Y63" s="50">
        <f t="shared" si="22"/>
        <v>119</v>
      </c>
      <c r="Z63" s="40">
        <v>0</v>
      </c>
      <c r="AA63" s="40">
        <v>0</v>
      </c>
      <c r="AB63" s="40">
        <v>0</v>
      </c>
      <c r="AC63" s="40">
        <v>0</v>
      </c>
      <c r="AD63" s="50">
        <f t="shared" si="20"/>
        <v>0</v>
      </c>
    </row>
    <row r="64" spans="1:31">
      <c r="B64" s="10">
        <v>1489</v>
      </c>
      <c r="C64" s="9" t="s">
        <v>173</v>
      </c>
      <c r="D64" s="10">
        <v>57</v>
      </c>
      <c r="E64" s="8" t="s">
        <v>933</v>
      </c>
      <c r="F64" s="11">
        <v>42723</v>
      </c>
      <c r="G64" s="13">
        <v>3618</v>
      </c>
      <c r="H64" s="13">
        <v>117503</v>
      </c>
      <c r="I64" s="13">
        <v>5207</v>
      </c>
      <c r="J64" s="40">
        <v>0</v>
      </c>
      <c r="K64" s="40">
        <v>0</v>
      </c>
      <c r="L64" s="40">
        <v>0</v>
      </c>
      <c r="M64" s="40">
        <v>0</v>
      </c>
      <c r="N64" s="50">
        <f t="shared" si="21"/>
        <v>0</v>
      </c>
      <c r="O64" s="40">
        <v>0</v>
      </c>
      <c r="P64" s="40">
        <v>0</v>
      </c>
      <c r="Q64" s="40">
        <v>195</v>
      </c>
      <c r="R64" s="40">
        <v>0</v>
      </c>
      <c r="S64" s="50">
        <f t="shared" si="23"/>
        <v>195</v>
      </c>
      <c r="T64" s="21">
        <v>12</v>
      </c>
      <c r="U64" s="21">
        <v>0</v>
      </c>
      <c r="V64" s="21">
        <v>192</v>
      </c>
      <c r="W64" s="21">
        <v>0</v>
      </c>
      <c r="X64" s="21">
        <v>0</v>
      </c>
      <c r="Y64" s="50">
        <f t="shared" si="22"/>
        <v>204</v>
      </c>
      <c r="Z64" s="40">
        <v>0</v>
      </c>
      <c r="AA64" s="40">
        <v>0</v>
      </c>
      <c r="AB64" s="40">
        <v>0</v>
      </c>
      <c r="AC64" s="40">
        <v>0</v>
      </c>
      <c r="AD64" s="50">
        <f t="shared" si="20"/>
        <v>0</v>
      </c>
    </row>
    <row r="65" spans="1:31">
      <c r="B65" s="10">
        <v>1491</v>
      </c>
      <c r="C65" s="9" t="s">
        <v>173</v>
      </c>
      <c r="D65" s="10">
        <v>58</v>
      </c>
      <c r="E65" s="8" t="s">
        <v>934</v>
      </c>
      <c r="F65" s="11">
        <v>42727</v>
      </c>
      <c r="G65" s="13">
        <v>4330</v>
      </c>
      <c r="H65" s="13">
        <v>84551</v>
      </c>
      <c r="I65" s="13">
        <v>6408</v>
      </c>
      <c r="J65" s="40">
        <v>2</v>
      </c>
      <c r="K65" s="40">
        <v>0</v>
      </c>
      <c r="L65" s="40">
        <v>1</v>
      </c>
      <c r="M65" s="40">
        <v>0</v>
      </c>
      <c r="N65" s="50">
        <f t="shared" si="21"/>
        <v>3</v>
      </c>
      <c r="O65" s="40">
        <v>15</v>
      </c>
      <c r="P65" s="40">
        <v>0</v>
      </c>
      <c r="Q65" s="40">
        <v>250</v>
      </c>
      <c r="R65" s="40">
        <v>10</v>
      </c>
      <c r="S65" s="50">
        <f t="shared" si="23"/>
        <v>275</v>
      </c>
      <c r="T65" s="21">
        <v>26</v>
      </c>
      <c r="U65" s="21">
        <v>0</v>
      </c>
      <c r="V65" s="21">
        <v>226</v>
      </c>
      <c r="W65" s="21">
        <v>1</v>
      </c>
      <c r="X65" s="21">
        <v>0</v>
      </c>
      <c r="Y65" s="50">
        <f t="shared" si="22"/>
        <v>253</v>
      </c>
      <c r="Z65" s="40">
        <v>0</v>
      </c>
      <c r="AA65" s="40">
        <v>0</v>
      </c>
      <c r="AB65" s="40">
        <v>0</v>
      </c>
      <c r="AC65" s="40">
        <v>0</v>
      </c>
      <c r="AD65" s="50">
        <f t="shared" si="20"/>
        <v>0</v>
      </c>
    </row>
    <row r="66" spans="1:31">
      <c r="B66" s="10">
        <v>1492</v>
      </c>
      <c r="C66" s="9" t="s">
        <v>173</v>
      </c>
      <c r="D66" s="10">
        <v>59</v>
      </c>
      <c r="E66" s="8" t="s">
        <v>935</v>
      </c>
      <c r="F66" s="11">
        <v>42735</v>
      </c>
      <c r="G66" s="13">
        <v>2977</v>
      </c>
      <c r="H66" s="13">
        <v>111209</v>
      </c>
      <c r="I66" s="13">
        <v>4502</v>
      </c>
      <c r="J66" s="40">
        <v>0</v>
      </c>
      <c r="K66" s="40">
        <v>0</v>
      </c>
      <c r="L66" s="40">
        <v>0</v>
      </c>
      <c r="M66" s="40">
        <v>0</v>
      </c>
      <c r="N66" s="50">
        <f t="shared" si="21"/>
        <v>0</v>
      </c>
      <c r="O66" s="40">
        <v>20</v>
      </c>
      <c r="P66" s="40">
        <v>0</v>
      </c>
      <c r="Q66" s="40">
        <v>138</v>
      </c>
      <c r="R66" s="40">
        <v>27</v>
      </c>
      <c r="S66" s="50">
        <f t="shared" si="23"/>
        <v>185</v>
      </c>
      <c r="T66" s="21">
        <v>14</v>
      </c>
      <c r="U66" s="21">
        <v>0</v>
      </c>
      <c r="V66" s="21">
        <v>163</v>
      </c>
      <c r="W66" s="21">
        <v>0</v>
      </c>
      <c r="X66" s="21">
        <v>0</v>
      </c>
      <c r="Y66" s="50">
        <f t="shared" si="22"/>
        <v>177</v>
      </c>
      <c r="Z66" s="40">
        <v>0</v>
      </c>
      <c r="AA66" s="40">
        <v>0</v>
      </c>
      <c r="AB66" s="40">
        <v>0</v>
      </c>
      <c r="AC66" s="40">
        <v>0</v>
      </c>
      <c r="AD66" s="50">
        <f t="shared" si="20"/>
        <v>0</v>
      </c>
    </row>
    <row r="67" spans="1:31">
      <c r="B67" s="10">
        <v>1493</v>
      </c>
      <c r="C67" s="9" t="s">
        <v>173</v>
      </c>
      <c r="D67" s="10">
        <v>60</v>
      </c>
      <c r="E67" s="8" t="s">
        <v>936</v>
      </c>
      <c r="F67" s="11">
        <v>42711</v>
      </c>
      <c r="G67" s="13">
        <v>0</v>
      </c>
      <c r="H67" s="13">
        <v>36</v>
      </c>
      <c r="I67" s="13">
        <v>642</v>
      </c>
      <c r="J67" s="40">
        <v>0</v>
      </c>
      <c r="K67" s="40">
        <v>0</v>
      </c>
      <c r="L67" s="40">
        <v>0</v>
      </c>
      <c r="M67" s="40">
        <v>0</v>
      </c>
      <c r="N67" s="50">
        <f t="shared" si="21"/>
        <v>0</v>
      </c>
      <c r="O67" s="40">
        <v>0</v>
      </c>
      <c r="P67" s="40">
        <v>0</v>
      </c>
      <c r="Q67" s="40">
        <v>0</v>
      </c>
      <c r="R67" s="40">
        <v>0</v>
      </c>
      <c r="S67" s="50">
        <f t="shared" si="23"/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50">
        <f t="shared" si="22"/>
        <v>0</v>
      </c>
      <c r="Z67" s="40">
        <v>0</v>
      </c>
      <c r="AA67" s="40">
        <v>0</v>
      </c>
      <c r="AB67" s="40">
        <v>0</v>
      </c>
      <c r="AC67" s="40">
        <v>0</v>
      </c>
      <c r="AD67" s="50">
        <f>SUM(Z67:AC67)</f>
        <v>0</v>
      </c>
      <c r="AE67" s="99" t="s">
        <v>486</v>
      </c>
    </row>
    <row r="68" spans="1:31">
      <c r="B68" s="10">
        <v>1494</v>
      </c>
      <c r="C68" s="9" t="s">
        <v>173</v>
      </c>
      <c r="D68" s="10">
        <v>61</v>
      </c>
      <c r="E68" s="8" t="s">
        <v>421</v>
      </c>
      <c r="F68" s="11">
        <v>42719</v>
      </c>
      <c r="G68" s="13">
        <v>0</v>
      </c>
      <c r="H68" s="13">
        <v>6</v>
      </c>
      <c r="I68" s="13">
        <v>176</v>
      </c>
      <c r="J68" s="40">
        <v>0</v>
      </c>
      <c r="K68" s="40">
        <v>0</v>
      </c>
      <c r="L68" s="40">
        <v>0</v>
      </c>
      <c r="M68" s="40">
        <v>0</v>
      </c>
      <c r="N68" s="50">
        <f t="shared" si="21"/>
        <v>0</v>
      </c>
      <c r="O68" s="40">
        <v>0</v>
      </c>
      <c r="P68" s="40">
        <v>0</v>
      </c>
      <c r="Q68" s="40">
        <v>0</v>
      </c>
      <c r="R68" s="40">
        <v>0</v>
      </c>
      <c r="S68" s="50">
        <f t="shared" si="23"/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50">
        <f t="shared" si="22"/>
        <v>0</v>
      </c>
      <c r="Z68" s="40">
        <v>0</v>
      </c>
      <c r="AA68" s="40">
        <v>0</v>
      </c>
      <c r="AB68" s="40">
        <v>0</v>
      </c>
      <c r="AC68" s="40">
        <v>0</v>
      </c>
      <c r="AD68" s="50">
        <f>SUM(Z68:AC68)</f>
        <v>0</v>
      </c>
      <c r="AE68" s="99" t="s">
        <v>486</v>
      </c>
    </row>
    <row r="69" spans="1:31">
      <c r="B69" s="10">
        <v>1495</v>
      </c>
      <c r="C69" s="9" t="s">
        <v>173</v>
      </c>
      <c r="D69" s="10">
        <v>62</v>
      </c>
      <c r="E69" s="8" t="s">
        <v>937</v>
      </c>
      <c r="F69" s="11">
        <v>42716</v>
      </c>
      <c r="G69" s="13">
        <v>0</v>
      </c>
      <c r="H69" s="13">
        <v>21</v>
      </c>
      <c r="I69" s="13">
        <v>133</v>
      </c>
      <c r="J69" s="40">
        <v>0</v>
      </c>
      <c r="K69" s="40">
        <v>0</v>
      </c>
      <c r="L69" s="40">
        <v>0</v>
      </c>
      <c r="M69" s="40">
        <v>0</v>
      </c>
      <c r="N69" s="50">
        <f t="shared" si="21"/>
        <v>0</v>
      </c>
      <c r="O69" s="40">
        <v>0</v>
      </c>
      <c r="P69" s="40">
        <v>0</v>
      </c>
      <c r="Q69" s="40">
        <v>0</v>
      </c>
      <c r="R69" s="40">
        <v>0</v>
      </c>
      <c r="S69" s="50">
        <f t="shared" si="23"/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50">
        <f t="shared" si="22"/>
        <v>0</v>
      </c>
      <c r="Z69" s="40">
        <v>0</v>
      </c>
      <c r="AA69" s="40">
        <v>0</v>
      </c>
      <c r="AB69" s="40">
        <v>0</v>
      </c>
      <c r="AC69" s="40">
        <v>0</v>
      </c>
      <c r="AD69" s="50">
        <f>SUM(Z69:AC69)</f>
        <v>0</v>
      </c>
      <c r="AE69" s="99" t="s">
        <v>486</v>
      </c>
    </row>
    <row r="70" spans="1:31">
      <c r="B70" s="10">
        <v>1496</v>
      </c>
      <c r="C70" s="9" t="s">
        <v>173</v>
      </c>
      <c r="D70" s="10">
        <v>63</v>
      </c>
      <c r="E70" s="8" t="s">
        <v>938</v>
      </c>
      <c r="F70" s="11">
        <v>42730</v>
      </c>
      <c r="G70" s="13">
        <v>0</v>
      </c>
      <c r="H70" s="13">
        <v>63</v>
      </c>
      <c r="I70" s="13">
        <v>196</v>
      </c>
      <c r="J70" s="40">
        <v>0</v>
      </c>
      <c r="K70" s="40">
        <v>0</v>
      </c>
      <c r="L70" s="40">
        <v>0</v>
      </c>
      <c r="M70" s="40">
        <v>0</v>
      </c>
      <c r="N70" s="50">
        <f t="shared" si="21"/>
        <v>0</v>
      </c>
      <c r="O70" s="40">
        <v>0</v>
      </c>
      <c r="P70" s="40">
        <v>0</v>
      </c>
      <c r="Q70" s="40">
        <v>0</v>
      </c>
      <c r="R70" s="40">
        <v>0</v>
      </c>
      <c r="S70" s="50">
        <f t="shared" si="23"/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50">
        <f t="shared" si="22"/>
        <v>0</v>
      </c>
      <c r="Z70" s="40">
        <v>0</v>
      </c>
      <c r="AA70" s="40">
        <v>0</v>
      </c>
      <c r="AB70" s="40">
        <v>0</v>
      </c>
      <c r="AC70" s="40">
        <v>0</v>
      </c>
      <c r="AD70" s="50">
        <f>SUM(Z70:AC70)</f>
        <v>0</v>
      </c>
      <c r="AE70" s="99" t="s">
        <v>486</v>
      </c>
    </row>
    <row r="71" spans="1:31">
      <c r="B71" s="8"/>
      <c r="C71" s="9"/>
      <c r="D71" s="8"/>
      <c r="E71" s="8"/>
      <c r="F71" s="11"/>
      <c r="G71" s="13"/>
      <c r="H71" s="13"/>
      <c r="I71" s="13"/>
      <c r="J71" s="13"/>
      <c r="K71" s="42"/>
      <c r="L71" s="42"/>
      <c r="M71" s="42"/>
      <c r="N71" s="44"/>
      <c r="O71" s="12"/>
      <c r="P71" s="12"/>
      <c r="Q71" s="12"/>
      <c r="R71" s="12"/>
      <c r="S71" s="44"/>
      <c r="T71" s="12"/>
      <c r="U71" s="12"/>
      <c r="V71" s="12"/>
      <c r="W71" s="12"/>
      <c r="X71" s="21"/>
      <c r="Y71" s="44"/>
      <c r="Z71" s="12"/>
      <c r="AA71" s="12"/>
      <c r="AB71" s="12"/>
      <c r="AC71" s="12"/>
      <c r="AD71" s="44"/>
    </row>
    <row r="72" spans="1:31">
      <c r="F72" s="3" t="s">
        <v>228</v>
      </c>
      <c r="G72" s="7">
        <f t="shared" ref="G72:AD72" si="24">SUM(G8:G71)</f>
        <v>141809</v>
      </c>
      <c r="H72" s="7">
        <f t="shared" si="24"/>
        <v>3946769</v>
      </c>
      <c r="I72" s="7">
        <f t="shared" si="24"/>
        <v>222820</v>
      </c>
      <c r="J72" s="7">
        <f t="shared" si="24"/>
        <v>244</v>
      </c>
      <c r="K72" s="7">
        <f t="shared" si="24"/>
        <v>0</v>
      </c>
      <c r="L72" s="7">
        <f t="shared" si="24"/>
        <v>71</v>
      </c>
      <c r="M72" s="7">
        <f t="shared" si="24"/>
        <v>0</v>
      </c>
      <c r="N72" s="7">
        <f t="shared" si="24"/>
        <v>315</v>
      </c>
      <c r="O72" s="7">
        <f t="shared" si="24"/>
        <v>897</v>
      </c>
      <c r="P72" s="7">
        <f t="shared" si="24"/>
        <v>0</v>
      </c>
      <c r="Q72" s="7">
        <f t="shared" si="24"/>
        <v>7276</v>
      </c>
      <c r="R72" s="7">
        <f t="shared" si="24"/>
        <v>188</v>
      </c>
      <c r="S72" s="7">
        <f t="shared" si="24"/>
        <v>8361</v>
      </c>
      <c r="T72" s="7">
        <f t="shared" si="24"/>
        <v>1052</v>
      </c>
      <c r="U72" s="7">
        <f t="shared" si="24"/>
        <v>0</v>
      </c>
      <c r="V72" s="7">
        <f t="shared" si="24"/>
        <v>7266</v>
      </c>
      <c r="W72" s="7">
        <f t="shared" si="24"/>
        <v>146</v>
      </c>
      <c r="X72" s="7">
        <f t="shared" si="24"/>
        <v>0</v>
      </c>
      <c r="Y72" s="7">
        <f t="shared" si="24"/>
        <v>8464</v>
      </c>
      <c r="Z72" s="7">
        <f t="shared" si="24"/>
        <v>105</v>
      </c>
      <c r="AA72" s="7">
        <f t="shared" si="24"/>
        <v>0</v>
      </c>
      <c r="AB72" s="7">
        <f t="shared" si="24"/>
        <v>48</v>
      </c>
      <c r="AC72" s="7">
        <f t="shared" si="24"/>
        <v>105</v>
      </c>
      <c r="AD72" s="7">
        <f t="shared" si="24"/>
        <v>258</v>
      </c>
    </row>
    <row r="73" spans="1:31">
      <c r="AD73" s="50"/>
    </row>
    <row r="74" spans="1:31">
      <c r="Y74" s="51"/>
      <c r="AB74" s="51"/>
      <c r="AD74" s="51"/>
    </row>
    <row r="75" spans="1:31">
      <c r="D75" s="51"/>
      <c r="F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</row>
    <row r="76" spans="1:31">
      <c r="D76" s="3"/>
      <c r="E76" s="4"/>
      <c r="F76" s="3"/>
      <c r="G76" s="18" t="s">
        <v>163</v>
      </c>
      <c r="H76" s="19"/>
      <c r="I76" s="20"/>
      <c r="J76" s="18" t="s">
        <v>164</v>
      </c>
      <c r="K76" s="48"/>
      <c r="L76" s="19"/>
      <c r="M76" s="19"/>
      <c r="N76" s="20"/>
      <c r="O76" s="15" t="s">
        <v>165</v>
      </c>
      <c r="P76" s="49"/>
      <c r="Q76" s="16"/>
      <c r="R76" s="16"/>
      <c r="S76" s="17"/>
      <c r="T76" s="18" t="s">
        <v>166</v>
      </c>
      <c r="U76" s="48"/>
      <c r="V76" s="19"/>
      <c r="W76" s="19"/>
      <c r="X76" s="19"/>
      <c r="Y76" s="20"/>
      <c r="Z76" s="15" t="s">
        <v>167</v>
      </c>
      <c r="AA76" s="49"/>
      <c r="AB76" s="16"/>
      <c r="AC76" s="16"/>
      <c r="AD76" s="17"/>
    </row>
    <row r="77" spans="1:31">
      <c r="A77" t="s">
        <v>171</v>
      </c>
      <c r="B77" t="s">
        <v>7</v>
      </c>
      <c r="D77" s="3" t="s">
        <v>9</v>
      </c>
      <c r="E77" s="4" t="s">
        <v>10</v>
      </c>
      <c r="F77" s="3" t="s">
        <v>11</v>
      </c>
      <c r="G77" s="36" t="s">
        <v>12</v>
      </c>
      <c r="H77" s="37" t="s">
        <v>13</v>
      </c>
      <c r="I77" s="38" t="s">
        <v>14</v>
      </c>
      <c r="J77" s="24" t="s">
        <v>15</v>
      </c>
      <c r="K77" s="24" t="s">
        <v>16</v>
      </c>
      <c r="L77" s="25" t="s">
        <v>17</v>
      </c>
      <c r="M77" s="24" t="s">
        <v>18</v>
      </c>
      <c r="N77" s="43" t="s">
        <v>19</v>
      </c>
      <c r="O77" s="22" t="s">
        <v>15</v>
      </c>
      <c r="P77" s="23" t="s">
        <v>16</v>
      </c>
      <c r="Q77" s="23" t="s">
        <v>17</v>
      </c>
      <c r="R77" s="23" t="s">
        <v>18</v>
      </c>
      <c r="S77" s="46" t="s">
        <v>19</v>
      </c>
      <c r="T77" s="24" t="s">
        <v>15</v>
      </c>
      <c r="U77" s="24" t="s">
        <v>16</v>
      </c>
      <c r="V77" s="25" t="s">
        <v>17</v>
      </c>
      <c r="W77" s="24" t="s">
        <v>18</v>
      </c>
      <c r="X77" s="24" t="s">
        <v>20</v>
      </c>
      <c r="Y77" s="43" t="s">
        <v>19</v>
      </c>
      <c r="Z77" s="22" t="s">
        <v>15</v>
      </c>
      <c r="AA77" s="23" t="s">
        <v>16</v>
      </c>
      <c r="AB77" s="23" t="s">
        <v>17</v>
      </c>
      <c r="AC77" s="23" t="s">
        <v>18</v>
      </c>
      <c r="AD77" s="46" t="s">
        <v>19</v>
      </c>
    </row>
    <row r="78" spans="1:31">
      <c r="A78" t="s">
        <v>36</v>
      </c>
      <c r="B78" s="10"/>
      <c r="C78" s="9" t="s">
        <v>91</v>
      </c>
      <c r="D78" s="10">
        <v>1</v>
      </c>
      <c r="E78" s="8" t="s">
        <v>939</v>
      </c>
      <c r="F78" s="11">
        <v>42390</v>
      </c>
      <c r="G78" s="13">
        <v>0</v>
      </c>
      <c r="H78" s="13">
        <v>0</v>
      </c>
      <c r="I78" s="13">
        <v>0</v>
      </c>
      <c r="J78" s="40">
        <v>0</v>
      </c>
      <c r="K78" s="40">
        <v>0</v>
      </c>
      <c r="L78" s="40">
        <v>0</v>
      </c>
      <c r="M78" s="40">
        <v>0</v>
      </c>
      <c r="N78" s="50">
        <v>0</v>
      </c>
      <c r="O78" s="40">
        <v>0</v>
      </c>
      <c r="P78" s="40">
        <v>0</v>
      </c>
      <c r="Q78" s="40">
        <v>0</v>
      </c>
      <c r="R78" s="40">
        <v>150</v>
      </c>
      <c r="S78" s="50">
        <f>SUM(O78:R78)</f>
        <v>150</v>
      </c>
      <c r="T78" s="40">
        <v>0</v>
      </c>
      <c r="U78" s="40">
        <v>0</v>
      </c>
      <c r="V78" s="40">
        <v>0</v>
      </c>
      <c r="W78" s="21">
        <v>0</v>
      </c>
      <c r="X78" s="40">
        <v>0</v>
      </c>
      <c r="Y78" s="50">
        <f>SUM(T78:X78)</f>
        <v>0</v>
      </c>
      <c r="Z78" s="40">
        <v>0</v>
      </c>
      <c r="AA78" s="40">
        <v>0</v>
      </c>
      <c r="AB78" s="40">
        <v>0</v>
      </c>
      <c r="AC78" s="40">
        <v>0</v>
      </c>
      <c r="AD78" s="50">
        <f>SUM(Z78:AC78)</f>
        <v>0</v>
      </c>
    </row>
    <row r="79" spans="1:31">
      <c r="A79" t="s">
        <v>36</v>
      </c>
      <c r="B79" s="10"/>
      <c r="C79" s="9" t="s">
        <v>91</v>
      </c>
      <c r="D79" s="10">
        <f t="shared" ref="D79:D113" si="25">+D78+1</f>
        <v>2</v>
      </c>
      <c r="E79" s="8" t="s">
        <v>940</v>
      </c>
      <c r="F79" s="11">
        <v>42390</v>
      </c>
      <c r="G79" s="13">
        <v>0</v>
      </c>
      <c r="H79" s="13">
        <v>0</v>
      </c>
      <c r="I79" s="13">
        <v>0</v>
      </c>
      <c r="J79" s="40">
        <v>0</v>
      </c>
      <c r="K79" s="40">
        <v>0</v>
      </c>
      <c r="L79" s="40">
        <v>0</v>
      </c>
      <c r="M79" s="40">
        <v>0</v>
      </c>
      <c r="N79" s="50">
        <v>0</v>
      </c>
      <c r="O79" s="40">
        <v>0</v>
      </c>
      <c r="P79" s="40">
        <v>0</v>
      </c>
      <c r="Q79" s="40">
        <v>0</v>
      </c>
      <c r="R79" s="40">
        <v>160</v>
      </c>
      <c r="S79" s="50">
        <f>SUM(O79:R79)</f>
        <v>160</v>
      </c>
      <c r="T79" s="40">
        <v>0</v>
      </c>
      <c r="U79" s="40">
        <v>0</v>
      </c>
      <c r="V79" s="40">
        <v>0</v>
      </c>
      <c r="W79" s="21">
        <v>0</v>
      </c>
      <c r="X79" s="40">
        <v>0</v>
      </c>
      <c r="Y79" s="50">
        <f>SUM(T79:X79)</f>
        <v>0</v>
      </c>
      <c r="Z79" s="40">
        <v>0</v>
      </c>
      <c r="AA79" s="40">
        <v>0</v>
      </c>
      <c r="AB79" s="40">
        <v>0</v>
      </c>
      <c r="AC79" s="40">
        <v>0</v>
      </c>
      <c r="AD79" s="50">
        <f>SUM(Z79:AC79)</f>
        <v>0</v>
      </c>
    </row>
    <row r="80" spans="1:31">
      <c r="A80" t="s">
        <v>36</v>
      </c>
      <c r="B80" s="10"/>
      <c r="C80" s="9" t="s">
        <v>91</v>
      </c>
      <c r="D80" s="10">
        <f t="shared" si="25"/>
        <v>3</v>
      </c>
      <c r="E80" s="8" t="s">
        <v>941</v>
      </c>
      <c r="F80" s="11">
        <v>42394</v>
      </c>
      <c r="G80" s="13">
        <v>0</v>
      </c>
      <c r="H80" s="13">
        <v>0</v>
      </c>
      <c r="I80" s="13">
        <v>0</v>
      </c>
      <c r="J80" s="40">
        <v>0</v>
      </c>
      <c r="K80" s="40">
        <v>0</v>
      </c>
      <c r="L80" s="40">
        <v>0</v>
      </c>
      <c r="M80" s="40">
        <v>0</v>
      </c>
      <c r="N80" s="50">
        <v>0</v>
      </c>
      <c r="O80" s="40">
        <v>0</v>
      </c>
      <c r="P80" s="40">
        <v>0</v>
      </c>
      <c r="Q80" s="40">
        <v>0</v>
      </c>
      <c r="R80" s="40">
        <v>150</v>
      </c>
      <c r="S80" s="50">
        <f>SUM(O80:R80)</f>
        <v>150</v>
      </c>
      <c r="T80" s="40">
        <v>0</v>
      </c>
      <c r="U80" s="40">
        <v>0</v>
      </c>
      <c r="V80" s="40">
        <v>0</v>
      </c>
      <c r="W80" s="21">
        <v>0</v>
      </c>
      <c r="X80" s="40">
        <v>0</v>
      </c>
      <c r="Y80" s="50">
        <f>SUM(T80:X80)</f>
        <v>0</v>
      </c>
      <c r="Z80" s="40">
        <v>0</v>
      </c>
      <c r="AA80" s="40">
        <v>0</v>
      </c>
      <c r="AB80" s="40">
        <v>0</v>
      </c>
      <c r="AC80" s="40">
        <v>0</v>
      </c>
      <c r="AD80" s="50">
        <f>SUM(Z80:AC80)</f>
        <v>0</v>
      </c>
    </row>
    <row r="81" spans="1:30">
      <c r="A81" t="s">
        <v>36</v>
      </c>
      <c r="B81" s="10"/>
      <c r="C81" s="9" t="s">
        <v>91</v>
      </c>
      <c r="D81" s="10">
        <f t="shared" si="25"/>
        <v>4</v>
      </c>
      <c r="E81" s="8" t="s">
        <v>942</v>
      </c>
      <c r="F81" s="11">
        <v>42405</v>
      </c>
      <c r="G81" s="13">
        <v>1536</v>
      </c>
      <c r="H81" s="13">
        <v>133012</v>
      </c>
      <c r="I81" s="13">
        <v>1898</v>
      </c>
      <c r="J81" s="40">
        <v>0</v>
      </c>
      <c r="K81" s="40">
        <v>0</v>
      </c>
      <c r="L81" s="40">
        <v>0</v>
      </c>
      <c r="M81" s="40">
        <v>0</v>
      </c>
      <c r="N81" s="50">
        <v>0</v>
      </c>
      <c r="O81" s="40">
        <v>0</v>
      </c>
      <c r="P81" s="40">
        <v>0</v>
      </c>
      <c r="Q81" s="40">
        <v>0</v>
      </c>
      <c r="R81" s="40">
        <v>51</v>
      </c>
      <c r="S81" s="50">
        <f>SUM(O81:R81)</f>
        <v>51</v>
      </c>
      <c r="T81" s="40">
        <v>0</v>
      </c>
      <c r="U81" s="40">
        <v>0</v>
      </c>
      <c r="V81" s="40">
        <v>0</v>
      </c>
      <c r="W81" s="21">
        <v>76</v>
      </c>
      <c r="X81" s="40">
        <v>0</v>
      </c>
      <c r="Y81" s="50">
        <f>SUM(T81:X81)</f>
        <v>76</v>
      </c>
      <c r="Z81" s="40">
        <v>0</v>
      </c>
      <c r="AA81" s="40">
        <v>0</v>
      </c>
      <c r="AB81" s="40">
        <v>0</v>
      </c>
      <c r="AC81" s="40">
        <v>0</v>
      </c>
      <c r="AD81" s="50">
        <f t="shared" ref="AD81:AD89" si="26">SUM(Z81:AC81)</f>
        <v>0</v>
      </c>
    </row>
    <row r="82" spans="1:30">
      <c r="A82" t="s">
        <v>42</v>
      </c>
      <c r="B82" s="10"/>
      <c r="C82" s="9" t="s">
        <v>91</v>
      </c>
      <c r="D82" s="10">
        <f t="shared" si="25"/>
        <v>5</v>
      </c>
      <c r="E82" s="8" t="s">
        <v>477</v>
      </c>
      <c r="F82" s="11">
        <v>42412</v>
      </c>
      <c r="G82" s="13">
        <v>4986</v>
      </c>
      <c r="H82" s="13">
        <v>319609</v>
      </c>
      <c r="I82" s="13">
        <v>5964</v>
      </c>
      <c r="J82" s="40">
        <v>0</v>
      </c>
      <c r="K82" s="40">
        <v>0</v>
      </c>
      <c r="L82" s="40">
        <v>0</v>
      </c>
      <c r="M82" s="40">
        <v>0</v>
      </c>
      <c r="N82" s="50">
        <v>0</v>
      </c>
      <c r="O82" s="40">
        <v>0</v>
      </c>
      <c r="P82" s="40">
        <v>0</v>
      </c>
      <c r="Q82" s="40">
        <v>0</v>
      </c>
      <c r="R82" s="40">
        <v>0</v>
      </c>
      <c r="S82" s="50">
        <f>SUM(O82:R82)</f>
        <v>0</v>
      </c>
      <c r="T82" s="40">
        <v>0</v>
      </c>
      <c r="U82" s="40">
        <v>0</v>
      </c>
      <c r="V82" s="40">
        <v>0</v>
      </c>
      <c r="W82" s="21">
        <v>0</v>
      </c>
      <c r="X82" s="40">
        <v>0</v>
      </c>
      <c r="Y82" s="50">
        <f>SUM(T82:X82)</f>
        <v>0</v>
      </c>
      <c r="Z82" s="40">
        <v>0</v>
      </c>
      <c r="AA82" s="40">
        <v>0</v>
      </c>
      <c r="AB82" s="40">
        <v>0</v>
      </c>
      <c r="AC82" s="40">
        <v>0</v>
      </c>
      <c r="AD82" s="50">
        <f t="shared" si="26"/>
        <v>0</v>
      </c>
    </row>
    <row r="83" spans="1:30">
      <c r="A83" t="s">
        <v>36</v>
      </c>
      <c r="B83" s="10"/>
      <c r="C83" s="9" t="s">
        <v>91</v>
      </c>
      <c r="D83" s="10">
        <f t="shared" si="25"/>
        <v>6</v>
      </c>
      <c r="E83" s="8" t="s">
        <v>943</v>
      </c>
      <c r="F83" s="11">
        <v>42412</v>
      </c>
      <c r="G83" s="13">
        <v>542</v>
      </c>
      <c r="H83" s="13">
        <v>45121</v>
      </c>
      <c r="I83" s="13">
        <v>728</v>
      </c>
      <c r="J83" s="40">
        <v>0</v>
      </c>
      <c r="K83" s="40">
        <v>0</v>
      </c>
      <c r="L83" s="40">
        <v>0</v>
      </c>
      <c r="M83" s="40">
        <v>0</v>
      </c>
      <c r="N83" s="50">
        <v>0</v>
      </c>
      <c r="O83" s="40">
        <v>0</v>
      </c>
      <c r="P83" s="40">
        <v>0</v>
      </c>
      <c r="Q83" s="40">
        <v>0</v>
      </c>
      <c r="R83" s="40">
        <v>162</v>
      </c>
      <c r="S83" s="50">
        <f t="shared" ref="S83:S131" si="27">SUM(O83:R83)</f>
        <v>162</v>
      </c>
      <c r="T83" s="40">
        <v>0</v>
      </c>
      <c r="U83" s="40">
        <v>0</v>
      </c>
      <c r="V83" s="40">
        <v>0</v>
      </c>
      <c r="W83" s="21">
        <v>27</v>
      </c>
      <c r="X83" s="40">
        <v>0</v>
      </c>
      <c r="Y83" s="50">
        <f t="shared" ref="Y83:Y155" si="28">SUM(T83:X83)</f>
        <v>27</v>
      </c>
      <c r="Z83" s="40">
        <v>0</v>
      </c>
      <c r="AA83" s="40">
        <v>0</v>
      </c>
      <c r="AB83" s="40">
        <v>0</v>
      </c>
      <c r="AC83" s="40">
        <v>0</v>
      </c>
      <c r="AD83" s="50">
        <f t="shared" si="26"/>
        <v>0</v>
      </c>
    </row>
    <row r="84" spans="1:30">
      <c r="A84" t="s">
        <v>36</v>
      </c>
      <c r="B84" s="10"/>
      <c r="C84" s="9" t="s">
        <v>91</v>
      </c>
      <c r="D84" s="10">
        <f t="shared" si="25"/>
        <v>7</v>
      </c>
      <c r="E84" s="8" t="s">
        <v>944</v>
      </c>
      <c r="F84" s="11">
        <v>42412</v>
      </c>
      <c r="G84" s="13">
        <v>1666</v>
      </c>
      <c r="H84" s="13">
        <v>142024</v>
      </c>
      <c r="I84" s="13">
        <v>2105</v>
      </c>
      <c r="J84" s="40">
        <v>0</v>
      </c>
      <c r="K84" s="40">
        <v>0</v>
      </c>
      <c r="L84" s="40">
        <v>0</v>
      </c>
      <c r="M84" s="40">
        <v>0</v>
      </c>
      <c r="N84" s="50">
        <v>0</v>
      </c>
      <c r="O84" s="40">
        <v>0</v>
      </c>
      <c r="P84" s="40">
        <v>0</v>
      </c>
      <c r="Q84" s="40">
        <v>0</v>
      </c>
      <c r="R84" s="40">
        <v>119</v>
      </c>
      <c r="S84" s="50">
        <f t="shared" si="27"/>
        <v>119</v>
      </c>
      <c r="T84" s="40">
        <v>0</v>
      </c>
      <c r="U84" s="40">
        <v>0</v>
      </c>
      <c r="V84" s="40">
        <v>0</v>
      </c>
      <c r="W84" s="21">
        <v>82</v>
      </c>
      <c r="X84" s="40">
        <v>0</v>
      </c>
      <c r="Y84" s="50">
        <f t="shared" si="28"/>
        <v>82</v>
      </c>
      <c r="Z84" s="40">
        <v>0</v>
      </c>
      <c r="AA84" s="40">
        <v>0</v>
      </c>
      <c r="AB84" s="40">
        <v>0</v>
      </c>
      <c r="AC84" s="40">
        <v>0</v>
      </c>
      <c r="AD84" s="50">
        <f t="shared" si="26"/>
        <v>0</v>
      </c>
    </row>
    <row r="85" spans="1:30">
      <c r="A85" t="s">
        <v>42</v>
      </c>
      <c r="B85" s="10"/>
      <c r="C85" s="9" t="s">
        <v>91</v>
      </c>
      <c r="D85" s="10">
        <f t="shared" si="25"/>
        <v>8</v>
      </c>
      <c r="E85" s="8" t="s">
        <v>945</v>
      </c>
      <c r="F85" s="11">
        <v>42415</v>
      </c>
      <c r="G85" s="13">
        <v>4524</v>
      </c>
      <c r="H85" s="13">
        <v>294387</v>
      </c>
      <c r="I85" s="13">
        <v>5443</v>
      </c>
      <c r="J85" s="40">
        <v>0</v>
      </c>
      <c r="K85" s="40">
        <v>0</v>
      </c>
      <c r="L85" s="40">
        <v>0</v>
      </c>
      <c r="M85" s="40">
        <v>0</v>
      </c>
      <c r="N85" s="50">
        <v>0</v>
      </c>
      <c r="O85" s="40">
        <v>0</v>
      </c>
      <c r="P85" s="40">
        <v>0</v>
      </c>
      <c r="Q85" s="40">
        <v>0</v>
      </c>
      <c r="R85" s="40">
        <v>0</v>
      </c>
      <c r="S85" s="50">
        <f t="shared" si="27"/>
        <v>0</v>
      </c>
      <c r="T85" s="40">
        <v>0</v>
      </c>
      <c r="U85" s="40">
        <v>0</v>
      </c>
      <c r="V85" s="40">
        <v>0</v>
      </c>
      <c r="W85" s="21">
        <v>0</v>
      </c>
      <c r="X85" s="40">
        <v>0</v>
      </c>
      <c r="Y85" s="50">
        <f t="shared" si="28"/>
        <v>0</v>
      </c>
      <c r="Z85" s="40">
        <v>0</v>
      </c>
      <c r="AA85" s="40">
        <v>0</v>
      </c>
      <c r="AB85" s="40">
        <v>0</v>
      </c>
      <c r="AC85" s="40">
        <v>0</v>
      </c>
      <c r="AD85" s="50">
        <f t="shared" si="26"/>
        <v>0</v>
      </c>
    </row>
    <row r="86" spans="1:30">
      <c r="A86" t="s">
        <v>42</v>
      </c>
      <c r="B86" s="10"/>
      <c r="C86" s="9" t="s">
        <v>91</v>
      </c>
      <c r="D86" s="10">
        <f t="shared" si="25"/>
        <v>9</v>
      </c>
      <c r="E86" s="8" t="s">
        <v>143</v>
      </c>
      <c r="F86" s="11">
        <v>42417</v>
      </c>
      <c r="G86" s="13">
        <v>5974</v>
      </c>
      <c r="H86" s="13">
        <v>431429</v>
      </c>
      <c r="I86" s="13">
        <v>7020</v>
      </c>
      <c r="J86" s="40">
        <v>0</v>
      </c>
      <c r="K86" s="40">
        <v>0</v>
      </c>
      <c r="L86" s="40">
        <v>0</v>
      </c>
      <c r="M86" s="40">
        <v>0</v>
      </c>
      <c r="N86" s="50">
        <v>0</v>
      </c>
      <c r="O86" s="40">
        <v>0</v>
      </c>
      <c r="P86" s="40">
        <v>0</v>
      </c>
      <c r="Q86" s="40">
        <v>0</v>
      </c>
      <c r="R86" s="40">
        <v>0</v>
      </c>
      <c r="S86" s="50">
        <f t="shared" si="27"/>
        <v>0</v>
      </c>
      <c r="T86" s="40">
        <v>0</v>
      </c>
      <c r="U86" s="40">
        <v>0</v>
      </c>
      <c r="V86" s="40">
        <v>0</v>
      </c>
      <c r="W86" s="21">
        <v>0</v>
      </c>
      <c r="X86" s="40">
        <v>0</v>
      </c>
      <c r="Y86" s="50">
        <f t="shared" si="28"/>
        <v>0</v>
      </c>
      <c r="Z86" s="40">
        <v>0</v>
      </c>
      <c r="AA86" s="40">
        <v>0</v>
      </c>
      <c r="AB86" s="40">
        <v>0</v>
      </c>
      <c r="AC86" s="40">
        <v>0</v>
      </c>
      <c r="AD86" s="50">
        <f t="shared" si="26"/>
        <v>0</v>
      </c>
    </row>
    <row r="87" spans="1:30">
      <c r="A87" t="s">
        <v>36</v>
      </c>
      <c r="B87" s="10"/>
      <c r="C87" s="9" t="s">
        <v>91</v>
      </c>
      <c r="D87" s="10">
        <f t="shared" si="25"/>
        <v>10</v>
      </c>
      <c r="E87" s="8" t="s">
        <v>946</v>
      </c>
      <c r="F87" s="11">
        <v>42420</v>
      </c>
      <c r="G87" s="13">
        <v>3136</v>
      </c>
      <c r="H87" s="13">
        <v>240267</v>
      </c>
      <c r="I87" s="13">
        <v>3914</v>
      </c>
      <c r="J87" s="40">
        <v>0</v>
      </c>
      <c r="K87" s="40">
        <v>0</v>
      </c>
      <c r="L87" s="40">
        <v>0</v>
      </c>
      <c r="M87" s="40">
        <v>0</v>
      </c>
      <c r="N87" s="50">
        <v>0</v>
      </c>
      <c r="O87" s="40">
        <v>0</v>
      </c>
      <c r="P87" s="40">
        <v>0</v>
      </c>
      <c r="Q87" s="40">
        <v>0</v>
      </c>
      <c r="R87" s="40">
        <v>220</v>
      </c>
      <c r="S87" s="50">
        <f t="shared" si="27"/>
        <v>220</v>
      </c>
      <c r="T87" s="40">
        <v>0</v>
      </c>
      <c r="U87" s="40">
        <v>0</v>
      </c>
      <c r="V87" s="40">
        <v>0</v>
      </c>
      <c r="W87" s="21">
        <v>154</v>
      </c>
      <c r="X87" s="40">
        <v>0</v>
      </c>
      <c r="Y87" s="50">
        <f t="shared" si="28"/>
        <v>154</v>
      </c>
      <c r="Z87" s="40">
        <v>0</v>
      </c>
      <c r="AA87" s="40">
        <v>0</v>
      </c>
      <c r="AB87" s="40">
        <v>0</v>
      </c>
      <c r="AC87" s="40">
        <v>1</v>
      </c>
      <c r="AD87" s="50">
        <f t="shared" si="26"/>
        <v>1</v>
      </c>
    </row>
    <row r="88" spans="1:30">
      <c r="A88" t="s">
        <v>36</v>
      </c>
      <c r="B88" s="10"/>
      <c r="C88" s="9" t="s">
        <v>91</v>
      </c>
      <c r="D88" s="10">
        <f t="shared" si="25"/>
        <v>11</v>
      </c>
      <c r="E88" s="8" t="s">
        <v>947</v>
      </c>
      <c r="F88" s="11">
        <v>42420</v>
      </c>
      <c r="G88" s="13">
        <v>2720</v>
      </c>
      <c r="H88" s="13">
        <v>220402</v>
      </c>
      <c r="I88" s="13">
        <v>3411</v>
      </c>
      <c r="J88" s="40">
        <v>0</v>
      </c>
      <c r="K88" s="40">
        <v>0</v>
      </c>
      <c r="L88" s="40">
        <v>0</v>
      </c>
      <c r="M88" s="40">
        <v>0</v>
      </c>
      <c r="N88" s="50">
        <v>0</v>
      </c>
      <c r="O88" s="40">
        <v>0</v>
      </c>
      <c r="P88" s="40">
        <v>0</v>
      </c>
      <c r="Q88" s="40">
        <v>0</v>
      </c>
      <c r="R88" s="40">
        <v>150</v>
      </c>
      <c r="S88" s="50">
        <f t="shared" si="27"/>
        <v>150</v>
      </c>
      <c r="T88" s="40">
        <v>0</v>
      </c>
      <c r="U88" s="40">
        <v>0</v>
      </c>
      <c r="V88" s="40">
        <v>0</v>
      </c>
      <c r="W88" s="21">
        <v>134</v>
      </c>
      <c r="X88" s="40">
        <v>0</v>
      </c>
      <c r="Y88" s="50">
        <f t="shared" si="28"/>
        <v>134</v>
      </c>
      <c r="Z88" s="40">
        <v>0</v>
      </c>
      <c r="AA88" s="40">
        <v>0</v>
      </c>
      <c r="AB88" s="40">
        <v>0</v>
      </c>
      <c r="AC88" s="40">
        <v>25</v>
      </c>
      <c r="AD88" s="50">
        <f t="shared" si="26"/>
        <v>25</v>
      </c>
    </row>
    <row r="89" spans="1:30">
      <c r="A89" t="s">
        <v>42</v>
      </c>
      <c r="B89" s="10"/>
      <c r="C89" s="9" t="s">
        <v>91</v>
      </c>
      <c r="D89" s="10">
        <f t="shared" si="25"/>
        <v>12</v>
      </c>
      <c r="E89" s="8" t="s">
        <v>50</v>
      </c>
      <c r="F89" s="11">
        <v>42428</v>
      </c>
      <c r="G89" s="13">
        <v>4831</v>
      </c>
      <c r="H89" s="13">
        <v>308137</v>
      </c>
      <c r="I89" s="13">
        <v>5644</v>
      </c>
      <c r="J89" s="40">
        <v>0</v>
      </c>
      <c r="K89" s="40">
        <v>0</v>
      </c>
      <c r="L89" s="40">
        <v>0</v>
      </c>
      <c r="M89" s="40">
        <v>0</v>
      </c>
      <c r="N89" s="50">
        <v>0</v>
      </c>
      <c r="O89" s="40">
        <v>0</v>
      </c>
      <c r="P89" s="40">
        <v>0</v>
      </c>
      <c r="Q89" s="40">
        <v>0</v>
      </c>
      <c r="R89" s="40">
        <v>0</v>
      </c>
      <c r="S89" s="50">
        <f t="shared" si="27"/>
        <v>0</v>
      </c>
      <c r="T89" s="40">
        <v>0</v>
      </c>
      <c r="U89" s="40">
        <v>0</v>
      </c>
      <c r="V89" s="40">
        <v>0</v>
      </c>
      <c r="W89" s="21">
        <v>0</v>
      </c>
      <c r="X89" s="40">
        <v>0</v>
      </c>
      <c r="Y89" s="50">
        <f t="shared" si="28"/>
        <v>0</v>
      </c>
      <c r="Z89" s="40">
        <v>0</v>
      </c>
      <c r="AA89" s="40">
        <v>0</v>
      </c>
      <c r="AB89" s="40">
        <v>0</v>
      </c>
      <c r="AC89" s="40">
        <v>0</v>
      </c>
      <c r="AD89" s="50">
        <f t="shared" si="26"/>
        <v>0</v>
      </c>
    </row>
    <row r="90" spans="1:30">
      <c r="A90" t="s">
        <v>36</v>
      </c>
      <c r="B90" s="10"/>
      <c r="C90" s="9" t="s">
        <v>91</v>
      </c>
      <c r="D90" s="10">
        <f t="shared" si="25"/>
        <v>13</v>
      </c>
      <c r="E90" s="8" t="s">
        <v>948</v>
      </c>
      <c r="F90" s="11">
        <v>42430</v>
      </c>
      <c r="G90" s="13">
        <v>3539</v>
      </c>
      <c r="H90" s="13">
        <v>298742</v>
      </c>
      <c r="I90" s="13">
        <v>4177</v>
      </c>
      <c r="J90" s="40">
        <v>0</v>
      </c>
      <c r="K90" s="40">
        <v>0</v>
      </c>
      <c r="L90" s="40">
        <v>0</v>
      </c>
      <c r="M90" s="40">
        <v>0</v>
      </c>
      <c r="N90" s="50">
        <v>0</v>
      </c>
      <c r="O90" s="40">
        <v>0</v>
      </c>
      <c r="P90" s="40">
        <v>0</v>
      </c>
      <c r="Q90" s="40">
        <v>0</v>
      </c>
      <c r="R90" s="40">
        <v>220</v>
      </c>
      <c r="S90" s="50">
        <f t="shared" si="27"/>
        <v>220</v>
      </c>
      <c r="T90" s="40">
        <v>0</v>
      </c>
      <c r="U90" s="40">
        <v>0</v>
      </c>
      <c r="V90" s="40">
        <v>0</v>
      </c>
      <c r="W90" s="21">
        <v>173</v>
      </c>
      <c r="X90" s="40">
        <v>0</v>
      </c>
      <c r="Y90" s="50">
        <f t="shared" si="28"/>
        <v>173</v>
      </c>
      <c r="Z90" s="40">
        <v>0</v>
      </c>
      <c r="AA90" s="40">
        <v>0</v>
      </c>
      <c r="AB90" s="40">
        <v>0</v>
      </c>
      <c r="AC90" s="40">
        <v>0</v>
      </c>
      <c r="AD90" s="50">
        <f>SUM(Z90:AC90)</f>
        <v>0</v>
      </c>
    </row>
    <row r="91" spans="1:30">
      <c r="A91" t="s">
        <v>36</v>
      </c>
      <c r="B91" s="10"/>
      <c r="C91" s="9" t="s">
        <v>91</v>
      </c>
      <c r="D91" s="10">
        <f t="shared" si="25"/>
        <v>14</v>
      </c>
      <c r="E91" s="8" t="s">
        <v>949</v>
      </c>
      <c r="F91" s="11">
        <v>42430</v>
      </c>
      <c r="G91" s="13">
        <v>3036</v>
      </c>
      <c r="H91" s="13">
        <v>267420</v>
      </c>
      <c r="I91" s="13">
        <v>3693</v>
      </c>
      <c r="J91" s="40">
        <v>0</v>
      </c>
      <c r="K91" s="40">
        <v>0</v>
      </c>
      <c r="L91" s="40">
        <v>0</v>
      </c>
      <c r="M91" s="40">
        <v>0</v>
      </c>
      <c r="N91" s="50">
        <v>0</v>
      </c>
      <c r="O91" s="40">
        <v>0</v>
      </c>
      <c r="P91" s="40">
        <v>0</v>
      </c>
      <c r="Q91" s="40">
        <v>0</v>
      </c>
      <c r="R91" s="40">
        <v>150</v>
      </c>
      <c r="S91" s="50">
        <f t="shared" si="27"/>
        <v>150</v>
      </c>
      <c r="T91" s="40">
        <v>0</v>
      </c>
      <c r="U91" s="40">
        <v>0</v>
      </c>
      <c r="V91" s="40">
        <v>0</v>
      </c>
      <c r="W91" s="21">
        <v>149</v>
      </c>
      <c r="X91" s="40">
        <v>0</v>
      </c>
      <c r="Y91" s="50">
        <f t="shared" si="28"/>
        <v>149</v>
      </c>
      <c r="Z91" s="40">
        <v>0</v>
      </c>
      <c r="AA91" s="40">
        <v>0</v>
      </c>
      <c r="AB91" s="40">
        <v>0</v>
      </c>
      <c r="AC91" s="40">
        <v>1</v>
      </c>
      <c r="AD91" s="50">
        <f>SUM(Z91:AC91)</f>
        <v>1</v>
      </c>
    </row>
    <row r="92" spans="1:30">
      <c r="A92" t="s">
        <v>42</v>
      </c>
      <c r="B92" s="10"/>
      <c r="C92" s="9" t="s">
        <v>91</v>
      </c>
      <c r="D92" s="10">
        <f t="shared" si="25"/>
        <v>15</v>
      </c>
      <c r="E92" s="8" t="s">
        <v>825</v>
      </c>
      <c r="F92" s="11">
        <v>42432</v>
      </c>
      <c r="G92" s="13">
        <v>4984</v>
      </c>
      <c r="H92" s="13">
        <v>337494</v>
      </c>
      <c r="I92" s="13">
        <v>5814</v>
      </c>
      <c r="J92" s="40">
        <v>0</v>
      </c>
      <c r="K92" s="40">
        <v>0</v>
      </c>
      <c r="L92" s="40">
        <v>0</v>
      </c>
      <c r="M92" s="40">
        <v>0</v>
      </c>
      <c r="N92" s="50">
        <v>0</v>
      </c>
      <c r="O92" s="40">
        <v>0</v>
      </c>
      <c r="P92" s="40">
        <v>0</v>
      </c>
      <c r="Q92" s="40">
        <v>0</v>
      </c>
      <c r="R92" s="40">
        <v>0</v>
      </c>
      <c r="S92" s="50">
        <f t="shared" si="27"/>
        <v>0</v>
      </c>
      <c r="T92" s="40">
        <v>0</v>
      </c>
      <c r="U92" s="40">
        <v>0</v>
      </c>
      <c r="V92" s="40">
        <v>0</v>
      </c>
      <c r="W92" s="21">
        <v>0</v>
      </c>
      <c r="X92" s="40">
        <v>0</v>
      </c>
      <c r="Y92" s="50">
        <f t="shared" si="28"/>
        <v>0</v>
      </c>
      <c r="Z92" s="40">
        <v>0</v>
      </c>
      <c r="AA92" s="40">
        <v>0</v>
      </c>
      <c r="AB92" s="40">
        <v>0</v>
      </c>
      <c r="AC92" s="40">
        <v>0</v>
      </c>
      <c r="AD92" s="50">
        <f t="shared" ref="AD92:AD100" si="29">SUM(Z92:AC92)</f>
        <v>0</v>
      </c>
    </row>
    <row r="93" spans="1:30">
      <c r="A93" t="s">
        <v>36</v>
      </c>
      <c r="B93" s="10"/>
      <c r="C93" s="9" t="s">
        <v>91</v>
      </c>
      <c r="D93" s="10">
        <f t="shared" si="25"/>
        <v>16</v>
      </c>
      <c r="E93" s="8" t="s">
        <v>950</v>
      </c>
      <c r="F93" s="11">
        <v>42432</v>
      </c>
      <c r="G93" s="13">
        <v>1532</v>
      </c>
      <c r="H93" s="13">
        <v>107694</v>
      </c>
      <c r="I93" s="13">
        <v>1967</v>
      </c>
      <c r="J93" s="40">
        <v>0</v>
      </c>
      <c r="K93" s="40">
        <v>0</v>
      </c>
      <c r="L93" s="40">
        <v>0</v>
      </c>
      <c r="M93" s="40">
        <v>0</v>
      </c>
      <c r="N93" s="50">
        <v>0</v>
      </c>
      <c r="O93" s="40">
        <v>0</v>
      </c>
      <c r="P93" s="40">
        <v>0</v>
      </c>
      <c r="Q93" s="40">
        <v>0</v>
      </c>
      <c r="R93" s="40">
        <v>150</v>
      </c>
      <c r="S93" s="50">
        <f t="shared" si="27"/>
        <v>150</v>
      </c>
      <c r="T93" s="40">
        <v>0</v>
      </c>
      <c r="U93" s="40">
        <v>0</v>
      </c>
      <c r="V93" s="40">
        <v>0</v>
      </c>
      <c r="W93" s="21">
        <v>76</v>
      </c>
      <c r="X93" s="40">
        <v>0</v>
      </c>
      <c r="Y93" s="50">
        <f t="shared" si="28"/>
        <v>76</v>
      </c>
      <c r="Z93" s="40">
        <v>0</v>
      </c>
      <c r="AA93" s="40">
        <v>0</v>
      </c>
      <c r="AB93" s="40">
        <v>0</v>
      </c>
      <c r="AC93" s="40">
        <v>0</v>
      </c>
      <c r="AD93" s="50">
        <f t="shared" si="29"/>
        <v>0</v>
      </c>
    </row>
    <row r="94" spans="1:30">
      <c r="A94" t="s">
        <v>36</v>
      </c>
      <c r="B94" s="10"/>
      <c r="C94" s="9" t="s">
        <v>91</v>
      </c>
      <c r="D94" s="10">
        <f t="shared" si="25"/>
        <v>17</v>
      </c>
      <c r="E94" s="8" t="s">
        <v>951</v>
      </c>
      <c r="F94" s="11">
        <v>42434</v>
      </c>
      <c r="G94" s="13">
        <v>1767</v>
      </c>
      <c r="H94" s="13">
        <v>145393</v>
      </c>
      <c r="I94" s="13">
        <v>2028</v>
      </c>
      <c r="J94" s="40">
        <v>0</v>
      </c>
      <c r="K94" s="40">
        <v>0</v>
      </c>
      <c r="L94" s="40">
        <v>0</v>
      </c>
      <c r="M94" s="40">
        <v>0</v>
      </c>
      <c r="N94" s="50">
        <v>0</v>
      </c>
      <c r="O94" s="40">
        <v>0</v>
      </c>
      <c r="P94" s="40">
        <v>0</v>
      </c>
      <c r="Q94" s="40">
        <v>0</v>
      </c>
      <c r="R94" s="40">
        <v>0</v>
      </c>
      <c r="S94" s="50">
        <f t="shared" si="27"/>
        <v>0</v>
      </c>
      <c r="T94" s="40">
        <v>0</v>
      </c>
      <c r="U94" s="40">
        <v>0</v>
      </c>
      <c r="V94" s="40">
        <v>0</v>
      </c>
      <c r="W94" s="21">
        <v>87</v>
      </c>
      <c r="X94" s="40">
        <v>0</v>
      </c>
      <c r="Y94" s="50">
        <f t="shared" si="28"/>
        <v>87</v>
      </c>
      <c r="Z94" s="40">
        <v>0</v>
      </c>
      <c r="AA94" s="40">
        <v>0</v>
      </c>
      <c r="AB94" s="40">
        <v>0</v>
      </c>
      <c r="AC94" s="40">
        <v>0</v>
      </c>
      <c r="AD94" s="50">
        <f t="shared" si="29"/>
        <v>0</v>
      </c>
    </row>
    <row r="95" spans="1:30">
      <c r="A95" t="s">
        <v>36</v>
      </c>
      <c r="B95" s="10"/>
      <c r="C95" s="9" t="s">
        <v>91</v>
      </c>
      <c r="D95" s="10">
        <f t="shared" si="25"/>
        <v>18</v>
      </c>
      <c r="E95" s="8" t="s">
        <v>952</v>
      </c>
      <c r="F95" s="11">
        <v>42434</v>
      </c>
      <c r="G95" s="13">
        <v>2376</v>
      </c>
      <c r="H95" s="13">
        <v>191752</v>
      </c>
      <c r="I95" s="13">
        <v>2815</v>
      </c>
      <c r="J95" s="40">
        <v>0</v>
      </c>
      <c r="K95" s="40">
        <v>0</v>
      </c>
      <c r="L95" s="40">
        <v>0</v>
      </c>
      <c r="M95" s="40">
        <v>0</v>
      </c>
      <c r="N95" s="50">
        <v>0</v>
      </c>
      <c r="O95" s="40">
        <v>0</v>
      </c>
      <c r="P95" s="40">
        <v>0</v>
      </c>
      <c r="Q95" s="40">
        <v>0</v>
      </c>
      <c r="R95" s="40">
        <v>50</v>
      </c>
      <c r="S95" s="50">
        <f t="shared" si="27"/>
        <v>50</v>
      </c>
      <c r="T95" s="40">
        <v>0</v>
      </c>
      <c r="U95" s="40">
        <v>0</v>
      </c>
      <c r="V95" s="40">
        <v>0</v>
      </c>
      <c r="W95" s="21">
        <v>116</v>
      </c>
      <c r="X95" s="40">
        <v>0</v>
      </c>
      <c r="Y95" s="50">
        <f t="shared" si="28"/>
        <v>116</v>
      </c>
      <c r="Z95" s="40">
        <v>0</v>
      </c>
      <c r="AA95" s="40">
        <v>0</v>
      </c>
      <c r="AB95" s="40">
        <v>0</v>
      </c>
      <c r="AC95" s="40">
        <v>0</v>
      </c>
      <c r="AD95" s="50">
        <f t="shared" si="29"/>
        <v>0</v>
      </c>
    </row>
    <row r="96" spans="1:30">
      <c r="A96" t="s">
        <v>36</v>
      </c>
      <c r="B96" s="10"/>
      <c r="C96" s="9" t="s">
        <v>91</v>
      </c>
      <c r="D96" s="10">
        <f t="shared" si="25"/>
        <v>19</v>
      </c>
      <c r="E96" s="8" t="s">
        <v>953</v>
      </c>
      <c r="F96" s="11">
        <v>42437</v>
      </c>
      <c r="G96" s="13">
        <v>3479</v>
      </c>
      <c r="H96" s="13">
        <v>280701</v>
      </c>
      <c r="I96" s="13">
        <v>4105</v>
      </c>
      <c r="J96" s="40">
        <v>0</v>
      </c>
      <c r="K96" s="40">
        <v>0</v>
      </c>
      <c r="L96" s="40">
        <v>0</v>
      </c>
      <c r="M96" s="40">
        <v>0</v>
      </c>
      <c r="N96" s="50">
        <v>0</v>
      </c>
      <c r="O96" s="40">
        <v>0</v>
      </c>
      <c r="P96" s="40">
        <v>0</v>
      </c>
      <c r="Q96" s="40">
        <v>0</v>
      </c>
      <c r="R96" s="40">
        <v>219</v>
      </c>
      <c r="S96" s="50">
        <f t="shared" si="27"/>
        <v>219</v>
      </c>
      <c r="T96" s="40">
        <v>0</v>
      </c>
      <c r="U96" s="40">
        <v>0</v>
      </c>
      <c r="V96" s="40">
        <v>0</v>
      </c>
      <c r="W96" s="21">
        <v>170</v>
      </c>
      <c r="X96" s="40">
        <v>0</v>
      </c>
      <c r="Y96" s="50">
        <f t="shared" si="28"/>
        <v>170</v>
      </c>
      <c r="Z96" s="40">
        <v>0</v>
      </c>
      <c r="AA96" s="40">
        <v>0</v>
      </c>
      <c r="AB96" s="40">
        <v>0</v>
      </c>
      <c r="AC96" s="40">
        <v>0</v>
      </c>
      <c r="AD96" s="50">
        <f t="shared" si="29"/>
        <v>0</v>
      </c>
    </row>
    <row r="97" spans="1:30">
      <c r="A97" t="s">
        <v>36</v>
      </c>
      <c r="B97" s="10"/>
      <c r="C97" s="9" t="s">
        <v>91</v>
      </c>
      <c r="D97" s="10">
        <f t="shared" si="25"/>
        <v>20</v>
      </c>
      <c r="E97" s="8" t="s">
        <v>954</v>
      </c>
      <c r="F97" s="11">
        <v>42437</v>
      </c>
      <c r="G97" s="13">
        <v>3045</v>
      </c>
      <c r="H97" s="13">
        <v>259834</v>
      </c>
      <c r="I97" s="13">
        <v>3821</v>
      </c>
      <c r="J97" s="40">
        <v>0</v>
      </c>
      <c r="K97" s="40">
        <v>0</v>
      </c>
      <c r="L97" s="40">
        <v>0</v>
      </c>
      <c r="M97" s="40">
        <v>0</v>
      </c>
      <c r="N97" s="50">
        <v>0</v>
      </c>
      <c r="O97" s="40">
        <v>0</v>
      </c>
      <c r="P97" s="40">
        <v>0</v>
      </c>
      <c r="Q97" s="40">
        <v>0</v>
      </c>
      <c r="R97" s="40">
        <v>200</v>
      </c>
      <c r="S97" s="50">
        <f t="shared" si="27"/>
        <v>200</v>
      </c>
      <c r="T97" s="40">
        <v>0</v>
      </c>
      <c r="U97" s="40">
        <v>0</v>
      </c>
      <c r="V97" s="40">
        <v>0</v>
      </c>
      <c r="W97" s="21">
        <v>150</v>
      </c>
      <c r="X97" s="40">
        <v>0</v>
      </c>
      <c r="Y97" s="50">
        <f t="shared" si="28"/>
        <v>150</v>
      </c>
      <c r="Z97" s="40">
        <v>0</v>
      </c>
      <c r="AA97" s="40">
        <v>0</v>
      </c>
      <c r="AB97" s="40">
        <v>0</v>
      </c>
      <c r="AC97" s="40">
        <v>0</v>
      </c>
      <c r="AD97" s="50">
        <f t="shared" si="29"/>
        <v>0</v>
      </c>
    </row>
    <row r="98" spans="1:30">
      <c r="A98" t="s">
        <v>42</v>
      </c>
      <c r="B98" s="10"/>
      <c r="C98" s="9" t="s">
        <v>91</v>
      </c>
      <c r="D98" s="10">
        <f t="shared" si="25"/>
        <v>21</v>
      </c>
      <c r="E98" s="8" t="s">
        <v>869</v>
      </c>
      <c r="F98" s="11">
        <v>42441</v>
      </c>
      <c r="G98" s="13">
        <v>4489</v>
      </c>
      <c r="H98" s="13">
        <v>293379</v>
      </c>
      <c r="I98" s="13">
        <v>5191</v>
      </c>
      <c r="J98" s="40">
        <v>0</v>
      </c>
      <c r="K98" s="40">
        <v>0</v>
      </c>
      <c r="L98" s="40">
        <v>0</v>
      </c>
      <c r="M98" s="40">
        <v>0</v>
      </c>
      <c r="N98" s="50">
        <v>0</v>
      </c>
      <c r="O98" s="40">
        <v>0</v>
      </c>
      <c r="P98" s="40">
        <v>0</v>
      </c>
      <c r="Q98" s="40">
        <v>0</v>
      </c>
      <c r="R98" s="40">
        <v>0</v>
      </c>
      <c r="S98" s="50">
        <f t="shared" si="27"/>
        <v>0</v>
      </c>
      <c r="T98" s="40">
        <v>0</v>
      </c>
      <c r="U98" s="40">
        <v>0</v>
      </c>
      <c r="V98" s="40">
        <v>0</v>
      </c>
      <c r="W98" s="21">
        <v>0</v>
      </c>
      <c r="X98" s="40">
        <v>0</v>
      </c>
      <c r="Y98" s="50">
        <f t="shared" si="28"/>
        <v>0</v>
      </c>
      <c r="Z98" s="40">
        <v>0</v>
      </c>
      <c r="AA98" s="40">
        <v>0</v>
      </c>
      <c r="AB98" s="40">
        <v>0</v>
      </c>
      <c r="AC98" s="40">
        <v>0</v>
      </c>
      <c r="AD98" s="50">
        <f t="shared" si="29"/>
        <v>0</v>
      </c>
    </row>
    <row r="99" spans="1:30">
      <c r="A99" t="s">
        <v>36</v>
      </c>
      <c r="B99" s="10"/>
      <c r="C99" s="9" t="s">
        <v>91</v>
      </c>
      <c r="D99" s="10">
        <f t="shared" si="25"/>
        <v>22</v>
      </c>
      <c r="E99" s="8" t="s">
        <v>955</v>
      </c>
      <c r="F99" s="11">
        <v>42441</v>
      </c>
      <c r="G99" s="13">
        <v>2850</v>
      </c>
      <c r="H99" s="13">
        <v>199263</v>
      </c>
      <c r="I99" s="13">
        <v>3472</v>
      </c>
      <c r="J99" s="40">
        <v>0</v>
      </c>
      <c r="K99" s="40">
        <v>0</v>
      </c>
      <c r="L99" s="40">
        <v>0</v>
      </c>
      <c r="M99" s="40">
        <v>0</v>
      </c>
      <c r="N99" s="50">
        <v>0</v>
      </c>
      <c r="O99" s="40">
        <v>0</v>
      </c>
      <c r="P99" s="40">
        <v>0</v>
      </c>
      <c r="Q99" s="40">
        <v>0</v>
      </c>
      <c r="R99" s="40">
        <v>162</v>
      </c>
      <c r="S99" s="50">
        <f t="shared" si="27"/>
        <v>162</v>
      </c>
      <c r="T99" s="40">
        <v>0</v>
      </c>
      <c r="U99" s="40">
        <v>0</v>
      </c>
      <c r="V99" s="40">
        <v>0</v>
      </c>
      <c r="W99" s="21">
        <v>140</v>
      </c>
      <c r="X99" s="40">
        <v>0</v>
      </c>
      <c r="Y99" s="50">
        <f t="shared" si="28"/>
        <v>140</v>
      </c>
      <c r="Z99" s="40">
        <v>0</v>
      </c>
      <c r="AA99" s="40">
        <v>0</v>
      </c>
      <c r="AB99" s="40">
        <v>0</v>
      </c>
      <c r="AC99" s="40">
        <v>0</v>
      </c>
      <c r="AD99" s="50">
        <f t="shared" si="29"/>
        <v>0</v>
      </c>
    </row>
    <row r="100" spans="1:30">
      <c r="A100" t="s">
        <v>36</v>
      </c>
      <c r="B100" s="10"/>
      <c r="C100" s="9" t="s">
        <v>91</v>
      </c>
      <c r="D100" s="10">
        <f t="shared" si="25"/>
        <v>23</v>
      </c>
      <c r="E100" s="8" t="s">
        <v>956</v>
      </c>
      <c r="F100" s="11">
        <v>42441</v>
      </c>
      <c r="G100" s="13">
        <v>3580</v>
      </c>
      <c r="H100" s="13">
        <v>306307</v>
      </c>
      <c r="I100" s="13">
        <v>4154</v>
      </c>
      <c r="J100" s="40">
        <v>0</v>
      </c>
      <c r="K100" s="40">
        <v>0</v>
      </c>
      <c r="L100" s="40">
        <v>0</v>
      </c>
      <c r="M100" s="40">
        <v>0</v>
      </c>
      <c r="N100" s="50">
        <v>0</v>
      </c>
      <c r="O100" s="40">
        <v>0</v>
      </c>
      <c r="P100" s="40">
        <v>0</v>
      </c>
      <c r="Q100" s="40">
        <v>0</v>
      </c>
      <c r="R100" s="40">
        <v>200</v>
      </c>
      <c r="S100" s="50">
        <f t="shared" si="27"/>
        <v>200</v>
      </c>
      <c r="T100" s="40">
        <v>0</v>
      </c>
      <c r="U100" s="40">
        <v>0</v>
      </c>
      <c r="V100" s="40">
        <v>0</v>
      </c>
      <c r="W100" s="21">
        <v>175</v>
      </c>
      <c r="X100" s="40">
        <v>0</v>
      </c>
      <c r="Y100" s="50">
        <f t="shared" si="28"/>
        <v>175</v>
      </c>
      <c r="Z100" s="40">
        <v>0</v>
      </c>
      <c r="AA100" s="40">
        <v>0</v>
      </c>
      <c r="AB100" s="40">
        <v>0</v>
      </c>
      <c r="AC100" s="40">
        <v>11</v>
      </c>
      <c r="AD100" s="50">
        <f t="shared" si="29"/>
        <v>11</v>
      </c>
    </row>
    <row r="101" spans="1:30">
      <c r="A101" t="s">
        <v>36</v>
      </c>
      <c r="B101" s="10"/>
      <c r="C101" s="9" t="s">
        <v>91</v>
      </c>
      <c r="D101" s="10">
        <f t="shared" si="25"/>
        <v>24</v>
      </c>
      <c r="E101" s="8" t="s">
        <v>957</v>
      </c>
      <c r="F101" s="11">
        <v>42444</v>
      </c>
      <c r="G101" s="13">
        <v>2617</v>
      </c>
      <c r="H101" s="13">
        <v>209450</v>
      </c>
      <c r="I101" s="13">
        <v>3099</v>
      </c>
      <c r="J101" s="40">
        <v>0</v>
      </c>
      <c r="K101" s="40">
        <v>0</v>
      </c>
      <c r="L101" s="40">
        <v>0</v>
      </c>
      <c r="M101" s="40">
        <v>0</v>
      </c>
      <c r="N101" s="50">
        <v>0</v>
      </c>
      <c r="O101" s="40">
        <v>0</v>
      </c>
      <c r="P101" s="40">
        <v>0</v>
      </c>
      <c r="Q101" s="40">
        <v>0</v>
      </c>
      <c r="R101" s="40">
        <v>80</v>
      </c>
      <c r="S101" s="50">
        <f t="shared" si="27"/>
        <v>80</v>
      </c>
      <c r="T101" s="40">
        <v>0</v>
      </c>
      <c r="U101" s="40">
        <v>0</v>
      </c>
      <c r="V101" s="40">
        <v>0</v>
      </c>
      <c r="W101" s="21">
        <v>129</v>
      </c>
      <c r="X101" s="40">
        <v>0</v>
      </c>
      <c r="Y101" s="50">
        <f t="shared" si="28"/>
        <v>129</v>
      </c>
      <c r="Z101" s="40">
        <v>0</v>
      </c>
      <c r="AA101" s="40">
        <v>0</v>
      </c>
      <c r="AB101" s="40">
        <v>0</v>
      </c>
      <c r="AC101" s="40">
        <v>0</v>
      </c>
      <c r="AD101" s="50">
        <f t="shared" ref="AD101:AD113" si="30">SUM(Z101:AC101)</f>
        <v>0</v>
      </c>
    </row>
    <row r="102" spans="1:30">
      <c r="A102" t="s">
        <v>36</v>
      </c>
      <c r="B102" s="10"/>
      <c r="C102" s="9" t="s">
        <v>91</v>
      </c>
      <c r="D102" s="10">
        <f t="shared" si="25"/>
        <v>25</v>
      </c>
      <c r="E102" s="8" t="s">
        <v>958</v>
      </c>
      <c r="F102" s="11">
        <v>42444</v>
      </c>
      <c r="G102" s="13">
        <v>2270</v>
      </c>
      <c r="H102" s="13">
        <v>196385</v>
      </c>
      <c r="I102" s="13">
        <v>2844</v>
      </c>
      <c r="J102" s="40">
        <v>0</v>
      </c>
      <c r="K102" s="40">
        <v>0</v>
      </c>
      <c r="L102" s="40">
        <v>0</v>
      </c>
      <c r="M102" s="40">
        <v>0</v>
      </c>
      <c r="N102" s="50">
        <v>0</v>
      </c>
      <c r="O102" s="40">
        <v>0</v>
      </c>
      <c r="P102" s="40">
        <v>0</v>
      </c>
      <c r="Q102" s="40">
        <v>0</v>
      </c>
      <c r="R102" s="40">
        <v>200</v>
      </c>
      <c r="S102" s="50">
        <f t="shared" si="27"/>
        <v>200</v>
      </c>
      <c r="T102" s="40">
        <v>0</v>
      </c>
      <c r="U102" s="40">
        <v>0</v>
      </c>
      <c r="V102" s="40">
        <v>0</v>
      </c>
      <c r="W102" s="21">
        <v>112</v>
      </c>
      <c r="X102" s="40">
        <v>0</v>
      </c>
      <c r="Y102" s="50">
        <f t="shared" si="28"/>
        <v>112</v>
      </c>
      <c r="Z102" s="40">
        <v>0</v>
      </c>
      <c r="AA102" s="40">
        <v>0</v>
      </c>
      <c r="AB102" s="40">
        <v>0</v>
      </c>
      <c r="AC102" s="40">
        <v>0</v>
      </c>
      <c r="AD102" s="50">
        <f t="shared" si="30"/>
        <v>0</v>
      </c>
    </row>
    <row r="103" spans="1:30">
      <c r="A103" t="s">
        <v>42</v>
      </c>
      <c r="B103" s="10"/>
      <c r="C103" s="9" t="s">
        <v>91</v>
      </c>
      <c r="D103" s="10">
        <f t="shared" si="25"/>
        <v>26</v>
      </c>
      <c r="E103" s="8" t="s">
        <v>959</v>
      </c>
      <c r="F103" s="11">
        <v>42446</v>
      </c>
      <c r="G103" s="13">
        <v>4030</v>
      </c>
      <c r="H103" s="13">
        <v>301056</v>
      </c>
      <c r="I103" s="13">
        <v>4631</v>
      </c>
      <c r="J103" s="40">
        <v>0</v>
      </c>
      <c r="K103" s="40">
        <v>0</v>
      </c>
      <c r="L103" s="40">
        <v>0</v>
      </c>
      <c r="M103" s="40">
        <v>0</v>
      </c>
      <c r="N103" s="50">
        <v>0</v>
      </c>
      <c r="O103" s="40">
        <v>0</v>
      </c>
      <c r="P103" s="40">
        <v>0</v>
      </c>
      <c r="Q103" s="40">
        <v>0</v>
      </c>
      <c r="R103" s="40">
        <v>0</v>
      </c>
      <c r="S103" s="50">
        <f t="shared" si="27"/>
        <v>0</v>
      </c>
      <c r="T103" s="40">
        <v>0</v>
      </c>
      <c r="U103" s="40">
        <v>0</v>
      </c>
      <c r="V103" s="40">
        <v>0</v>
      </c>
      <c r="W103" s="21">
        <v>0</v>
      </c>
      <c r="X103" s="40">
        <v>0</v>
      </c>
      <c r="Y103" s="50">
        <f t="shared" si="28"/>
        <v>0</v>
      </c>
      <c r="Z103" s="40">
        <v>0</v>
      </c>
      <c r="AA103" s="40">
        <v>0</v>
      </c>
      <c r="AB103" s="40">
        <v>0</v>
      </c>
      <c r="AC103" s="40">
        <v>0</v>
      </c>
      <c r="AD103" s="50">
        <f t="shared" si="30"/>
        <v>0</v>
      </c>
    </row>
    <row r="104" spans="1:30">
      <c r="A104" t="s">
        <v>36</v>
      </c>
      <c r="B104" s="10"/>
      <c r="C104" s="9" t="s">
        <v>91</v>
      </c>
      <c r="D104" s="10">
        <f t="shared" si="25"/>
        <v>27</v>
      </c>
      <c r="E104" s="8" t="s">
        <v>960</v>
      </c>
      <c r="F104" s="11">
        <v>42446</v>
      </c>
      <c r="G104" s="13">
        <v>1812</v>
      </c>
      <c r="H104" s="13">
        <v>129237</v>
      </c>
      <c r="I104" s="13">
        <v>2274</v>
      </c>
      <c r="J104" s="40">
        <v>0</v>
      </c>
      <c r="K104" s="40">
        <v>0</v>
      </c>
      <c r="L104" s="40">
        <v>0</v>
      </c>
      <c r="M104" s="40">
        <v>0</v>
      </c>
      <c r="N104" s="50">
        <v>0</v>
      </c>
      <c r="O104" s="40">
        <v>0</v>
      </c>
      <c r="P104" s="40">
        <v>0</v>
      </c>
      <c r="Q104" s="40">
        <v>0</v>
      </c>
      <c r="R104" s="40">
        <v>277</v>
      </c>
      <c r="S104" s="50">
        <f t="shared" si="27"/>
        <v>277</v>
      </c>
      <c r="T104" s="40">
        <v>0</v>
      </c>
      <c r="U104" s="40">
        <v>0</v>
      </c>
      <c r="V104" s="40">
        <v>0</v>
      </c>
      <c r="W104" s="21">
        <v>89</v>
      </c>
      <c r="X104" s="40">
        <v>0</v>
      </c>
      <c r="Y104" s="50">
        <f t="shared" si="28"/>
        <v>89</v>
      </c>
      <c r="Z104" s="40">
        <v>0</v>
      </c>
      <c r="AA104" s="40">
        <v>0</v>
      </c>
      <c r="AB104" s="40">
        <v>0</v>
      </c>
      <c r="AC104" s="40">
        <v>0</v>
      </c>
      <c r="AD104" s="50">
        <f t="shared" si="30"/>
        <v>0</v>
      </c>
    </row>
    <row r="105" spans="1:30">
      <c r="A105" t="s">
        <v>36</v>
      </c>
      <c r="B105" s="10"/>
      <c r="C105" s="9" t="s">
        <v>91</v>
      </c>
      <c r="D105" s="10">
        <f t="shared" si="25"/>
        <v>28</v>
      </c>
      <c r="E105" s="8" t="s">
        <v>961</v>
      </c>
      <c r="F105" s="11">
        <v>42449</v>
      </c>
      <c r="G105" s="13">
        <v>3048</v>
      </c>
      <c r="H105" s="13">
        <v>215864</v>
      </c>
      <c r="I105" s="13">
        <v>3616</v>
      </c>
      <c r="J105" s="40">
        <v>0</v>
      </c>
      <c r="K105" s="40">
        <v>0</v>
      </c>
      <c r="L105" s="40">
        <v>0</v>
      </c>
      <c r="M105" s="40">
        <v>0</v>
      </c>
      <c r="N105" s="50">
        <v>0</v>
      </c>
      <c r="O105" s="40">
        <v>0</v>
      </c>
      <c r="P105" s="40">
        <v>0</v>
      </c>
      <c r="Q105" s="40">
        <v>0</v>
      </c>
      <c r="R105" s="40">
        <v>162</v>
      </c>
      <c r="S105" s="50">
        <f t="shared" si="27"/>
        <v>162</v>
      </c>
      <c r="T105" s="40">
        <v>0</v>
      </c>
      <c r="U105" s="40">
        <v>0</v>
      </c>
      <c r="V105" s="40">
        <v>0</v>
      </c>
      <c r="W105" s="21">
        <v>150</v>
      </c>
      <c r="X105" s="40">
        <v>0</v>
      </c>
      <c r="Y105" s="50">
        <f t="shared" si="28"/>
        <v>150</v>
      </c>
      <c r="Z105" s="40">
        <v>0</v>
      </c>
      <c r="AA105" s="40">
        <v>0</v>
      </c>
      <c r="AB105" s="40">
        <v>0</v>
      </c>
      <c r="AC105" s="40">
        <v>0</v>
      </c>
      <c r="AD105" s="50">
        <f t="shared" si="30"/>
        <v>0</v>
      </c>
    </row>
    <row r="106" spans="1:30">
      <c r="A106" t="s">
        <v>36</v>
      </c>
      <c r="B106" s="10"/>
      <c r="C106" s="9" t="s">
        <v>91</v>
      </c>
      <c r="D106" s="10">
        <f t="shared" si="25"/>
        <v>29</v>
      </c>
      <c r="E106" s="8" t="s">
        <v>962</v>
      </c>
      <c r="F106" s="11">
        <v>42449</v>
      </c>
      <c r="G106" s="13">
        <v>3366</v>
      </c>
      <c r="H106" s="13">
        <v>266355</v>
      </c>
      <c r="I106" s="13">
        <v>3895</v>
      </c>
      <c r="J106" s="40">
        <v>0</v>
      </c>
      <c r="K106" s="40">
        <v>0</v>
      </c>
      <c r="L106" s="40">
        <v>0</v>
      </c>
      <c r="M106" s="40">
        <v>0</v>
      </c>
      <c r="N106" s="50">
        <v>0</v>
      </c>
      <c r="O106" s="40">
        <v>0</v>
      </c>
      <c r="P106" s="40">
        <v>0</v>
      </c>
      <c r="Q106" s="40">
        <v>0</v>
      </c>
      <c r="R106" s="40">
        <v>193</v>
      </c>
      <c r="S106" s="50">
        <f t="shared" si="27"/>
        <v>193</v>
      </c>
      <c r="T106" s="40">
        <v>0</v>
      </c>
      <c r="U106" s="40">
        <v>0</v>
      </c>
      <c r="V106" s="40">
        <v>0</v>
      </c>
      <c r="W106" s="21">
        <v>164</v>
      </c>
      <c r="X106" s="40">
        <v>0</v>
      </c>
      <c r="Y106" s="50">
        <f t="shared" si="28"/>
        <v>164</v>
      </c>
      <c r="Z106" s="40">
        <v>0</v>
      </c>
      <c r="AA106" s="40">
        <v>0</v>
      </c>
      <c r="AB106" s="40">
        <v>0</v>
      </c>
      <c r="AC106" s="40">
        <v>0</v>
      </c>
      <c r="AD106" s="50">
        <f t="shared" si="30"/>
        <v>0</v>
      </c>
    </row>
    <row r="107" spans="1:30">
      <c r="A107" t="s">
        <v>36</v>
      </c>
      <c r="B107" s="10"/>
      <c r="C107" s="9" t="s">
        <v>91</v>
      </c>
      <c r="D107" s="10">
        <f t="shared" si="25"/>
        <v>30</v>
      </c>
      <c r="E107" s="8" t="s">
        <v>963</v>
      </c>
      <c r="F107" s="11">
        <v>42451</v>
      </c>
      <c r="G107" s="13">
        <v>2129</v>
      </c>
      <c r="H107" s="13">
        <v>172145</v>
      </c>
      <c r="I107" s="13">
        <v>2547</v>
      </c>
      <c r="J107" s="40">
        <v>0</v>
      </c>
      <c r="K107" s="40">
        <v>0</v>
      </c>
      <c r="L107" s="40">
        <v>0</v>
      </c>
      <c r="M107" s="40">
        <v>0</v>
      </c>
      <c r="N107" s="50">
        <v>0</v>
      </c>
      <c r="O107" s="40">
        <v>0</v>
      </c>
      <c r="P107" s="40">
        <v>0</v>
      </c>
      <c r="Q107" s="40">
        <v>0</v>
      </c>
      <c r="R107" s="40">
        <v>162</v>
      </c>
      <c r="S107" s="50">
        <f t="shared" si="27"/>
        <v>162</v>
      </c>
      <c r="T107" s="40">
        <v>0</v>
      </c>
      <c r="U107" s="40">
        <v>0</v>
      </c>
      <c r="V107" s="40">
        <v>0</v>
      </c>
      <c r="W107" s="21">
        <v>105</v>
      </c>
      <c r="X107" s="40">
        <v>0</v>
      </c>
      <c r="Y107" s="50">
        <f t="shared" si="28"/>
        <v>105</v>
      </c>
      <c r="Z107" s="40">
        <v>0</v>
      </c>
      <c r="AA107" s="40">
        <v>0</v>
      </c>
      <c r="AB107" s="40">
        <v>0</v>
      </c>
      <c r="AC107" s="40">
        <v>0</v>
      </c>
      <c r="AD107" s="50">
        <f t="shared" si="30"/>
        <v>0</v>
      </c>
    </row>
    <row r="108" spans="1:30">
      <c r="A108" t="s">
        <v>36</v>
      </c>
      <c r="B108" s="10"/>
      <c r="C108" s="9" t="s">
        <v>91</v>
      </c>
      <c r="D108" s="10">
        <f t="shared" si="25"/>
        <v>31</v>
      </c>
      <c r="E108" s="8" t="s">
        <v>964</v>
      </c>
      <c r="F108" s="11">
        <v>42451</v>
      </c>
      <c r="G108" s="13">
        <v>2017</v>
      </c>
      <c r="H108" s="13">
        <v>180102</v>
      </c>
      <c r="I108" s="13">
        <v>2299</v>
      </c>
      <c r="J108" s="40">
        <v>0</v>
      </c>
      <c r="K108" s="40">
        <v>0</v>
      </c>
      <c r="L108" s="40">
        <v>0</v>
      </c>
      <c r="M108" s="40">
        <v>0</v>
      </c>
      <c r="N108" s="50">
        <v>0</v>
      </c>
      <c r="O108" s="40">
        <v>0</v>
      </c>
      <c r="P108" s="40">
        <v>0</v>
      </c>
      <c r="Q108" s="40">
        <v>0</v>
      </c>
      <c r="R108" s="40">
        <v>200</v>
      </c>
      <c r="S108" s="50">
        <f t="shared" si="27"/>
        <v>200</v>
      </c>
      <c r="T108" s="40">
        <v>0</v>
      </c>
      <c r="U108" s="40">
        <v>0</v>
      </c>
      <c r="V108" s="40">
        <v>0</v>
      </c>
      <c r="W108" s="21">
        <v>98</v>
      </c>
      <c r="X108" s="40">
        <v>0</v>
      </c>
      <c r="Y108" s="50">
        <f t="shared" si="28"/>
        <v>98</v>
      </c>
      <c r="Z108" s="40">
        <v>0</v>
      </c>
      <c r="AA108" s="40">
        <v>0</v>
      </c>
      <c r="AB108" s="40">
        <v>0</v>
      </c>
      <c r="AC108" s="40">
        <v>0</v>
      </c>
      <c r="AD108" s="50">
        <f t="shared" si="30"/>
        <v>0</v>
      </c>
    </row>
    <row r="109" spans="1:30">
      <c r="A109" t="s">
        <v>42</v>
      </c>
      <c r="B109" s="10"/>
      <c r="C109" s="9" t="s">
        <v>91</v>
      </c>
      <c r="D109" s="10">
        <f t="shared" si="25"/>
        <v>32</v>
      </c>
      <c r="E109" s="8" t="s">
        <v>965</v>
      </c>
      <c r="F109" s="11">
        <v>42452</v>
      </c>
      <c r="G109" s="13">
        <v>3779</v>
      </c>
      <c r="H109" s="13">
        <v>263473</v>
      </c>
      <c r="I109" s="13">
        <v>4376</v>
      </c>
      <c r="J109" s="40">
        <v>0</v>
      </c>
      <c r="K109" s="40">
        <v>0</v>
      </c>
      <c r="L109" s="40">
        <v>0</v>
      </c>
      <c r="M109" s="40">
        <v>0</v>
      </c>
      <c r="N109" s="50">
        <v>0</v>
      </c>
      <c r="O109" s="40">
        <v>0</v>
      </c>
      <c r="P109" s="40">
        <v>0</v>
      </c>
      <c r="Q109" s="40">
        <v>0</v>
      </c>
      <c r="R109" s="40">
        <v>0</v>
      </c>
      <c r="S109" s="50">
        <f t="shared" si="27"/>
        <v>0</v>
      </c>
      <c r="T109" s="40">
        <v>0</v>
      </c>
      <c r="U109" s="40">
        <v>0</v>
      </c>
      <c r="V109" s="40">
        <v>0</v>
      </c>
      <c r="W109" s="21">
        <v>0</v>
      </c>
      <c r="X109" s="40">
        <v>0</v>
      </c>
      <c r="Y109" s="50">
        <f t="shared" si="28"/>
        <v>0</v>
      </c>
      <c r="Z109" s="40">
        <v>0</v>
      </c>
      <c r="AA109" s="40">
        <v>0</v>
      </c>
      <c r="AB109" s="40">
        <v>0</v>
      </c>
      <c r="AC109" s="40">
        <v>0</v>
      </c>
      <c r="AD109" s="50">
        <f t="shared" si="30"/>
        <v>0</v>
      </c>
    </row>
    <row r="110" spans="1:30">
      <c r="A110" t="s">
        <v>36</v>
      </c>
      <c r="B110" s="10"/>
      <c r="C110" s="9" t="s">
        <v>91</v>
      </c>
      <c r="D110" s="10">
        <f t="shared" si="25"/>
        <v>33</v>
      </c>
      <c r="E110" s="8" t="s">
        <v>966</v>
      </c>
      <c r="F110" s="11">
        <v>42453</v>
      </c>
      <c r="G110" s="13">
        <v>1221</v>
      </c>
      <c r="H110" s="13">
        <v>81978</v>
      </c>
      <c r="I110" s="13">
        <v>1511</v>
      </c>
      <c r="J110" s="40">
        <v>0</v>
      </c>
      <c r="K110" s="40">
        <v>0</v>
      </c>
      <c r="L110" s="40">
        <v>0</v>
      </c>
      <c r="M110" s="40">
        <v>0</v>
      </c>
      <c r="N110" s="50">
        <v>0</v>
      </c>
      <c r="O110" s="40">
        <v>0</v>
      </c>
      <c r="P110" s="40">
        <v>0</v>
      </c>
      <c r="Q110" s="40">
        <v>0</v>
      </c>
      <c r="R110" s="40">
        <v>0</v>
      </c>
      <c r="S110" s="50">
        <f t="shared" si="27"/>
        <v>0</v>
      </c>
      <c r="T110" s="40">
        <v>0</v>
      </c>
      <c r="U110" s="40">
        <v>0</v>
      </c>
      <c r="V110" s="40">
        <v>0</v>
      </c>
      <c r="W110" s="21">
        <v>60</v>
      </c>
      <c r="X110" s="40">
        <v>0</v>
      </c>
      <c r="Y110" s="50">
        <f t="shared" si="28"/>
        <v>60</v>
      </c>
      <c r="Z110" s="40">
        <v>0</v>
      </c>
      <c r="AA110" s="40">
        <v>0</v>
      </c>
      <c r="AB110" s="40">
        <v>0</v>
      </c>
      <c r="AC110" s="40">
        <v>0</v>
      </c>
      <c r="AD110" s="50">
        <f t="shared" si="30"/>
        <v>0</v>
      </c>
    </row>
    <row r="111" spans="1:30">
      <c r="A111" t="s">
        <v>36</v>
      </c>
      <c r="B111" s="10"/>
      <c r="C111" s="9" t="s">
        <v>91</v>
      </c>
      <c r="D111" s="10">
        <f t="shared" si="25"/>
        <v>34</v>
      </c>
      <c r="E111" s="8" t="s">
        <v>967</v>
      </c>
      <c r="F111" s="11">
        <v>42458</v>
      </c>
      <c r="G111" s="13">
        <v>3188</v>
      </c>
      <c r="H111" s="13">
        <v>246342</v>
      </c>
      <c r="I111" s="13">
        <v>3800</v>
      </c>
      <c r="J111" s="40">
        <v>0</v>
      </c>
      <c r="K111" s="40">
        <v>0</v>
      </c>
      <c r="L111" s="40">
        <v>0</v>
      </c>
      <c r="M111" s="40">
        <v>0</v>
      </c>
      <c r="N111" s="50">
        <v>0</v>
      </c>
      <c r="O111" s="40">
        <v>0</v>
      </c>
      <c r="P111" s="40">
        <v>0</v>
      </c>
      <c r="Q111" s="40">
        <v>0</v>
      </c>
      <c r="R111" s="40">
        <v>200</v>
      </c>
      <c r="S111" s="50">
        <f t="shared" si="27"/>
        <v>200</v>
      </c>
      <c r="T111" s="40">
        <v>0</v>
      </c>
      <c r="U111" s="40">
        <v>0</v>
      </c>
      <c r="V111" s="40">
        <v>0</v>
      </c>
      <c r="W111" s="21">
        <v>157</v>
      </c>
      <c r="X111" s="40">
        <v>0</v>
      </c>
      <c r="Y111" s="50">
        <f t="shared" si="28"/>
        <v>157</v>
      </c>
      <c r="Z111" s="40">
        <v>0</v>
      </c>
      <c r="AA111" s="40">
        <v>0</v>
      </c>
      <c r="AB111" s="40">
        <v>0</v>
      </c>
      <c r="AC111" s="40">
        <v>0</v>
      </c>
      <c r="AD111" s="50">
        <f t="shared" si="30"/>
        <v>0</v>
      </c>
    </row>
    <row r="112" spans="1:30">
      <c r="A112" t="s">
        <v>36</v>
      </c>
      <c r="B112" s="10"/>
      <c r="C112" s="9" t="s">
        <v>91</v>
      </c>
      <c r="D112" s="10">
        <f t="shared" si="25"/>
        <v>35</v>
      </c>
      <c r="E112" s="8" t="s">
        <v>968</v>
      </c>
      <c r="F112" s="11">
        <v>42458</v>
      </c>
      <c r="G112" s="13">
        <v>2125</v>
      </c>
      <c r="H112" s="13">
        <v>177383</v>
      </c>
      <c r="I112" s="13">
        <v>2590</v>
      </c>
      <c r="J112" s="40">
        <v>0</v>
      </c>
      <c r="K112" s="40">
        <v>0</v>
      </c>
      <c r="L112" s="40">
        <v>0</v>
      </c>
      <c r="M112" s="40">
        <v>0</v>
      </c>
      <c r="N112" s="50">
        <v>0</v>
      </c>
      <c r="O112" s="40">
        <v>0</v>
      </c>
      <c r="P112" s="40">
        <v>0</v>
      </c>
      <c r="Q112" s="40">
        <v>0</v>
      </c>
      <c r="R112" s="40">
        <v>200</v>
      </c>
      <c r="S112" s="50">
        <f t="shared" si="27"/>
        <v>200</v>
      </c>
      <c r="T112" s="40">
        <v>0</v>
      </c>
      <c r="U112" s="40">
        <v>0</v>
      </c>
      <c r="V112" s="40">
        <v>0</v>
      </c>
      <c r="W112" s="21">
        <v>104</v>
      </c>
      <c r="X112" s="40">
        <v>0</v>
      </c>
      <c r="Y112" s="50">
        <f t="shared" si="28"/>
        <v>104</v>
      </c>
      <c r="Z112" s="40">
        <v>0</v>
      </c>
      <c r="AA112" s="40">
        <v>0</v>
      </c>
      <c r="AB112" s="40">
        <v>0</v>
      </c>
      <c r="AC112" s="40">
        <v>0</v>
      </c>
      <c r="AD112" s="50">
        <f t="shared" si="30"/>
        <v>0</v>
      </c>
    </row>
    <row r="113" spans="1:30">
      <c r="A113" t="s">
        <v>36</v>
      </c>
      <c r="B113" s="10"/>
      <c r="C113" s="9" t="s">
        <v>91</v>
      </c>
      <c r="D113" s="10">
        <f t="shared" si="25"/>
        <v>36</v>
      </c>
      <c r="E113" s="8" t="s">
        <v>969</v>
      </c>
      <c r="F113" s="11">
        <v>42460</v>
      </c>
      <c r="G113" s="13">
        <v>705</v>
      </c>
      <c r="H113" s="13">
        <v>50014</v>
      </c>
      <c r="I113" s="13">
        <v>889</v>
      </c>
      <c r="J113" s="40">
        <v>0</v>
      </c>
      <c r="K113" s="40">
        <v>0</v>
      </c>
      <c r="L113" s="40">
        <v>0</v>
      </c>
      <c r="M113" s="40">
        <v>0</v>
      </c>
      <c r="N113" s="50">
        <v>0</v>
      </c>
      <c r="O113" s="40">
        <v>0</v>
      </c>
      <c r="P113" s="40">
        <v>0</v>
      </c>
      <c r="Q113" s="40">
        <v>0</v>
      </c>
      <c r="R113" s="40">
        <v>45</v>
      </c>
      <c r="S113" s="50">
        <f t="shared" si="27"/>
        <v>45</v>
      </c>
      <c r="T113" s="40">
        <v>0</v>
      </c>
      <c r="U113" s="40">
        <v>0</v>
      </c>
      <c r="V113" s="40">
        <v>0</v>
      </c>
      <c r="W113" s="21">
        <v>37</v>
      </c>
      <c r="X113" s="40">
        <v>0</v>
      </c>
      <c r="Y113" s="50">
        <f t="shared" si="28"/>
        <v>37</v>
      </c>
      <c r="Z113" s="40">
        <v>0</v>
      </c>
      <c r="AA113" s="40">
        <v>0</v>
      </c>
      <c r="AB113" s="40">
        <v>0</v>
      </c>
      <c r="AC113" s="40">
        <v>0</v>
      </c>
      <c r="AD113" s="50">
        <f t="shared" si="30"/>
        <v>0</v>
      </c>
    </row>
    <row r="114" spans="1:30">
      <c r="A114" t="s">
        <v>42</v>
      </c>
      <c r="B114" s="10"/>
      <c r="C114" s="9" t="s">
        <v>91</v>
      </c>
      <c r="D114" s="10">
        <f t="shared" ref="D114:D150" si="31">+D113+1</f>
        <v>37</v>
      </c>
      <c r="E114" s="8" t="s">
        <v>478</v>
      </c>
      <c r="F114" s="11">
        <v>42461</v>
      </c>
      <c r="G114" s="13">
        <v>4842</v>
      </c>
      <c r="H114" s="13">
        <v>310720</v>
      </c>
      <c r="I114" s="13">
        <v>5574</v>
      </c>
      <c r="J114" s="40">
        <v>0</v>
      </c>
      <c r="K114" s="40">
        <v>0</v>
      </c>
      <c r="L114" s="40">
        <v>0</v>
      </c>
      <c r="M114" s="40">
        <v>0</v>
      </c>
      <c r="N114" s="50">
        <v>0</v>
      </c>
      <c r="O114" s="40">
        <v>0</v>
      </c>
      <c r="P114" s="40">
        <v>0</v>
      </c>
      <c r="Q114" s="40">
        <v>0</v>
      </c>
      <c r="R114" s="40">
        <v>0</v>
      </c>
      <c r="S114" s="50">
        <f t="shared" si="27"/>
        <v>0</v>
      </c>
      <c r="T114" s="40">
        <v>0</v>
      </c>
      <c r="U114" s="40">
        <v>0</v>
      </c>
      <c r="V114" s="40">
        <v>0</v>
      </c>
      <c r="W114" s="21">
        <v>0</v>
      </c>
      <c r="X114" s="40">
        <v>0</v>
      </c>
      <c r="Y114" s="50">
        <f t="shared" si="28"/>
        <v>0</v>
      </c>
      <c r="Z114" s="40">
        <v>0</v>
      </c>
      <c r="AA114" s="40">
        <v>0</v>
      </c>
      <c r="AB114" s="40">
        <v>0</v>
      </c>
      <c r="AC114" s="40">
        <v>0</v>
      </c>
      <c r="AD114" s="50">
        <f t="shared" ref="AD114:AD133" si="32">SUM(Z114:AC114)</f>
        <v>0</v>
      </c>
    </row>
    <row r="115" spans="1:30">
      <c r="A115" t="s">
        <v>36</v>
      </c>
      <c r="B115" s="10"/>
      <c r="C115" s="9" t="s">
        <v>91</v>
      </c>
      <c r="D115" s="10">
        <f t="shared" si="31"/>
        <v>38</v>
      </c>
      <c r="E115" s="8" t="s">
        <v>970</v>
      </c>
      <c r="F115" s="11">
        <v>42462</v>
      </c>
      <c r="G115" s="13">
        <v>1633</v>
      </c>
      <c r="H115" s="13">
        <v>128865</v>
      </c>
      <c r="I115" s="13">
        <v>1917</v>
      </c>
      <c r="J115" s="40">
        <v>0</v>
      </c>
      <c r="K115" s="40">
        <v>0</v>
      </c>
      <c r="L115" s="40">
        <v>0</v>
      </c>
      <c r="M115" s="40">
        <v>0</v>
      </c>
      <c r="N115" s="50">
        <v>0</v>
      </c>
      <c r="O115" s="40">
        <v>0</v>
      </c>
      <c r="P115" s="40">
        <v>0</v>
      </c>
      <c r="Q115" s="40">
        <v>0</v>
      </c>
      <c r="R115" s="40">
        <v>180</v>
      </c>
      <c r="S115" s="50">
        <f t="shared" si="27"/>
        <v>180</v>
      </c>
      <c r="T115" s="40">
        <v>0</v>
      </c>
      <c r="U115" s="40">
        <v>0</v>
      </c>
      <c r="V115" s="40">
        <v>0</v>
      </c>
      <c r="W115" s="21">
        <v>80</v>
      </c>
      <c r="X115" s="40">
        <v>0</v>
      </c>
      <c r="Y115" s="50">
        <f t="shared" si="28"/>
        <v>80</v>
      </c>
      <c r="Z115" s="40">
        <v>0</v>
      </c>
      <c r="AA115" s="40">
        <v>0</v>
      </c>
      <c r="AB115" s="40">
        <v>0</v>
      </c>
      <c r="AC115" s="40">
        <v>0</v>
      </c>
      <c r="AD115" s="50">
        <f t="shared" si="32"/>
        <v>0</v>
      </c>
    </row>
    <row r="116" spans="1:30">
      <c r="A116" t="s">
        <v>36</v>
      </c>
      <c r="B116" s="10"/>
      <c r="C116" s="9" t="s">
        <v>91</v>
      </c>
      <c r="D116" s="10">
        <f t="shared" si="31"/>
        <v>39</v>
      </c>
      <c r="E116" s="8" t="s">
        <v>971</v>
      </c>
      <c r="F116" s="11">
        <v>42462</v>
      </c>
      <c r="G116" s="13">
        <v>2501</v>
      </c>
      <c r="H116" s="13">
        <v>208429</v>
      </c>
      <c r="I116" s="13">
        <v>2853</v>
      </c>
      <c r="J116" s="40">
        <v>0</v>
      </c>
      <c r="K116" s="40">
        <v>0</v>
      </c>
      <c r="L116" s="40">
        <v>0</v>
      </c>
      <c r="M116" s="40">
        <v>0</v>
      </c>
      <c r="N116" s="50">
        <v>0</v>
      </c>
      <c r="O116" s="40">
        <v>0</v>
      </c>
      <c r="P116" s="40">
        <v>0</v>
      </c>
      <c r="Q116" s="40">
        <v>0</v>
      </c>
      <c r="R116" s="40">
        <v>200</v>
      </c>
      <c r="S116" s="50">
        <f t="shared" si="27"/>
        <v>200</v>
      </c>
      <c r="T116" s="40">
        <v>0</v>
      </c>
      <c r="U116" s="40">
        <v>0</v>
      </c>
      <c r="V116" s="40">
        <v>0</v>
      </c>
      <c r="W116" s="21">
        <v>121</v>
      </c>
      <c r="X116" s="40">
        <v>0</v>
      </c>
      <c r="Y116" s="50">
        <f t="shared" si="28"/>
        <v>121</v>
      </c>
      <c r="Z116" s="40">
        <v>0</v>
      </c>
      <c r="AA116" s="40">
        <v>0</v>
      </c>
      <c r="AB116" s="40">
        <v>0</v>
      </c>
      <c r="AC116" s="40">
        <v>0</v>
      </c>
      <c r="AD116" s="50">
        <f t="shared" si="32"/>
        <v>0</v>
      </c>
    </row>
    <row r="117" spans="1:30">
      <c r="A117" t="s">
        <v>36</v>
      </c>
      <c r="B117" s="10"/>
      <c r="C117" s="9" t="s">
        <v>91</v>
      </c>
      <c r="D117" s="10">
        <f t="shared" si="31"/>
        <v>40</v>
      </c>
      <c r="E117" s="8" t="s">
        <v>972</v>
      </c>
      <c r="F117" s="11">
        <v>42465</v>
      </c>
      <c r="G117" s="13">
        <v>1722</v>
      </c>
      <c r="H117" s="13">
        <v>122484</v>
      </c>
      <c r="I117" s="13">
        <v>1962</v>
      </c>
      <c r="J117" s="40">
        <v>0</v>
      </c>
      <c r="K117" s="40">
        <v>0</v>
      </c>
      <c r="L117" s="40">
        <v>0</v>
      </c>
      <c r="M117" s="40">
        <v>0</v>
      </c>
      <c r="N117" s="50">
        <v>0</v>
      </c>
      <c r="O117" s="40">
        <v>0</v>
      </c>
      <c r="P117" s="40">
        <v>0</v>
      </c>
      <c r="Q117" s="40">
        <v>0</v>
      </c>
      <c r="R117" s="40">
        <v>144</v>
      </c>
      <c r="S117" s="50">
        <f t="shared" si="27"/>
        <v>144</v>
      </c>
      <c r="T117" s="40">
        <v>0</v>
      </c>
      <c r="U117" s="40">
        <v>0</v>
      </c>
      <c r="V117" s="40">
        <v>0</v>
      </c>
      <c r="W117" s="21">
        <v>84</v>
      </c>
      <c r="X117" s="40">
        <v>0</v>
      </c>
      <c r="Y117" s="50">
        <f t="shared" si="28"/>
        <v>84</v>
      </c>
      <c r="Z117" s="40">
        <v>0</v>
      </c>
      <c r="AA117" s="40">
        <v>0</v>
      </c>
      <c r="AB117" s="40">
        <v>0</v>
      </c>
      <c r="AC117" s="40">
        <v>0</v>
      </c>
      <c r="AD117" s="50">
        <f t="shared" si="32"/>
        <v>0</v>
      </c>
    </row>
    <row r="118" spans="1:30">
      <c r="A118" t="s">
        <v>36</v>
      </c>
      <c r="B118" s="10"/>
      <c r="C118" s="9" t="s">
        <v>91</v>
      </c>
      <c r="D118" s="10">
        <f t="shared" si="31"/>
        <v>41</v>
      </c>
      <c r="E118" s="8" t="s">
        <v>973</v>
      </c>
      <c r="F118" s="11">
        <v>42465</v>
      </c>
      <c r="G118" s="13">
        <v>963</v>
      </c>
      <c r="H118" s="13">
        <v>86233</v>
      </c>
      <c r="I118" s="13">
        <v>1073</v>
      </c>
      <c r="J118" s="40">
        <v>0</v>
      </c>
      <c r="K118" s="40">
        <v>0</v>
      </c>
      <c r="L118" s="40">
        <v>0</v>
      </c>
      <c r="M118" s="40">
        <v>0</v>
      </c>
      <c r="N118" s="50">
        <v>0</v>
      </c>
      <c r="O118" s="40">
        <v>0</v>
      </c>
      <c r="P118" s="40">
        <v>0</v>
      </c>
      <c r="Q118" s="40">
        <v>0</v>
      </c>
      <c r="R118" s="40">
        <v>180</v>
      </c>
      <c r="S118" s="50">
        <f t="shared" si="27"/>
        <v>180</v>
      </c>
      <c r="T118" s="40">
        <v>0</v>
      </c>
      <c r="U118" s="40">
        <v>0</v>
      </c>
      <c r="V118" s="40">
        <v>0</v>
      </c>
      <c r="W118" s="21">
        <v>47</v>
      </c>
      <c r="X118" s="40">
        <v>0</v>
      </c>
      <c r="Y118" s="50">
        <f t="shared" si="28"/>
        <v>47</v>
      </c>
      <c r="Z118" s="40">
        <v>0</v>
      </c>
      <c r="AA118" s="40">
        <v>0</v>
      </c>
      <c r="AB118" s="40">
        <v>0</v>
      </c>
      <c r="AC118" s="40">
        <v>0</v>
      </c>
      <c r="AD118" s="50">
        <f t="shared" si="32"/>
        <v>0</v>
      </c>
    </row>
    <row r="119" spans="1:30">
      <c r="A119" t="s">
        <v>42</v>
      </c>
      <c r="B119" s="10"/>
      <c r="C119" s="9" t="s">
        <v>91</v>
      </c>
      <c r="D119" s="10">
        <f t="shared" si="31"/>
        <v>42</v>
      </c>
      <c r="E119" s="8" t="s">
        <v>891</v>
      </c>
      <c r="F119" s="11">
        <v>42467</v>
      </c>
      <c r="G119" s="13">
        <v>4509</v>
      </c>
      <c r="H119" s="13">
        <v>318101</v>
      </c>
      <c r="I119" s="13">
        <v>5138</v>
      </c>
      <c r="J119" s="40">
        <v>0</v>
      </c>
      <c r="K119" s="40">
        <v>0</v>
      </c>
      <c r="L119" s="40">
        <v>0</v>
      </c>
      <c r="M119" s="40">
        <v>0</v>
      </c>
      <c r="N119" s="50">
        <v>0</v>
      </c>
      <c r="O119" s="40">
        <v>0</v>
      </c>
      <c r="P119" s="40">
        <v>0</v>
      </c>
      <c r="Q119" s="40">
        <v>0</v>
      </c>
      <c r="R119" s="40">
        <v>43</v>
      </c>
      <c r="S119" s="50">
        <f t="shared" si="27"/>
        <v>43</v>
      </c>
      <c r="T119" s="40">
        <v>0</v>
      </c>
      <c r="U119" s="40">
        <v>0</v>
      </c>
      <c r="V119" s="40">
        <v>0</v>
      </c>
      <c r="W119" s="21">
        <v>0</v>
      </c>
      <c r="X119" s="40">
        <v>0</v>
      </c>
      <c r="Y119" s="50">
        <f t="shared" si="28"/>
        <v>0</v>
      </c>
      <c r="Z119" s="40">
        <v>0</v>
      </c>
      <c r="AA119" s="40">
        <v>0</v>
      </c>
      <c r="AB119" s="40">
        <v>0</v>
      </c>
      <c r="AC119" s="40">
        <v>43</v>
      </c>
      <c r="AD119" s="50">
        <f t="shared" si="32"/>
        <v>43</v>
      </c>
    </row>
    <row r="120" spans="1:30">
      <c r="A120" t="s">
        <v>36</v>
      </c>
      <c r="B120" s="10"/>
      <c r="C120" s="9" t="s">
        <v>91</v>
      </c>
      <c r="D120" s="10">
        <f t="shared" si="31"/>
        <v>43</v>
      </c>
      <c r="E120" s="8" t="s">
        <v>974</v>
      </c>
      <c r="F120" s="11">
        <v>42467</v>
      </c>
      <c r="G120" s="13">
        <v>536</v>
      </c>
      <c r="H120" s="13">
        <v>39716</v>
      </c>
      <c r="I120" s="13">
        <v>649</v>
      </c>
      <c r="J120" s="40">
        <v>0</v>
      </c>
      <c r="K120" s="40">
        <v>0</v>
      </c>
      <c r="L120" s="40">
        <v>0</v>
      </c>
      <c r="M120" s="40">
        <v>0</v>
      </c>
      <c r="N120" s="50">
        <v>0</v>
      </c>
      <c r="O120" s="40">
        <v>0</v>
      </c>
      <c r="P120" s="40">
        <v>0</v>
      </c>
      <c r="Q120" s="40">
        <v>0</v>
      </c>
      <c r="R120" s="40">
        <v>0</v>
      </c>
      <c r="S120" s="50">
        <f t="shared" si="27"/>
        <v>0</v>
      </c>
      <c r="T120" s="40">
        <v>0</v>
      </c>
      <c r="U120" s="40">
        <v>0</v>
      </c>
      <c r="V120" s="40">
        <v>0</v>
      </c>
      <c r="W120" s="21">
        <v>29</v>
      </c>
      <c r="X120" s="40">
        <v>0</v>
      </c>
      <c r="Y120" s="50">
        <f t="shared" si="28"/>
        <v>29</v>
      </c>
      <c r="Z120" s="40">
        <v>0</v>
      </c>
      <c r="AA120" s="40">
        <v>0</v>
      </c>
      <c r="AB120" s="40">
        <v>0</v>
      </c>
      <c r="AC120" s="40">
        <v>0</v>
      </c>
      <c r="AD120" s="50">
        <f t="shared" si="32"/>
        <v>0</v>
      </c>
    </row>
    <row r="121" spans="1:30">
      <c r="A121" t="s">
        <v>36</v>
      </c>
      <c r="B121" s="10"/>
      <c r="C121" s="9" t="s">
        <v>91</v>
      </c>
      <c r="D121" s="10">
        <f t="shared" si="31"/>
        <v>44</v>
      </c>
      <c r="E121" s="8" t="s">
        <v>975</v>
      </c>
      <c r="F121" s="11">
        <v>42469</v>
      </c>
      <c r="G121" s="13">
        <v>1427</v>
      </c>
      <c r="H121" s="13">
        <v>122197</v>
      </c>
      <c r="I121" s="13">
        <v>1633</v>
      </c>
      <c r="J121" s="40">
        <v>0</v>
      </c>
      <c r="K121" s="40">
        <v>0</v>
      </c>
      <c r="L121" s="40">
        <v>0</v>
      </c>
      <c r="M121" s="40">
        <v>0</v>
      </c>
      <c r="N121" s="50">
        <v>0</v>
      </c>
      <c r="O121" s="40">
        <v>0</v>
      </c>
      <c r="P121" s="40">
        <v>0</v>
      </c>
      <c r="Q121" s="40">
        <v>0</v>
      </c>
      <c r="R121" s="40">
        <v>0</v>
      </c>
      <c r="S121" s="50">
        <f t="shared" si="27"/>
        <v>0</v>
      </c>
      <c r="T121" s="40">
        <v>0</v>
      </c>
      <c r="U121" s="40">
        <v>0</v>
      </c>
      <c r="V121" s="40">
        <v>0</v>
      </c>
      <c r="W121" s="21">
        <v>70</v>
      </c>
      <c r="X121" s="40">
        <v>0</v>
      </c>
      <c r="Y121" s="50">
        <f t="shared" si="28"/>
        <v>70</v>
      </c>
      <c r="Z121" s="40">
        <v>0</v>
      </c>
      <c r="AA121" s="40">
        <v>0</v>
      </c>
      <c r="AB121" s="40">
        <v>0</v>
      </c>
      <c r="AC121" s="40">
        <v>0</v>
      </c>
      <c r="AD121" s="50">
        <f t="shared" si="32"/>
        <v>0</v>
      </c>
    </row>
    <row r="122" spans="1:30">
      <c r="A122" t="s">
        <v>36</v>
      </c>
      <c r="B122" s="10"/>
      <c r="C122" s="9" t="s">
        <v>91</v>
      </c>
      <c r="D122" s="10">
        <f t="shared" si="31"/>
        <v>45</v>
      </c>
      <c r="E122" s="8" t="s">
        <v>976</v>
      </c>
      <c r="F122" s="11">
        <v>42469</v>
      </c>
      <c r="G122" s="13">
        <v>1296</v>
      </c>
      <c r="H122" s="13">
        <v>115193</v>
      </c>
      <c r="I122" s="13">
        <v>1490</v>
      </c>
      <c r="J122" s="40">
        <v>0</v>
      </c>
      <c r="K122" s="40">
        <v>0</v>
      </c>
      <c r="L122" s="40">
        <v>0</v>
      </c>
      <c r="M122" s="40">
        <v>0</v>
      </c>
      <c r="N122" s="50">
        <v>0</v>
      </c>
      <c r="O122" s="40">
        <v>0</v>
      </c>
      <c r="P122" s="40">
        <v>0</v>
      </c>
      <c r="Q122" s="40">
        <v>0</v>
      </c>
      <c r="R122" s="40">
        <v>220</v>
      </c>
      <c r="S122" s="50">
        <f t="shared" si="27"/>
        <v>220</v>
      </c>
      <c r="T122" s="40">
        <v>0</v>
      </c>
      <c r="U122" s="40">
        <v>0</v>
      </c>
      <c r="V122" s="40">
        <v>0</v>
      </c>
      <c r="W122" s="21">
        <v>63</v>
      </c>
      <c r="X122" s="40">
        <v>0</v>
      </c>
      <c r="Y122" s="50">
        <f t="shared" si="28"/>
        <v>63</v>
      </c>
      <c r="Z122" s="40">
        <v>0</v>
      </c>
      <c r="AA122" s="40">
        <v>0</v>
      </c>
      <c r="AB122" s="40">
        <v>0</v>
      </c>
      <c r="AC122" s="40">
        <v>8</v>
      </c>
      <c r="AD122" s="50">
        <f t="shared" si="32"/>
        <v>8</v>
      </c>
    </row>
    <row r="123" spans="1:30">
      <c r="A123" t="s">
        <v>36</v>
      </c>
      <c r="B123" s="10"/>
      <c r="C123" s="9" t="s">
        <v>91</v>
      </c>
      <c r="D123" s="10">
        <f t="shared" si="31"/>
        <v>46</v>
      </c>
      <c r="E123" s="8" t="s">
        <v>977</v>
      </c>
      <c r="F123" s="11">
        <v>42475</v>
      </c>
      <c r="G123" s="13">
        <v>2266</v>
      </c>
      <c r="H123" s="13">
        <v>172094</v>
      </c>
      <c r="I123" s="13">
        <v>2620</v>
      </c>
      <c r="J123" s="40">
        <v>0</v>
      </c>
      <c r="K123" s="40">
        <v>0</v>
      </c>
      <c r="L123" s="40">
        <v>0</v>
      </c>
      <c r="M123" s="40">
        <v>0</v>
      </c>
      <c r="N123" s="50">
        <v>0</v>
      </c>
      <c r="O123" s="40">
        <v>0</v>
      </c>
      <c r="P123" s="40">
        <v>0</v>
      </c>
      <c r="Q123" s="40">
        <v>0</v>
      </c>
      <c r="R123" s="40">
        <v>0</v>
      </c>
      <c r="S123" s="50">
        <f t="shared" si="27"/>
        <v>0</v>
      </c>
      <c r="T123" s="40">
        <v>0</v>
      </c>
      <c r="U123" s="40">
        <v>0</v>
      </c>
      <c r="V123" s="40">
        <v>0</v>
      </c>
      <c r="W123" s="21">
        <v>111</v>
      </c>
      <c r="X123" s="40">
        <v>0</v>
      </c>
      <c r="Y123" s="50">
        <f t="shared" si="28"/>
        <v>111</v>
      </c>
      <c r="Z123" s="40">
        <v>0</v>
      </c>
      <c r="AA123" s="40">
        <v>0</v>
      </c>
      <c r="AB123" s="40">
        <v>0</v>
      </c>
      <c r="AC123" s="40">
        <v>1</v>
      </c>
      <c r="AD123" s="50">
        <f t="shared" si="32"/>
        <v>1</v>
      </c>
    </row>
    <row r="124" spans="1:30">
      <c r="A124" t="s">
        <v>36</v>
      </c>
      <c r="B124" s="10"/>
      <c r="C124" s="9" t="s">
        <v>91</v>
      </c>
      <c r="D124" s="10">
        <f t="shared" si="31"/>
        <v>47</v>
      </c>
      <c r="E124" s="8" t="s">
        <v>978</v>
      </c>
      <c r="F124" s="11">
        <v>42475</v>
      </c>
      <c r="G124" s="13">
        <v>2175</v>
      </c>
      <c r="H124" s="13">
        <v>186210</v>
      </c>
      <c r="I124" s="13">
        <v>2486</v>
      </c>
      <c r="J124" s="40">
        <v>0</v>
      </c>
      <c r="K124" s="40">
        <v>0</v>
      </c>
      <c r="L124" s="40">
        <v>0</v>
      </c>
      <c r="M124" s="40">
        <v>0</v>
      </c>
      <c r="N124" s="50">
        <v>0</v>
      </c>
      <c r="O124" s="40">
        <v>0</v>
      </c>
      <c r="P124" s="40">
        <v>0</v>
      </c>
      <c r="Q124" s="40">
        <v>0</v>
      </c>
      <c r="R124" s="40">
        <v>150</v>
      </c>
      <c r="S124" s="50">
        <f t="shared" si="27"/>
        <v>150</v>
      </c>
      <c r="T124" s="40">
        <v>0</v>
      </c>
      <c r="U124" s="40">
        <v>0</v>
      </c>
      <c r="V124" s="40">
        <v>0</v>
      </c>
      <c r="W124" s="21">
        <v>105</v>
      </c>
      <c r="X124" s="40">
        <v>0</v>
      </c>
      <c r="Y124" s="50">
        <f t="shared" si="28"/>
        <v>105</v>
      </c>
      <c r="Z124" s="40">
        <v>0</v>
      </c>
      <c r="AA124" s="40">
        <v>0</v>
      </c>
      <c r="AB124" s="40">
        <v>0</v>
      </c>
      <c r="AC124" s="40">
        <v>0</v>
      </c>
      <c r="AD124" s="50">
        <f t="shared" si="32"/>
        <v>0</v>
      </c>
    </row>
    <row r="125" spans="1:30">
      <c r="A125" t="s">
        <v>42</v>
      </c>
      <c r="B125" s="10"/>
      <c r="C125" s="9" t="s">
        <v>91</v>
      </c>
      <c r="D125" s="10">
        <f t="shared" si="31"/>
        <v>48</v>
      </c>
      <c r="E125" s="8" t="s">
        <v>559</v>
      </c>
      <c r="F125" s="11">
        <v>42482</v>
      </c>
      <c r="G125" s="13">
        <v>4068</v>
      </c>
      <c r="H125" s="13">
        <v>245971</v>
      </c>
      <c r="I125" s="13">
        <v>4556</v>
      </c>
      <c r="J125" s="40">
        <v>0</v>
      </c>
      <c r="K125" s="40">
        <v>0</v>
      </c>
      <c r="L125" s="40">
        <v>0</v>
      </c>
      <c r="M125" s="40">
        <v>0</v>
      </c>
      <c r="N125" s="50">
        <v>0</v>
      </c>
      <c r="O125" s="40">
        <v>0</v>
      </c>
      <c r="P125" s="40">
        <v>0</v>
      </c>
      <c r="Q125" s="40">
        <v>0</v>
      </c>
      <c r="R125" s="40">
        <v>0</v>
      </c>
      <c r="S125" s="50">
        <f t="shared" si="27"/>
        <v>0</v>
      </c>
      <c r="T125" s="40">
        <v>0</v>
      </c>
      <c r="U125" s="40">
        <v>0</v>
      </c>
      <c r="V125" s="40">
        <v>0</v>
      </c>
      <c r="W125" s="21">
        <v>0</v>
      </c>
      <c r="X125" s="40">
        <v>0</v>
      </c>
      <c r="Y125" s="50">
        <f t="shared" si="28"/>
        <v>0</v>
      </c>
      <c r="Z125" s="40">
        <v>0</v>
      </c>
      <c r="AA125" s="40">
        <v>0</v>
      </c>
      <c r="AB125" s="40">
        <v>0</v>
      </c>
      <c r="AC125" s="40">
        <v>0</v>
      </c>
      <c r="AD125" s="50">
        <f t="shared" si="32"/>
        <v>0</v>
      </c>
    </row>
    <row r="126" spans="1:30">
      <c r="A126" t="s">
        <v>36</v>
      </c>
      <c r="B126" s="10"/>
      <c r="C126" s="9" t="s">
        <v>91</v>
      </c>
      <c r="D126" s="10">
        <f t="shared" si="31"/>
        <v>49</v>
      </c>
      <c r="E126" s="8" t="s">
        <v>979</v>
      </c>
      <c r="F126" s="11">
        <v>42482</v>
      </c>
      <c r="G126" s="13">
        <v>2395</v>
      </c>
      <c r="H126" s="13">
        <v>179420</v>
      </c>
      <c r="I126" s="13">
        <v>2717</v>
      </c>
      <c r="J126" s="40">
        <v>0</v>
      </c>
      <c r="K126" s="40">
        <v>0</v>
      </c>
      <c r="L126" s="40">
        <v>0</v>
      </c>
      <c r="M126" s="40">
        <v>0</v>
      </c>
      <c r="N126" s="50">
        <v>0</v>
      </c>
      <c r="O126" s="40">
        <v>0</v>
      </c>
      <c r="P126" s="40">
        <v>0</v>
      </c>
      <c r="Q126" s="40">
        <v>0</v>
      </c>
      <c r="R126" s="40">
        <v>0</v>
      </c>
      <c r="S126" s="50">
        <f t="shared" si="27"/>
        <v>0</v>
      </c>
      <c r="T126" s="40">
        <v>0</v>
      </c>
      <c r="U126" s="40">
        <v>0</v>
      </c>
      <c r="V126" s="40">
        <v>0</v>
      </c>
      <c r="W126" s="21">
        <v>117</v>
      </c>
      <c r="X126" s="40">
        <v>0</v>
      </c>
      <c r="Y126" s="50">
        <f t="shared" si="28"/>
        <v>117</v>
      </c>
      <c r="Z126" s="40">
        <v>0</v>
      </c>
      <c r="AA126" s="40">
        <v>0</v>
      </c>
      <c r="AB126" s="40">
        <v>0</v>
      </c>
      <c r="AC126" s="40">
        <v>2</v>
      </c>
      <c r="AD126" s="50">
        <f t="shared" si="32"/>
        <v>2</v>
      </c>
    </row>
    <row r="127" spans="1:30">
      <c r="A127" t="s">
        <v>36</v>
      </c>
      <c r="B127" s="10"/>
      <c r="C127" s="9" t="s">
        <v>91</v>
      </c>
      <c r="D127" s="10">
        <f t="shared" si="31"/>
        <v>50</v>
      </c>
      <c r="E127" s="8" t="s">
        <v>980</v>
      </c>
      <c r="F127" s="11">
        <v>42482</v>
      </c>
      <c r="G127" s="13">
        <v>3356</v>
      </c>
      <c r="H127" s="13">
        <v>291109</v>
      </c>
      <c r="I127" s="13">
        <v>3865</v>
      </c>
      <c r="J127" s="40">
        <v>0</v>
      </c>
      <c r="K127" s="40">
        <v>0</v>
      </c>
      <c r="L127" s="40">
        <v>0</v>
      </c>
      <c r="M127" s="40">
        <v>0</v>
      </c>
      <c r="N127" s="50">
        <v>0</v>
      </c>
      <c r="O127" s="40">
        <v>0</v>
      </c>
      <c r="P127" s="40">
        <v>0</v>
      </c>
      <c r="Q127" s="40">
        <v>0</v>
      </c>
      <c r="R127" s="40">
        <v>0</v>
      </c>
      <c r="S127" s="50">
        <f t="shared" si="27"/>
        <v>0</v>
      </c>
      <c r="T127" s="40">
        <v>0</v>
      </c>
      <c r="U127" s="40">
        <v>0</v>
      </c>
      <c r="V127" s="40">
        <v>0</v>
      </c>
      <c r="W127" s="21">
        <v>165</v>
      </c>
      <c r="X127" s="40">
        <v>0</v>
      </c>
      <c r="Y127" s="50">
        <f t="shared" si="28"/>
        <v>165</v>
      </c>
      <c r="Z127" s="40">
        <v>0</v>
      </c>
      <c r="AA127" s="40">
        <v>0</v>
      </c>
      <c r="AB127" s="40">
        <v>0</v>
      </c>
      <c r="AC127" s="40">
        <v>0</v>
      </c>
      <c r="AD127" s="50">
        <f t="shared" si="32"/>
        <v>0</v>
      </c>
    </row>
    <row r="128" spans="1:30">
      <c r="A128" t="s">
        <v>36</v>
      </c>
      <c r="B128" s="10"/>
      <c r="C128" s="9" t="s">
        <v>91</v>
      </c>
      <c r="D128" s="10">
        <f t="shared" si="31"/>
        <v>51</v>
      </c>
      <c r="E128" s="8" t="s">
        <v>981</v>
      </c>
      <c r="F128" s="11">
        <v>42483</v>
      </c>
      <c r="G128" s="13">
        <v>1098</v>
      </c>
      <c r="H128" s="13">
        <v>89723</v>
      </c>
      <c r="I128" s="13">
        <v>1382</v>
      </c>
      <c r="J128" s="40">
        <v>0</v>
      </c>
      <c r="K128" s="40">
        <v>0</v>
      </c>
      <c r="L128" s="40">
        <v>0</v>
      </c>
      <c r="M128" s="40">
        <v>0</v>
      </c>
      <c r="N128" s="50">
        <v>0</v>
      </c>
      <c r="O128" s="40">
        <v>0</v>
      </c>
      <c r="P128" s="40">
        <v>0</v>
      </c>
      <c r="Q128" s="40">
        <v>0</v>
      </c>
      <c r="R128" s="40">
        <v>0</v>
      </c>
      <c r="S128" s="50">
        <f t="shared" si="27"/>
        <v>0</v>
      </c>
      <c r="T128" s="40">
        <v>0</v>
      </c>
      <c r="U128" s="40">
        <v>0</v>
      </c>
      <c r="V128" s="40">
        <v>0</v>
      </c>
      <c r="W128" s="21">
        <v>60</v>
      </c>
      <c r="X128" s="40">
        <v>0</v>
      </c>
      <c r="Y128" s="50">
        <f t="shared" si="28"/>
        <v>60</v>
      </c>
      <c r="Z128" s="40">
        <v>0</v>
      </c>
      <c r="AA128" s="40">
        <v>0</v>
      </c>
      <c r="AB128" s="40">
        <v>0</v>
      </c>
      <c r="AC128" s="40">
        <v>0</v>
      </c>
      <c r="AD128" s="50">
        <f t="shared" si="32"/>
        <v>0</v>
      </c>
    </row>
    <row r="129" spans="1:30">
      <c r="A129" t="s">
        <v>42</v>
      </c>
      <c r="B129" s="10"/>
      <c r="C129" s="9" t="s">
        <v>91</v>
      </c>
      <c r="D129" s="10">
        <f t="shared" si="31"/>
        <v>52</v>
      </c>
      <c r="E129" s="8" t="s">
        <v>982</v>
      </c>
      <c r="F129" s="11">
        <v>42486</v>
      </c>
      <c r="G129" s="13">
        <v>5019</v>
      </c>
      <c r="H129" s="13">
        <v>337409</v>
      </c>
      <c r="I129" s="13">
        <v>5558</v>
      </c>
      <c r="J129" s="40">
        <v>0</v>
      </c>
      <c r="K129" s="40">
        <v>0</v>
      </c>
      <c r="L129" s="40">
        <v>0</v>
      </c>
      <c r="M129" s="40">
        <v>0</v>
      </c>
      <c r="N129" s="50">
        <v>0</v>
      </c>
      <c r="O129" s="40">
        <v>0</v>
      </c>
      <c r="P129" s="40">
        <v>0</v>
      </c>
      <c r="Q129" s="40">
        <v>0</v>
      </c>
      <c r="R129" s="40">
        <v>26</v>
      </c>
      <c r="S129" s="50">
        <f t="shared" si="27"/>
        <v>26</v>
      </c>
      <c r="T129" s="40">
        <v>0</v>
      </c>
      <c r="U129" s="40">
        <v>0</v>
      </c>
      <c r="V129" s="40">
        <v>0</v>
      </c>
      <c r="W129" s="21">
        <v>26</v>
      </c>
      <c r="X129" s="40">
        <v>0</v>
      </c>
      <c r="Y129" s="50">
        <f t="shared" si="28"/>
        <v>26</v>
      </c>
      <c r="Z129" s="40">
        <v>0</v>
      </c>
      <c r="AA129" s="40">
        <v>0</v>
      </c>
      <c r="AB129" s="40">
        <v>0</v>
      </c>
      <c r="AC129" s="40">
        <v>0</v>
      </c>
      <c r="AD129" s="50">
        <f t="shared" si="32"/>
        <v>0</v>
      </c>
    </row>
    <row r="130" spans="1:30">
      <c r="A130" t="s">
        <v>36</v>
      </c>
      <c r="B130" s="10"/>
      <c r="C130" s="9" t="s">
        <v>91</v>
      </c>
      <c r="D130" s="10">
        <f t="shared" si="31"/>
        <v>53</v>
      </c>
      <c r="E130" s="8" t="s">
        <v>983</v>
      </c>
      <c r="F130" s="11">
        <v>42489</v>
      </c>
      <c r="G130" s="13">
        <v>3532</v>
      </c>
      <c r="H130" s="13">
        <v>254267</v>
      </c>
      <c r="I130" s="13">
        <v>4013</v>
      </c>
      <c r="J130" s="40">
        <v>0</v>
      </c>
      <c r="K130" s="40">
        <v>0</v>
      </c>
      <c r="L130" s="40">
        <v>0</v>
      </c>
      <c r="M130" s="40">
        <v>0</v>
      </c>
      <c r="N130" s="50">
        <v>0</v>
      </c>
      <c r="O130" s="40">
        <v>0</v>
      </c>
      <c r="P130" s="40">
        <v>0</v>
      </c>
      <c r="Q130" s="40">
        <v>0</v>
      </c>
      <c r="R130" s="40">
        <v>0</v>
      </c>
      <c r="S130" s="50">
        <f t="shared" si="27"/>
        <v>0</v>
      </c>
      <c r="T130" s="40">
        <v>0</v>
      </c>
      <c r="U130" s="40">
        <v>0</v>
      </c>
      <c r="V130" s="40">
        <v>0</v>
      </c>
      <c r="W130" s="21">
        <v>172</v>
      </c>
      <c r="X130" s="40">
        <v>0</v>
      </c>
      <c r="Y130" s="50">
        <f t="shared" si="28"/>
        <v>172</v>
      </c>
      <c r="Z130" s="40">
        <v>0</v>
      </c>
      <c r="AA130" s="40">
        <v>0</v>
      </c>
      <c r="AB130" s="40">
        <v>0</v>
      </c>
      <c r="AC130" s="40">
        <v>0</v>
      </c>
      <c r="AD130" s="50">
        <f t="shared" si="32"/>
        <v>0</v>
      </c>
    </row>
    <row r="131" spans="1:30">
      <c r="A131" t="s">
        <v>36</v>
      </c>
      <c r="B131" s="10"/>
      <c r="C131" s="9" t="s">
        <v>91</v>
      </c>
      <c r="D131" s="10">
        <f t="shared" si="31"/>
        <v>54</v>
      </c>
      <c r="E131" s="8" t="s">
        <v>984</v>
      </c>
      <c r="F131" s="11">
        <v>42489</v>
      </c>
      <c r="G131" s="13">
        <v>2878</v>
      </c>
      <c r="H131" s="13">
        <v>235242</v>
      </c>
      <c r="I131" s="13">
        <v>3307</v>
      </c>
      <c r="J131" s="40">
        <v>0</v>
      </c>
      <c r="K131" s="40">
        <v>0</v>
      </c>
      <c r="L131" s="40">
        <v>0</v>
      </c>
      <c r="M131" s="40">
        <v>0</v>
      </c>
      <c r="N131" s="50">
        <v>0</v>
      </c>
      <c r="O131" s="40">
        <v>0</v>
      </c>
      <c r="P131" s="40">
        <v>0</v>
      </c>
      <c r="Q131" s="40">
        <v>0</v>
      </c>
      <c r="R131" s="40">
        <v>0</v>
      </c>
      <c r="S131" s="50">
        <f t="shared" si="27"/>
        <v>0</v>
      </c>
      <c r="T131" s="40">
        <v>0</v>
      </c>
      <c r="U131" s="40">
        <v>0</v>
      </c>
      <c r="V131" s="40">
        <v>0</v>
      </c>
      <c r="W131" s="21">
        <v>140</v>
      </c>
      <c r="X131" s="40">
        <v>0</v>
      </c>
      <c r="Y131" s="50">
        <f t="shared" si="28"/>
        <v>140</v>
      </c>
      <c r="Z131" s="40">
        <v>0</v>
      </c>
      <c r="AA131" s="40">
        <v>0</v>
      </c>
      <c r="AB131" s="40">
        <v>0</v>
      </c>
      <c r="AC131" s="40">
        <v>24</v>
      </c>
      <c r="AD131" s="50">
        <f t="shared" si="32"/>
        <v>24</v>
      </c>
    </row>
    <row r="132" spans="1:30">
      <c r="A132" t="s">
        <v>36</v>
      </c>
      <c r="B132" s="10"/>
      <c r="C132" s="9" t="s">
        <v>91</v>
      </c>
      <c r="D132" s="10">
        <f t="shared" si="31"/>
        <v>55</v>
      </c>
      <c r="E132" s="8" t="s">
        <v>985</v>
      </c>
      <c r="F132" s="11">
        <v>42494</v>
      </c>
      <c r="G132" s="13">
        <v>1155</v>
      </c>
      <c r="H132" s="13">
        <v>79071</v>
      </c>
      <c r="I132" s="13">
        <v>1446</v>
      </c>
      <c r="J132" s="40">
        <v>0</v>
      </c>
      <c r="K132" s="40">
        <v>0</v>
      </c>
      <c r="L132" s="40">
        <v>0</v>
      </c>
      <c r="M132" s="40">
        <v>0</v>
      </c>
      <c r="N132" s="50">
        <v>0</v>
      </c>
      <c r="O132" s="40">
        <v>0</v>
      </c>
      <c r="P132" s="40">
        <v>0</v>
      </c>
      <c r="Q132" s="40">
        <v>0</v>
      </c>
      <c r="R132" s="40">
        <v>0</v>
      </c>
      <c r="S132" s="50">
        <f>SUM(O132:R132)</f>
        <v>0</v>
      </c>
      <c r="T132" s="40">
        <v>0</v>
      </c>
      <c r="U132" s="40">
        <v>0</v>
      </c>
      <c r="V132" s="40">
        <v>0</v>
      </c>
      <c r="W132" s="21">
        <v>61</v>
      </c>
      <c r="X132" s="40">
        <v>0</v>
      </c>
      <c r="Y132" s="50">
        <f t="shared" si="28"/>
        <v>61</v>
      </c>
      <c r="Z132" s="40">
        <v>0</v>
      </c>
      <c r="AA132" s="40">
        <v>0</v>
      </c>
      <c r="AB132" s="40">
        <v>0</v>
      </c>
      <c r="AC132" s="40">
        <v>0</v>
      </c>
      <c r="AD132" s="50">
        <f t="shared" si="32"/>
        <v>0</v>
      </c>
    </row>
    <row r="133" spans="1:30">
      <c r="A133" t="s">
        <v>36</v>
      </c>
      <c r="B133" s="10"/>
      <c r="C133" s="9" t="s">
        <v>91</v>
      </c>
      <c r="D133" s="10">
        <f t="shared" si="31"/>
        <v>56</v>
      </c>
      <c r="E133" s="8" t="s">
        <v>986</v>
      </c>
      <c r="F133" s="11">
        <v>42496</v>
      </c>
      <c r="G133" s="13">
        <v>2713</v>
      </c>
      <c r="H133" s="13">
        <v>192088</v>
      </c>
      <c r="I133" s="13">
        <v>3001</v>
      </c>
      <c r="J133" s="40">
        <v>0</v>
      </c>
      <c r="K133" s="40">
        <v>0</v>
      </c>
      <c r="L133" s="40">
        <v>0</v>
      </c>
      <c r="M133" s="40">
        <v>0</v>
      </c>
      <c r="N133" s="50">
        <v>0</v>
      </c>
      <c r="O133" s="40">
        <v>0</v>
      </c>
      <c r="P133" s="40">
        <v>0</v>
      </c>
      <c r="Q133" s="40">
        <v>0</v>
      </c>
      <c r="R133" s="40">
        <v>33</v>
      </c>
      <c r="S133" s="50">
        <v>0</v>
      </c>
      <c r="T133" s="40">
        <v>0</v>
      </c>
      <c r="U133" s="40">
        <v>0</v>
      </c>
      <c r="V133" s="40">
        <v>0</v>
      </c>
      <c r="W133" s="21">
        <v>132</v>
      </c>
      <c r="X133" s="40">
        <v>0</v>
      </c>
      <c r="Y133" s="50">
        <f t="shared" si="28"/>
        <v>132</v>
      </c>
      <c r="Z133" s="40">
        <v>0</v>
      </c>
      <c r="AA133" s="40">
        <v>0</v>
      </c>
      <c r="AB133" s="40">
        <v>0</v>
      </c>
      <c r="AC133" s="40">
        <v>7</v>
      </c>
      <c r="AD133" s="50">
        <f t="shared" si="32"/>
        <v>7</v>
      </c>
    </row>
    <row r="134" spans="1:30">
      <c r="A134" t="s">
        <v>36</v>
      </c>
      <c r="B134" s="10"/>
      <c r="C134" s="9" t="s">
        <v>91</v>
      </c>
      <c r="D134" s="10">
        <f t="shared" si="31"/>
        <v>57</v>
      </c>
      <c r="E134" s="8" t="s">
        <v>987</v>
      </c>
      <c r="F134" s="11">
        <v>42496</v>
      </c>
      <c r="G134" s="13">
        <v>2807</v>
      </c>
      <c r="H134" s="13">
        <v>242623</v>
      </c>
      <c r="I134" s="13">
        <v>3307</v>
      </c>
      <c r="J134" s="40">
        <v>0</v>
      </c>
      <c r="K134" s="40">
        <v>0</v>
      </c>
      <c r="L134" s="40">
        <v>0</v>
      </c>
      <c r="M134" s="40">
        <v>0</v>
      </c>
      <c r="N134" s="50">
        <v>0</v>
      </c>
      <c r="O134" s="40">
        <v>0</v>
      </c>
      <c r="P134" s="40">
        <v>0</v>
      </c>
      <c r="Q134" s="40">
        <v>0</v>
      </c>
      <c r="R134" s="40">
        <v>0</v>
      </c>
      <c r="S134" s="50">
        <f t="shared" ref="S134:S155" si="33">SUM(O134:R134)</f>
        <v>0</v>
      </c>
      <c r="T134" s="40">
        <v>0</v>
      </c>
      <c r="U134" s="40">
        <v>0</v>
      </c>
      <c r="V134" s="40">
        <v>0</v>
      </c>
      <c r="W134" s="21">
        <v>141</v>
      </c>
      <c r="X134" s="40">
        <v>0</v>
      </c>
      <c r="Y134" s="50">
        <f t="shared" si="28"/>
        <v>141</v>
      </c>
      <c r="Z134" s="40">
        <v>0</v>
      </c>
      <c r="AA134" s="40">
        <v>0</v>
      </c>
      <c r="AB134" s="40">
        <v>0</v>
      </c>
      <c r="AC134" s="40">
        <v>0</v>
      </c>
      <c r="AD134" s="50">
        <f t="shared" ref="AD134:AD154" si="34">SUM(Z134:AC134)</f>
        <v>0</v>
      </c>
    </row>
    <row r="135" spans="1:30">
      <c r="A135" t="s">
        <v>42</v>
      </c>
      <c r="B135" s="10"/>
      <c r="C135" s="9" t="s">
        <v>91</v>
      </c>
      <c r="D135" s="10">
        <f t="shared" si="31"/>
        <v>58</v>
      </c>
      <c r="E135" s="8" t="s">
        <v>988</v>
      </c>
      <c r="F135" s="11">
        <v>42501</v>
      </c>
      <c r="G135" s="13">
        <v>4975</v>
      </c>
      <c r="H135" s="13">
        <v>315880</v>
      </c>
      <c r="I135" s="13">
        <v>5444</v>
      </c>
      <c r="J135" s="40">
        <v>0</v>
      </c>
      <c r="K135" s="40">
        <v>0</v>
      </c>
      <c r="L135" s="40">
        <v>0</v>
      </c>
      <c r="M135" s="40">
        <v>0</v>
      </c>
      <c r="N135" s="50">
        <v>0</v>
      </c>
      <c r="O135" s="40">
        <v>0</v>
      </c>
      <c r="P135" s="40">
        <v>0</v>
      </c>
      <c r="Q135" s="40">
        <v>0</v>
      </c>
      <c r="R135" s="40">
        <v>17</v>
      </c>
      <c r="S135" s="50">
        <f t="shared" si="33"/>
        <v>17</v>
      </c>
      <c r="T135" s="40">
        <v>0</v>
      </c>
      <c r="U135" s="40">
        <v>0</v>
      </c>
      <c r="V135" s="40">
        <v>0</v>
      </c>
      <c r="W135" s="21">
        <v>17</v>
      </c>
      <c r="X135" s="40">
        <v>0</v>
      </c>
      <c r="Y135" s="50">
        <f t="shared" si="28"/>
        <v>17</v>
      </c>
      <c r="Z135" s="40">
        <v>0</v>
      </c>
      <c r="AA135" s="40">
        <v>0</v>
      </c>
      <c r="AB135" s="40">
        <v>0</v>
      </c>
      <c r="AC135" s="40">
        <v>0</v>
      </c>
      <c r="AD135" s="50">
        <f t="shared" si="34"/>
        <v>0</v>
      </c>
    </row>
    <row r="136" spans="1:30">
      <c r="A136" t="s">
        <v>36</v>
      </c>
      <c r="B136" s="10"/>
      <c r="C136" s="9" t="s">
        <v>91</v>
      </c>
      <c r="D136" s="10">
        <f t="shared" si="31"/>
        <v>59</v>
      </c>
      <c r="E136" s="8" t="s">
        <v>989</v>
      </c>
      <c r="F136" s="11">
        <v>42503</v>
      </c>
      <c r="G136" s="13">
        <v>1790</v>
      </c>
      <c r="H136" s="13">
        <v>124093</v>
      </c>
      <c r="I136" s="13">
        <v>1984</v>
      </c>
      <c r="J136" s="40">
        <v>0</v>
      </c>
      <c r="K136" s="40">
        <v>0</v>
      </c>
      <c r="L136" s="40">
        <v>0</v>
      </c>
      <c r="M136" s="40">
        <v>0</v>
      </c>
      <c r="N136" s="50">
        <v>0</v>
      </c>
      <c r="O136" s="40">
        <v>0</v>
      </c>
      <c r="P136" s="40">
        <v>0</v>
      </c>
      <c r="Q136" s="40">
        <v>0</v>
      </c>
      <c r="R136" s="40">
        <v>100</v>
      </c>
      <c r="S136" s="50">
        <f t="shared" si="33"/>
        <v>100</v>
      </c>
      <c r="T136" s="40">
        <v>0</v>
      </c>
      <c r="U136" s="40">
        <v>0</v>
      </c>
      <c r="V136" s="40">
        <v>0</v>
      </c>
      <c r="W136" s="21">
        <v>87</v>
      </c>
      <c r="X136" s="40">
        <v>0</v>
      </c>
      <c r="Y136" s="50">
        <f t="shared" si="28"/>
        <v>87</v>
      </c>
      <c r="Z136" s="40">
        <v>0</v>
      </c>
      <c r="AA136" s="40">
        <v>0</v>
      </c>
      <c r="AB136" s="40">
        <v>0</v>
      </c>
      <c r="AC136" s="40">
        <v>0</v>
      </c>
      <c r="AD136" s="50">
        <f t="shared" si="34"/>
        <v>0</v>
      </c>
    </row>
    <row r="137" spans="1:30">
      <c r="A137" t="s">
        <v>36</v>
      </c>
      <c r="B137" s="10"/>
      <c r="C137" s="9" t="s">
        <v>91</v>
      </c>
      <c r="D137" s="10">
        <f t="shared" si="31"/>
        <v>60</v>
      </c>
      <c r="E137" s="8" t="s">
        <v>990</v>
      </c>
      <c r="F137" s="11">
        <v>42503</v>
      </c>
      <c r="G137" s="13">
        <v>2416</v>
      </c>
      <c r="H137" s="13">
        <v>201820</v>
      </c>
      <c r="I137" s="13">
        <v>2735</v>
      </c>
      <c r="J137" s="40">
        <v>0</v>
      </c>
      <c r="K137" s="40">
        <v>0</v>
      </c>
      <c r="L137" s="40">
        <v>0</v>
      </c>
      <c r="M137" s="40">
        <v>0</v>
      </c>
      <c r="N137" s="50">
        <v>0</v>
      </c>
      <c r="O137" s="40">
        <v>0</v>
      </c>
      <c r="P137" s="40">
        <v>0</v>
      </c>
      <c r="Q137" s="40">
        <v>0</v>
      </c>
      <c r="R137" s="40">
        <v>0</v>
      </c>
      <c r="S137" s="50">
        <f t="shared" si="33"/>
        <v>0</v>
      </c>
      <c r="T137" s="40">
        <v>0</v>
      </c>
      <c r="U137" s="40">
        <v>0</v>
      </c>
      <c r="V137" s="40">
        <v>0</v>
      </c>
      <c r="W137" s="21">
        <v>118</v>
      </c>
      <c r="X137" s="40">
        <v>0</v>
      </c>
      <c r="Y137" s="50">
        <f t="shared" si="28"/>
        <v>118</v>
      </c>
      <c r="Z137" s="40">
        <v>0</v>
      </c>
      <c r="AA137" s="40">
        <v>0</v>
      </c>
      <c r="AB137" s="40">
        <v>0</v>
      </c>
      <c r="AC137" s="40">
        <v>0</v>
      </c>
      <c r="AD137" s="50">
        <f t="shared" si="34"/>
        <v>0</v>
      </c>
    </row>
    <row r="138" spans="1:30">
      <c r="A138" t="s">
        <v>42</v>
      </c>
      <c r="B138" s="10"/>
      <c r="C138" s="9" t="s">
        <v>91</v>
      </c>
      <c r="D138" s="10">
        <f t="shared" si="31"/>
        <v>61</v>
      </c>
      <c r="E138" s="8" t="s">
        <v>991</v>
      </c>
      <c r="F138" s="11">
        <v>42505</v>
      </c>
      <c r="G138" s="13">
        <v>2061</v>
      </c>
      <c r="H138" s="13">
        <v>118715</v>
      </c>
      <c r="I138" s="13">
        <v>2203</v>
      </c>
      <c r="J138" s="40">
        <v>0</v>
      </c>
      <c r="K138" s="40">
        <v>0</v>
      </c>
      <c r="L138" s="40">
        <v>0</v>
      </c>
      <c r="M138" s="40">
        <v>0</v>
      </c>
      <c r="N138" s="50">
        <v>0</v>
      </c>
      <c r="O138" s="40">
        <v>0</v>
      </c>
      <c r="P138" s="40">
        <v>0</v>
      </c>
      <c r="Q138" s="40">
        <v>0</v>
      </c>
      <c r="R138" s="40">
        <v>0</v>
      </c>
      <c r="S138" s="50">
        <f t="shared" si="33"/>
        <v>0</v>
      </c>
      <c r="T138" s="40">
        <v>0</v>
      </c>
      <c r="U138" s="40">
        <v>0</v>
      </c>
      <c r="V138" s="40">
        <v>0</v>
      </c>
      <c r="W138" s="21">
        <v>0</v>
      </c>
      <c r="X138" s="40">
        <v>0</v>
      </c>
      <c r="Y138" s="50">
        <f t="shared" si="28"/>
        <v>0</v>
      </c>
      <c r="Z138" s="40">
        <v>0</v>
      </c>
      <c r="AA138" s="40">
        <v>0</v>
      </c>
      <c r="AB138" s="40">
        <v>0</v>
      </c>
      <c r="AC138" s="40">
        <v>0</v>
      </c>
      <c r="AD138" s="50">
        <f t="shared" si="34"/>
        <v>0</v>
      </c>
    </row>
    <row r="139" spans="1:30">
      <c r="A139" t="s">
        <v>36</v>
      </c>
      <c r="B139" s="10"/>
      <c r="C139" s="9" t="s">
        <v>91</v>
      </c>
      <c r="D139" s="10">
        <f t="shared" si="31"/>
        <v>62</v>
      </c>
      <c r="E139" s="8" t="s">
        <v>992</v>
      </c>
      <c r="F139" s="11">
        <v>42506</v>
      </c>
      <c r="G139" s="13">
        <v>495</v>
      </c>
      <c r="H139" s="13">
        <v>34287</v>
      </c>
      <c r="I139" s="13">
        <v>581</v>
      </c>
      <c r="J139" s="40">
        <v>0</v>
      </c>
      <c r="K139" s="40">
        <v>0</v>
      </c>
      <c r="L139" s="40">
        <v>0</v>
      </c>
      <c r="M139" s="40">
        <v>0</v>
      </c>
      <c r="N139" s="50">
        <v>0</v>
      </c>
      <c r="O139" s="40">
        <v>0</v>
      </c>
      <c r="P139" s="40">
        <v>0</v>
      </c>
      <c r="Q139" s="40">
        <v>0</v>
      </c>
      <c r="R139" s="40">
        <v>0</v>
      </c>
      <c r="S139" s="50">
        <f t="shared" si="33"/>
        <v>0</v>
      </c>
      <c r="T139" s="40">
        <v>0</v>
      </c>
      <c r="U139" s="40">
        <v>0</v>
      </c>
      <c r="V139" s="40">
        <v>0</v>
      </c>
      <c r="W139" s="21">
        <v>24</v>
      </c>
      <c r="X139" s="40">
        <v>0</v>
      </c>
      <c r="Y139" s="50">
        <f t="shared" si="28"/>
        <v>24</v>
      </c>
      <c r="Z139" s="40">
        <v>0</v>
      </c>
      <c r="AA139" s="40">
        <v>0</v>
      </c>
      <c r="AB139" s="40">
        <v>1</v>
      </c>
      <c r="AC139" s="40">
        <v>0</v>
      </c>
      <c r="AD139" s="50">
        <f t="shared" si="34"/>
        <v>1</v>
      </c>
    </row>
    <row r="140" spans="1:30">
      <c r="A140" t="s">
        <v>36</v>
      </c>
      <c r="B140" s="10"/>
      <c r="C140" s="9" t="s">
        <v>91</v>
      </c>
      <c r="D140" s="10">
        <f t="shared" si="31"/>
        <v>63</v>
      </c>
      <c r="E140" s="8" t="s">
        <v>993</v>
      </c>
      <c r="F140" s="11">
        <v>42510</v>
      </c>
      <c r="G140" s="13">
        <v>1989</v>
      </c>
      <c r="H140" s="13">
        <v>127556</v>
      </c>
      <c r="I140" s="13">
        <v>2153</v>
      </c>
      <c r="J140" s="40">
        <v>0</v>
      </c>
      <c r="K140" s="40">
        <v>0</v>
      </c>
      <c r="L140" s="40">
        <v>0</v>
      </c>
      <c r="M140" s="40">
        <v>0</v>
      </c>
      <c r="N140" s="50">
        <v>0</v>
      </c>
      <c r="O140" s="40">
        <v>0</v>
      </c>
      <c r="P140" s="40">
        <v>0</v>
      </c>
      <c r="Q140" s="40">
        <v>0</v>
      </c>
      <c r="R140" s="40">
        <v>100</v>
      </c>
      <c r="S140" s="50">
        <f t="shared" si="33"/>
        <v>100</v>
      </c>
      <c r="T140" s="40">
        <v>0</v>
      </c>
      <c r="U140" s="40">
        <v>0</v>
      </c>
      <c r="V140" s="40">
        <v>0</v>
      </c>
      <c r="W140" s="21">
        <v>96</v>
      </c>
      <c r="X140" s="40">
        <v>0</v>
      </c>
      <c r="Y140" s="50">
        <f t="shared" si="28"/>
        <v>96</v>
      </c>
      <c r="Z140" s="40">
        <v>0</v>
      </c>
      <c r="AA140" s="40">
        <v>0</v>
      </c>
      <c r="AB140" s="40">
        <v>0</v>
      </c>
      <c r="AC140" s="40">
        <v>11</v>
      </c>
      <c r="AD140" s="50">
        <f t="shared" si="34"/>
        <v>11</v>
      </c>
    </row>
    <row r="141" spans="1:30">
      <c r="A141" t="s">
        <v>36</v>
      </c>
      <c r="B141" s="10"/>
      <c r="C141" s="9" t="s">
        <v>91</v>
      </c>
      <c r="D141" s="10">
        <f t="shared" si="31"/>
        <v>64</v>
      </c>
      <c r="E141" s="8" t="s">
        <v>994</v>
      </c>
      <c r="F141" s="11">
        <v>42510</v>
      </c>
      <c r="G141" s="13">
        <v>1724</v>
      </c>
      <c r="H141" s="13">
        <v>137434</v>
      </c>
      <c r="I141" s="13">
        <v>1903</v>
      </c>
      <c r="J141" s="40">
        <v>0</v>
      </c>
      <c r="K141" s="40">
        <v>0</v>
      </c>
      <c r="L141" s="40">
        <v>0</v>
      </c>
      <c r="M141" s="40">
        <v>0</v>
      </c>
      <c r="N141" s="50">
        <v>0</v>
      </c>
      <c r="O141" s="40">
        <v>0</v>
      </c>
      <c r="P141" s="40">
        <v>0</v>
      </c>
      <c r="Q141" s="40">
        <v>0</v>
      </c>
      <c r="R141" s="40">
        <v>0</v>
      </c>
      <c r="S141" s="50">
        <f t="shared" si="33"/>
        <v>0</v>
      </c>
      <c r="T141" s="40">
        <v>0</v>
      </c>
      <c r="U141" s="40">
        <v>0</v>
      </c>
      <c r="V141" s="40">
        <v>0</v>
      </c>
      <c r="W141" s="21">
        <v>83</v>
      </c>
      <c r="X141" s="40">
        <v>0</v>
      </c>
      <c r="Y141" s="50">
        <f t="shared" si="28"/>
        <v>83</v>
      </c>
      <c r="Z141" s="40">
        <v>0</v>
      </c>
      <c r="AA141" s="40">
        <v>0</v>
      </c>
      <c r="AB141" s="40">
        <v>0</v>
      </c>
      <c r="AC141" s="40">
        <v>19</v>
      </c>
      <c r="AD141" s="50">
        <f t="shared" si="34"/>
        <v>19</v>
      </c>
    </row>
    <row r="142" spans="1:30">
      <c r="A142" t="s">
        <v>42</v>
      </c>
      <c r="B142" s="10"/>
      <c r="C142" s="9" t="s">
        <v>91</v>
      </c>
      <c r="D142" s="10">
        <f t="shared" si="31"/>
        <v>65</v>
      </c>
      <c r="E142" s="8" t="s">
        <v>995</v>
      </c>
      <c r="F142" s="11">
        <v>42515</v>
      </c>
      <c r="G142" s="13">
        <v>5304</v>
      </c>
      <c r="H142" s="13">
        <v>341919</v>
      </c>
      <c r="I142" s="13">
        <v>5753</v>
      </c>
      <c r="J142" s="40">
        <v>0</v>
      </c>
      <c r="K142" s="40">
        <v>0</v>
      </c>
      <c r="L142" s="40">
        <v>0</v>
      </c>
      <c r="M142" s="40">
        <v>0</v>
      </c>
      <c r="N142" s="50">
        <v>0</v>
      </c>
      <c r="O142" s="40">
        <v>0</v>
      </c>
      <c r="P142" s="40">
        <v>0</v>
      </c>
      <c r="Q142" s="40">
        <v>0</v>
      </c>
      <c r="R142" s="40">
        <v>6</v>
      </c>
      <c r="S142" s="50">
        <f t="shared" si="33"/>
        <v>6</v>
      </c>
      <c r="T142" s="40">
        <v>0</v>
      </c>
      <c r="U142" s="40">
        <v>0</v>
      </c>
      <c r="V142" s="40">
        <v>0</v>
      </c>
      <c r="W142" s="21">
        <v>6</v>
      </c>
      <c r="X142" s="40">
        <v>0</v>
      </c>
      <c r="Y142" s="50">
        <f t="shared" si="28"/>
        <v>6</v>
      </c>
      <c r="Z142" s="40">
        <v>0</v>
      </c>
      <c r="AA142" s="40">
        <v>0</v>
      </c>
      <c r="AB142" s="40">
        <v>0</v>
      </c>
      <c r="AC142" s="40">
        <v>0</v>
      </c>
      <c r="AD142" s="50">
        <f t="shared" si="34"/>
        <v>0</v>
      </c>
    </row>
    <row r="143" spans="1:30">
      <c r="A143" t="s">
        <v>36</v>
      </c>
      <c r="B143" s="10"/>
      <c r="C143" s="9" t="s">
        <v>91</v>
      </c>
      <c r="D143" s="10">
        <f t="shared" si="31"/>
        <v>66</v>
      </c>
      <c r="E143" s="8" t="s">
        <v>996</v>
      </c>
      <c r="F143" s="11">
        <v>42517</v>
      </c>
      <c r="G143" s="13">
        <v>2619</v>
      </c>
      <c r="H143" s="13">
        <v>162499</v>
      </c>
      <c r="I143" s="13">
        <v>2909</v>
      </c>
      <c r="J143" s="40">
        <v>0</v>
      </c>
      <c r="K143" s="40">
        <v>0</v>
      </c>
      <c r="L143" s="40">
        <v>0</v>
      </c>
      <c r="M143" s="40">
        <v>0</v>
      </c>
      <c r="N143" s="50">
        <v>0</v>
      </c>
      <c r="O143" s="40">
        <v>0</v>
      </c>
      <c r="P143" s="40">
        <v>0</v>
      </c>
      <c r="Q143" s="40">
        <v>0</v>
      </c>
      <c r="R143" s="40">
        <v>40</v>
      </c>
      <c r="S143" s="50">
        <f t="shared" si="33"/>
        <v>40</v>
      </c>
      <c r="T143" s="40">
        <v>0</v>
      </c>
      <c r="U143" s="40">
        <v>0</v>
      </c>
      <c r="V143" s="40">
        <v>0</v>
      </c>
      <c r="W143" s="21">
        <v>131</v>
      </c>
      <c r="X143" s="40">
        <v>0</v>
      </c>
      <c r="Y143" s="50">
        <f t="shared" si="28"/>
        <v>131</v>
      </c>
      <c r="Z143" s="40">
        <v>0</v>
      </c>
      <c r="AA143" s="40">
        <v>0</v>
      </c>
      <c r="AB143" s="40">
        <v>0</v>
      </c>
      <c r="AC143" s="40">
        <v>1</v>
      </c>
      <c r="AD143" s="50">
        <f t="shared" si="34"/>
        <v>1</v>
      </c>
    </row>
    <row r="144" spans="1:30">
      <c r="A144" t="s">
        <v>36</v>
      </c>
      <c r="B144" s="10"/>
      <c r="C144" s="9" t="s">
        <v>91</v>
      </c>
      <c r="D144" s="10">
        <f t="shared" si="31"/>
        <v>67</v>
      </c>
      <c r="E144" s="8" t="s">
        <v>997</v>
      </c>
      <c r="F144" s="11">
        <v>42517</v>
      </c>
      <c r="G144" s="13">
        <v>711</v>
      </c>
      <c r="H144" s="13">
        <v>50832</v>
      </c>
      <c r="I144" s="13">
        <v>850</v>
      </c>
      <c r="J144" s="40">
        <v>0</v>
      </c>
      <c r="K144" s="40">
        <v>0</v>
      </c>
      <c r="L144" s="40">
        <v>0</v>
      </c>
      <c r="M144" s="40">
        <v>0</v>
      </c>
      <c r="N144" s="50">
        <v>0</v>
      </c>
      <c r="O144" s="40">
        <v>0</v>
      </c>
      <c r="P144" s="40">
        <v>0</v>
      </c>
      <c r="Q144" s="40">
        <v>0</v>
      </c>
      <c r="R144" s="40">
        <v>0</v>
      </c>
      <c r="S144" s="50">
        <f t="shared" si="33"/>
        <v>0</v>
      </c>
      <c r="T144" s="40">
        <v>0</v>
      </c>
      <c r="U144" s="40">
        <v>0</v>
      </c>
      <c r="V144" s="40">
        <v>0</v>
      </c>
      <c r="W144" s="21">
        <v>37</v>
      </c>
      <c r="X144" s="40">
        <v>0</v>
      </c>
      <c r="Y144" s="50">
        <f t="shared" si="28"/>
        <v>37</v>
      </c>
      <c r="Z144" s="40">
        <v>0</v>
      </c>
      <c r="AA144" s="40">
        <v>0</v>
      </c>
      <c r="AB144" s="40">
        <v>0</v>
      </c>
      <c r="AC144" s="40">
        <v>0</v>
      </c>
      <c r="AD144" s="50">
        <f t="shared" si="34"/>
        <v>0</v>
      </c>
    </row>
    <row r="145" spans="1:30">
      <c r="A145" t="s">
        <v>36</v>
      </c>
      <c r="B145" s="10"/>
      <c r="C145" s="9" t="s">
        <v>91</v>
      </c>
      <c r="D145" s="10">
        <f t="shared" si="31"/>
        <v>68</v>
      </c>
      <c r="E145" s="8" t="s">
        <v>998</v>
      </c>
      <c r="F145" s="11">
        <v>42524</v>
      </c>
      <c r="G145" s="13">
        <v>2302</v>
      </c>
      <c r="H145" s="13">
        <v>144582</v>
      </c>
      <c r="I145" s="13">
        <v>2519</v>
      </c>
      <c r="J145" s="40">
        <v>0</v>
      </c>
      <c r="K145" s="40">
        <v>0</v>
      </c>
      <c r="L145" s="40">
        <v>0</v>
      </c>
      <c r="M145" s="40">
        <v>0</v>
      </c>
      <c r="N145" s="50">
        <v>0</v>
      </c>
      <c r="O145" s="40">
        <v>0</v>
      </c>
      <c r="P145" s="40">
        <v>0</v>
      </c>
      <c r="Q145" s="40">
        <v>0</v>
      </c>
      <c r="R145" s="40">
        <v>50</v>
      </c>
      <c r="S145" s="50">
        <f t="shared" si="33"/>
        <v>50</v>
      </c>
      <c r="T145" s="40">
        <v>0</v>
      </c>
      <c r="U145" s="40">
        <v>0</v>
      </c>
      <c r="V145" s="40">
        <v>0</v>
      </c>
      <c r="W145" s="21">
        <v>108</v>
      </c>
      <c r="X145" s="40">
        <v>0</v>
      </c>
      <c r="Y145" s="50">
        <f t="shared" si="28"/>
        <v>108</v>
      </c>
      <c r="Z145" s="40">
        <v>0</v>
      </c>
      <c r="AA145" s="40">
        <v>0</v>
      </c>
      <c r="AB145" s="40">
        <v>0</v>
      </c>
      <c r="AC145" s="40">
        <v>0</v>
      </c>
      <c r="AD145" s="50">
        <f t="shared" si="34"/>
        <v>0</v>
      </c>
    </row>
    <row r="146" spans="1:30">
      <c r="A146" t="s">
        <v>36</v>
      </c>
      <c r="B146" s="10"/>
      <c r="C146" s="9" t="s">
        <v>91</v>
      </c>
      <c r="D146" s="10">
        <f t="shared" si="31"/>
        <v>69</v>
      </c>
      <c r="E146" s="8" t="s">
        <v>999</v>
      </c>
      <c r="F146" s="11">
        <v>42524</v>
      </c>
      <c r="G146" s="13">
        <v>910</v>
      </c>
      <c r="H146" s="13">
        <v>68014</v>
      </c>
      <c r="I146" s="13">
        <v>1002</v>
      </c>
      <c r="J146" s="40">
        <v>0</v>
      </c>
      <c r="K146" s="40">
        <v>0</v>
      </c>
      <c r="L146" s="40">
        <v>0</v>
      </c>
      <c r="M146" s="40">
        <v>0</v>
      </c>
      <c r="N146" s="50">
        <v>0</v>
      </c>
      <c r="O146" s="40">
        <v>13</v>
      </c>
      <c r="P146" s="40">
        <v>0</v>
      </c>
      <c r="Q146" s="40">
        <v>0</v>
      </c>
      <c r="R146" s="40">
        <v>20</v>
      </c>
      <c r="S146" s="50">
        <f t="shared" si="33"/>
        <v>33</v>
      </c>
      <c r="T146" s="40">
        <v>0</v>
      </c>
      <c r="U146" s="40">
        <v>0</v>
      </c>
      <c r="V146" s="40">
        <v>0</v>
      </c>
      <c r="W146" s="21">
        <v>44</v>
      </c>
      <c r="X146" s="40">
        <v>0</v>
      </c>
      <c r="Y146" s="50">
        <f t="shared" si="28"/>
        <v>44</v>
      </c>
      <c r="Z146" s="40">
        <v>0</v>
      </c>
      <c r="AA146" s="40">
        <v>0</v>
      </c>
      <c r="AB146" s="40">
        <v>0</v>
      </c>
      <c r="AC146" s="40">
        <v>8</v>
      </c>
      <c r="AD146" s="50">
        <f t="shared" si="34"/>
        <v>8</v>
      </c>
    </row>
    <row r="147" spans="1:30">
      <c r="A147" t="s">
        <v>42</v>
      </c>
      <c r="B147" s="10"/>
      <c r="C147" s="9" t="s">
        <v>91</v>
      </c>
      <c r="D147" s="10">
        <f t="shared" si="31"/>
        <v>70</v>
      </c>
      <c r="E147" s="8" t="s">
        <v>1000</v>
      </c>
      <c r="F147" s="11">
        <v>42526</v>
      </c>
      <c r="G147" s="13">
        <v>1738</v>
      </c>
      <c r="H147" s="13">
        <v>99378</v>
      </c>
      <c r="I147" s="13">
        <v>1833</v>
      </c>
      <c r="J147" s="40">
        <v>0</v>
      </c>
      <c r="K147" s="40">
        <v>0</v>
      </c>
      <c r="L147" s="40">
        <v>0</v>
      </c>
      <c r="M147" s="40">
        <v>0</v>
      </c>
      <c r="N147" s="50">
        <v>0</v>
      </c>
      <c r="O147" s="40">
        <v>0</v>
      </c>
      <c r="P147" s="40">
        <v>0</v>
      </c>
      <c r="Q147" s="40">
        <v>0</v>
      </c>
      <c r="R147" s="40">
        <v>9</v>
      </c>
      <c r="S147" s="50">
        <f t="shared" si="33"/>
        <v>9</v>
      </c>
      <c r="T147" s="40">
        <v>0</v>
      </c>
      <c r="U147" s="40">
        <v>0</v>
      </c>
      <c r="V147" s="40">
        <v>0</v>
      </c>
      <c r="W147" s="21">
        <v>9</v>
      </c>
      <c r="X147" s="40">
        <v>0</v>
      </c>
      <c r="Y147" s="50">
        <f t="shared" si="28"/>
        <v>9</v>
      </c>
      <c r="Z147" s="40">
        <v>0</v>
      </c>
      <c r="AA147" s="40">
        <v>0</v>
      </c>
      <c r="AB147" s="40">
        <v>0</v>
      </c>
      <c r="AC147" s="40">
        <v>0</v>
      </c>
      <c r="AD147" s="50">
        <f t="shared" si="34"/>
        <v>0</v>
      </c>
    </row>
    <row r="148" spans="1:30">
      <c r="A148" t="s">
        <v>36</v>
      </c>
      <c r="B148" s="10"/>
      <c r="C148" s="9" t="s">
        <v>91</v>
      </c>
      <c r="D148" s="10">
        <f t="shared" si="31"/>
        <v>71</v>
      </c>
      <c r="E148" s="8" t="s">
        <v>1001</v>
      </c>
      <c r="F148" s="11">
        <v>42533</v>
      </c>
      <c r="G148" s="13">
        <v>890</v>
      </c>
      <c r="H148" s="13">
        <v>53363</v>
      </c>
      <c r="I148" s="13">
        <v>996</v>
      </c>
      <c r="J148" s="40">
        <v>0</v>
      </c>
      <c r="K148" s="40">
        <v>0</v>
      </c>
      <c r="L148" s="40">
        <v>0</v>
      </c>
      <c r="M148" s="40">
        <v>0</v>
      </c>
      <c r="N148" s="50">
        <v>0</v>
      </c>
      <c r="O148" s="40">
        <v>0</v>
      </c>
      <c r="P148" s="40">
        <v>0</v>
      </c>
      <c r="Q148" s="40">
        <v>0</v>
      </c>
      <c r="R148" s="40">
        <v>30</v>
      </c>
      <c r="S148" s="50">
        <f t="shared" si="33"/>
        <v>30</v>
      </c>
      <c r="T148" s="40">
        <v>0</v>
      </c>
      <c r="U148" s="40">
        <v>0</v>
      </c>
      <c r="V148" s="40">
        <v>0</v>
      </c>
      <c r="W148" s="21">
        <v>43</v>
      </c>
      <c r="X148" s="40">
        <v>0</v>
      </c>
      <c r="Y148" s="50">
        <f t="shared" si="28"/>
        <v>43</v>
      </c>
      <c r="Z148" s="40">
        <v>0</v>
      </c>
      <c r="AA148" s="40">
        <v>0</v>
      </c>
      <c r="AB148" s="40">
        <v>0</v>
      </c>
      <c r="AC148" s="40">
        <v>19</v>
      </c>
      <c r="AD148" s="50">
        <f t="shared" si="34"/>
        <v>19</v>
      </c>
    </row>
    <row r="149" spans="1:30">
      <c r="A149" t="s">
        <v>36</v>
      </c>
      <c r="B149" s="10"/>
      <c r="C149" s="9" t="s">
        <v>91</v>
      </c>
      <c r="D149" s="10">
        <f t="shared" si="31"/>
        <v>72</v>
      </c>
      <c r="E149" s="8" t="s">
        <v>1002</v>
      </c>
      <c r="F149" s="11">
        <v>42533</v>
      </c>
      <c r="G149" s="13">
        <v>1690</v>
      </c>
      <c r="H149" s="13">
        <v>110382</v>
      </c>
      <c r="I149" s="13">
        <v>1777</v>
      </c>
      <c r="J149" s="40">
        <v>0</v>
      </c>
      <c r="K149" s="40">
        <v>0</v>
      </c>
      <c r="L149" s="40">
        <v>0</v>
      </c>
      <c r="M149" s="40">
        <v>0</v>
      </c>
      <c r="N149" s="50">
        <v>0</v>
      </c>
      <c r="O149" s="40">
        <v>0</v>
      </c>
      <c r="P149" s="40">
        <v>0</v>
      </c>
      <c r="Q149" s="40">
        <v>0</v>
      </c>
      <c r="R149" s="40">
        <v>0</v>
      </c>
      <c r="S149" s="50">
        <f t="shared" si="33"/>
        <v>0</v>
      </c>
      <c r="T149" s="40">
        <v>13</v>
      </c>
      <c r="U149" s="40">
        <v>0</v>
      </c>
      <c r="V149" s="40">
        <v>0</v>
      </c>
      <c r="W149" s="21">
        <v>72</v>
      </c>
      <c r="X149" s="40">
        <v>0</v>
      </c>
      <c r="Y149" s="50">
        <f t="shared" si="28"/>
        <v>85</v>
      </c>
      <c r="Z149" s="40">
        <v>0</v>
      </c>
      <c r="AA149" s="40">
        <v>0</v>
      </c>
      <c r="AB149" s="40">
        <v>0</v>
      </c>
      <c r="AC149" s="40">
        <v>48</v>
      </c>
      <c r="AD149" s="50">
        <f t="shared" si="34"/>
        <v>48</v>
      </c>
    </row>
    <row r="150" spans="1:30">
      <c r="A150" t="s">
        <v>36</v>
      </c>
      <c r="B150" s="10"/>
      <c r="C150" s="9" t="s">
        <v>91</v>
      </c>
      <c r="D150" s="10">
        <f t="shared" si="31"/>
        <v>73</v>
      </c>
      <c r="E150" s="8" t="s">
        <v>1003</v>
      </c>
      <c r="F150" s="11">
        <v>42538</v>
      </c>
      <c r="G150" s="13">
        <v>1215</v>
      </c>
      <c r="H150" s="13">
        <v>91439</v>
      </c>
      <c r="I150" s="13">
        <v>1560</v>
      </c>
      <c r="J150" s="40">
        <v>0</v>
      </c>
      <c r="K150" s="40">
        <v>0</v>
      </c>
      <c r="L150" s="40">
        <v>0</v>
      </c>
      <c r="M150" s="40">
        <v>0</v>
      </c>
      <c r="N150" s="50">
        <v>0</v>
      </c>
      <c r="O150" s="40">
        <v>2</v>
      </c>
      <c r="P150" s="40">
        <v>0</v>
      </c>
      <c r="Q150" s="40">
        <v>1</v>
      </c>
      <c r="R150" s="40">
        <v>49</v>
      </c>
      <c r="S150" s="50">
        <f t="shared" si="33"/>
        <v>52</v>
      </c>
      <c r="T150" s="40">
        <v>2</v>
      </c>
      <c r="U150" s="40">
        <v>0</v>
      </c>
      <c r="V150" s="40">
        <v>1</v>
      </c>
      <c r="W150" s="21">
        <v>78</v>
      </c>
      <c r="X150" s="40">
        <v>0</v>
      </c>
      <c r="Y150" s="50">
        <f t="shared" si="28"/>
        <v>81</v>
      </c>
      <c r="Z150" s="40">
        <v>0</v>
      </c>
      <c r="AA150" s="40">
        <v>0</v>
      </c>
      <c r="AB150" s="40">
        <v>0</v>
      </c>
      <c r="AC150" s="40">
        <v>7</v>
      </c>
      <c r="AD150" s="50">
        <f t="shared" si="34"/>
        <v>7</v>
      </c>
    </row>
    <row r="151" spans="1:30">
      <c r="A151" t="s">
        <v>36</v>
      </c>
      <c r="B151" s="10"/>
      <c r="C151" s="9" t="s">
        <v>91</v>
      </c>
      <c r="D151" s="10">
        <v>74</v>
      </c>
      <c r="E151" s="8" t="s">
        <v>1004</v>
      </c>
      <c r="F151" s="11">
        <v>42570</v>
      </c>
      <c r="G151" s="13">
        <v>1235</v>
      </c>
      <c r="H151" s="13">
        <v>101400</v>
      </c>
      <c r="I151" s="13">
        <v>1560</v>
      </c>
      <c r="J151" s="40">
        <v>0</v>
      </c>
      <c r="K151" s="40">
        <v>0</v>
      </c>
      <c r="L151" s="40">
        <v>0</v>
      </c>
      <c r="M151" s="40">
        <v>0</v>
      </c>
      <c r="N151" s="50">
        <v>0</v>
      </c>
      <c r="O151" s="40">
        <v>4</v>
      </c>
      <c r="P151" s="40">
        <v>0</v>
      </c>
      <c r="Q151" s="40">
        <v>1</v>
      </c>
      <c r="R151" s="40">
        <v>76</v>
      </c>
      <c r="S151" s="50">
        <f t="shared" si="33"/>
        <v>81</v>
      </c>
      <c r="T151" s="40">
        <v>4</v>
      </c>
      <c r="U151" s="40">
        <v>0</v>
      </c>
      <c r="V151" s="40">
        <v>0</v>
      </c>
      <c r="W151" s="21">
        <v>74</v>
      </c>
      <c r="X151" s="40">
        <v>0</v>
      </c>
      <c r="Y151" s="50">
        <f t="shared" si="28"/>
        <v>78</v>
      </c>
      <c r="Z151" s="40">
        <v>0</v>
      </c>
      <c r="AA151" s="40">
        <v>0</v>
      </c>
      <c r="AB151" s="40">
        <v>1</v>
      </c>
      <c r="AC151" s="40">
        <v>2</v>
      </c>
      <c r="AD151" s="50">
        <f t="shared" si="34"/>
        <v>3</v>
      </c>
    </row>
    <row r="152" spans="1:30">
      <c r="A152" t="s">
        <v>36</v>
      </c>
      <c r="B152" s="10"/>
      <c r="C152" s="9" t="s">
        <v>91</v>
      </c>
      <c r="D152" s="10">
        <v>75</v>
      </c>
      <c r="E152" s="8" t="s">
        <v>1005</v>
      </c>
      <c r="F152" s="11">
        <v>42618</v>
      </c>
      <c r="G152" s="13">
        <v>836</v>
      </c>
      <c r="H152" s="13">
        <v>69060</v>
      </c>
      <c r="I152" s="13">
        <v>1080</v>
      </c>
      <c r="J152" s="40">
        <v>0</v>
      </c>
      <c r="K152" s="40">
        <v>0</v>
      </c>
      <c r="L152" s="40">
        <v>0</v>
      </c>
      <c r="M152" s="40">
        <v>0</v>
      </c>
      <c r="N152" s="50">
        <v>0</v>
      </c>
      <c r="O152" s="40">
        <v>7</v>
      </c>
      <c r="P152" s="40">
        <v>0</v>
      </c>
      <c r="Q152" s="40">
        <v>1</v>
      </c>
      <c r="R152" s="40">
        <v>70</v>
      </c>
      <c r="S152" s="50">
        <f t="shared" si="33"/>
        <v>78</v>
      </c>
      <c r="T152" s="40">
        <v>7</v>
      </c>
      <c r="U152" s="40">
        <v>0</v>
      </c>
      <c r="V152" s="40">
        <v>1</v>
      </c>
      <c r="W152" s="21">
        <v>68</v>
      </c>
      <c r="X152" s="40">
        <v>0</v>
      </c>
      <c r="Y152" s="50">
        <f t="shared" si="28"/>
        <v>76</v>
      </c>
      <c r="Z152" s="40">
        <v>0</v>
      </c>
      <c r="AA152" s="40">
        <v>0</v>
      </c>
      <c r="AB152" s="40">
        <v>0</v>
      </c>
      <c r="AC152" s="40">
        <v>2</v>
      </c>
      <c r="AD152" s="50">
        <f t="shared" si="34"/>
        <v>2</v>
      </c>
    </row>
    <row r="153" spans="1:30">
      <c r="A153" t="s">
        <v>36</v>
      </c>
      <c r="B153" s="10"/>
      <c r="C153" s="9" t="s">
        <v>91</v>
      </c>
      <c r="D153" s="10">
        <v>76</v>
      </c>
      <c r="E153" s="8" t="s">
        <v>1006</v>
      </c>
      <c r="F153" s="11">
        <v>42658</v>
      </c>
      <c r="G153" s="13">
        <v>353</v>
      </c>
      <c r="H153" s="13">
        <v>28261</v>
      </c>
      <c r="I153" s="13">
        <v>559</v>
      </c>
      <c r="J153" s="40">
        <v>0</v>
      </c>
      <c r="K153" s="40">
        <v>0</v>
      </c>
      <c r="L153" s="40">
        <v>0</v>
      </c>
      <c r="M153" s="40">
        <v>0</v>
      </c>
      <c r="N153" s="50">
        <v>0</v>
      </c>
      <c r="O153" s="40">
        <v>34</v>
      </c>
      <c r="P153" s="40">
        <v>0</v>
      </c>
      <c r="Q153" s="40">
        <v>1</v>
      </c>
      <c r="R153" s="40">
        <v>37</v>
      </c>
      <c r="S153" s="50">
        <f t="shared" si="33"/>
        <v>72</v>
      </c>
      <c r="T153" s="40">
        <v>34</v>
      </c>
      <c r="U153" s="40">
        <v>0</v>
      </c>
      <c r="V153" s="40">
        <v>0</v>
      </c>
      <c r="W153" s="21">
        <v>37</v>
      </c>
      <c r="X153" s="40">
        <v>0</v>
      </c>
      <c r="Y153" s="50">
        <f t="shared" si="28"/>
        <v>71</v>
      </c>
      <c r="Z153" s="40">
        <v>0</v>
      </c>
      <c r="AA153" s="40">
        <v>0</v>
      </c>
      <c r="AB153" s="40">
        <v>0</v>
      </c>
      <c r="AC153" s="40">
        <v>0</v>
      </c>
      <c r="AD153" s="50">
        <f t="shared" si="34"/>
        <v>0</v>
      </c>
    </row>
    <row r="154" spans="1:30">
      <c r="A154" t="s">
        <v>36</v>
      </c>
      <c r="B154" s="10"/>
      <c r="C154" s="9" t="s">
        <v>91</v>
      </c>
      <c r="D154" s="10">
        <v>77</v>
      </c>
      <c r="E154" s="8" t="s">
        <v>1007</v>
      </c>
      <c r="F154" s="11">
        <v>42684</v>
      </c>
      <c r="G154" s="13">
        <v>42</v>
      </c>
      <c r="H154" s="13">
        <v>9066</v>
      </c>
      <c r="I154" s="13">
        <v>189</v>
      </c>
      <c r="J154" s="40">
        <v>0</v>
      </c>
      <c r="K154" s="40">
        <v>0</v>
      </c>
      <c r="L154" s="40">
        <v>0</v>
      </c>
      <c r="M154" s="40">
        <v>0</v>
      </c>
      <c r="N154" s="50">
        <v>0</v>
      </c>
      <c r="O154" s="40">
        <v>38</v>
      </c>
      <c r="P154" s="40">
        <v>0</v>
      </c>
      <c r="Q154" s="40">
        <v>0</v>
      </c>
      <c r="R154" s="40">
        <v>9</v>
      </c>
      <c r="S154" s="50">
        <f t="shared" si="33"/>
        <v>47</v>
      </c>
      <c r="T154" s="40">
        <v>38</v>
      </c>
      <c r="U154" s="40">
        <v>0</v>
      </c>
      <c r="V154" s="40">
        <v>1</v>
      </c>
      <c r="W154" s="21">
        <v>8</v>
      </c>
      <c r="X154" s="40">
        <v>0</v>
      </c>
      <c r="Y154" s="50">
        <f t="shared" si="28"/>
        <v>47</v>
      </c>
      <c r="Z154" s="40">
        <v>0</v>
      </c>
      <c r="AA154" s="40">
        <v>0</v>
      </c>
      <c r="AB154" s="40">
        <v>0</v>
      </c>
      <c r="AC154" s="40">
        <v>1</v>
      </c>
      <c r="AD154" s="50">
        <f t="shared" si="34"/>
        <v>1</v>
      </c>
    </row>
    <row r="155" spans="1:30">
      <c r="B155" s="10"/>
      <c r="C155" s="54" t="s">
        <v>91</v>
      </c>
      <c r="D155" s="10">
        <v>78</v>
      </c>
      <c r="E155" s="8" t="s">
        <v>1008</v>
      </c>
      <c r="F155" s="11">
        <v>42719</v>
      </c>
      <c r="G155" s="13">
        <v>63</v>
      </c>
      <c r="H155" s="13">
        <v>6081</v>
      </c>
      <c r="I155" s="13">
        <v>103</v>
      </c>
      <c r="J155" s="40">
        <v>0</v>
      </c>
      <c r="K155" s="40">
        <v>0</v>
      </c>
      <c r="L155" s="40">
        <v>1</v>
      </c>
      <c r="M155" s="40">
        <v>0</v>
      </c>
      <c r="N155" s="50">
        <v>1</v>
      </c>
      <c r="O155" s="40">
        <v>30</v>
      </c>
      <c r="P155" s="40">
        <v>0</v>
      </c>
      <c r="Q155" s="40">
        <v>0</v>
      </c>
      <c r="R155" s="40">
        <v>130</v>
      </c>
      <c r="S155" s="50">
        <f t="shared" si="33"/>
        <v>160</v>
      </c>
      <c r="T155" s="40">
        <v>22</v>
      </c>
      <c r="U155" s="40">
        <v>0</v>
      </c>
      <c r="V155" s="40">
        <v>0</v>
      </c>
      <c r="W155" s="21">
        <v>11</v>
      </c>
      <c r="X155" s="40">
        <v>0</v>
      </c>
      <c r="Y155" s="50">
        <f t="shared" si="28"/>
        <v>33</v>
      </c>
      <c r="Z155" s="40">
        <v>0</v>
      </c>
      <c r="AA155" s="40">
        <v>0</v>
      </c>
      <c r="AB155" s="40">
        <v>0</v>
      </c>
      <c r="AC155" s="40">
        <v>0</v>
      </c>
      <c r="AD155" s="50">
        <f>SUM(Z155:AC155)</f>
        <v>0</v>
      </c>
    </row>
    <row r="156" spans="1:30">
      <c r="B156" s="10"/>
      <c r="C156" s="9"/>
      <c r="D156" s="10"/>
      <c r="E156" s="8"/>
      <c r="F156" s="11"/>
      <c r="G156" s="13"/>
      <c r="H156" s="13"/>
      <c r="I156" s="13"/>
      <c r="J156" s="40"/>
      <c r="K156" s="40"/>
      <c r="L156" s="40"/>
      <c r="M156" s="40"/>
      <c r="N156" s="50"/>
      <c r="O156" s="40"/>
      <c r="P156" s="40"/>
      <c r="Q156" s="40"/>
      <c r="R156" s="40"/>
      <c r="S156" s="50"/>
      <c r="T156" s="40"/>
      <c r="U156" s="40"/>
      <c r="V156" s="40"/>
      <c r="W156" s="21"/>
      <c r="X156" s="40"/>
      <c r="Y156" s="50"/>
      <c r="Z156" s="40"/>
      <c r="AA156" s="40"/>
      <c r="AB156" s="40"/>
      <c r="AC156" s="40"/>
      <c r="AD156" s="50"/>
    </row>
    <row r="157" spans="1:30">
      <c r="F157" s="3" t="s">
        <v>228</v>
      </c>
      <c r="G157" s="7">
        <f t="shared" ref="G157:AD157" si="35">SUM(G78:G156)</f>
        <v>185148</v>
      </c>
      <c r="H157" s="7">
        <f t="shared" si="35"/>
        <v>13665377</v>
      </c>
      <c r="I157" s="7">
        <f t="shared" si="35"/>
        <v>215975</v>
      </c>
      <c r="J157" s="7">
        <f t="shared" si="35"/>
        <v>0</v>
      </c>
      <c r="K157" s="7">
        <f t="shared" si="35"/>
        <v>0</v>
      </c>
      <c r="L157" s="7">
        <f t="shared" si="35"/>
        <v>1</v>
      </c>
      <c r="M157" s="7">
        <f t="shared" si="35"/>
        <v>0</v>
      </c>
      <c r="N157" s="7">
        <f t="shared" si="35"/>
        <v>1</v>
      </c>
      <c r="O157" s="7">
        <f t="shared" si="35"/>
        <v>128</v>
      </c>
      <c r="P157" s="7">
        <f t="shared" si="35"/>
        <v>0</v>
      </c>
      <c r="Q157" s="7">
        <f t="shared" si="35"/>
        <v>4</v>
      </c>
      <c r="R157" s="7">
        <f t="shared" si="35"/>
        <v>6151</v>
      </c>
      <c r="S157" s="7">
        <f t="shared" si="35"/>
        <v>6250</v>
      </c>
      <c r="T157" s="7">
        <f t="shared" si="35"/>
        <v>120</v>
      </c>
      <c r="U157" s="7">
        <f t="shared" si="35"/>
        <v>0</v>
      </c>
      <c r="V157" s="7">
        <f t="shared" si="35"/>
        <v>3</v>
      </c>
      <c r="W157" s="7">
        <f t="shared" si="35"/>
        <v>5789</v>
      </c>
      <c r="X157" s="7">
        <f t="shared" si="35"/>
        <v>0</v>
      </c>
      <c r="Y157" s="7">
        <f t="shared" si="35"/>
        <v>5912</v>
      </c>
      <c r="Z157" s="7">
        <f t="shared" si="35"/>
        <v>0</v>
      </c>
      <c r="AA157" s="7">
        <f t="shared" si="35"/>
        <v>0</v>
      </c>
      <c r="AB157" s="7">
        <f t="shared" si="35"/>
        <v>2</v>
      </c>
      <c r="AC157" s="7">
        <f t="shared" si="35"/>
        <v>241</v>
      </c>
      <c r="AD157" s="7">
        <f t="shared" si="35"/>
        <v>243</v>
      </c>
    </row>
    <row r="158" spans="1:30">
      <c r="G158" s="51"/>
      <c r="H158" s="51"/>
      <c r="Y158" s="51"/>
      <c r="Z158" s="51"/>
    </row>
    <row r="160" spans="1:30">
      <c r="D160" s="3"/>
      <c r="E160" s="47" t="s">
        <v>142</v>
      </c>
      <c r="F160" s="3"/>
      <c r="G160" s="18" t="s">
        <v>163</v>
      </c>
      <c r="H160" s="19"/>
      <c r="I160" s="20"/>
      <c r="J160" s="26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8"/>
    </row>
    <row r="161" spans="1:30">
      <c r="A161" t="s">
        <v>171</v>
      </c>
      <c r="B161" t="s">
        <v>7</v>
      </c>
      <c r="D161" s="3" t="s">
        <v>9</v>
      </c>
      <c r="E161" s="4" t="s">
        <v>10</v>
      </c>
      <c r="F161" s="3" t="s">
        <v>11</v>
      </c>
      <c r="G161" s="36" t="s">
        <v>12</v>
      </c>
      <c r="H161" s="37" t="s">
        <v>13</v>
      </c>
      <c r="I161" s="38" t="s">
        <v>14</v>
      </c>
      <c r="J161" s="29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D161" s="31"/>
    </row>
    <row r="162" spans="1:30">
      <c r="A162" t="s">
        <v>42</v>
      </c>
      <c r="B162" s="8">
        <v>1</v>
      </c>
      <c r="C162" s="9" t="s">
        <v>91</v>
      </c>
      <c r="D162" s="8">
        <v>1</v>
      </c>
      <c r="E162" s="8" t="s">
        <v>477</v>
      </c>
      <c r="F162" s="11">
        <v>42412</v>
      </c>
      <c r="G162" s="13">
        <v>1109</v>
      </c>
      <c r="H162" s="13">
        <v>1109</v>
      </c>
      <c r="I162" s="13">
        <v>1775</v>
      </c>
      <c r="J162" s="32"/>
      <c r="K162" s="33"/>
      <c r="L162" s="33"/>
      <c r="M162" s="33"/>
      <c r="N162" s="34"/>
      <c r="O162" s="33"/>
      <c r="P162" s="33"/>
      <c r="Q162" s="33"/>
      <c r="R162" s="33"/>
      <c r="S162" s="34"/>
      <c r="T162" s="33"/>
      <c r="U162" s="33"/>
      <c r="V162" s="33"/>
      <c r="W162" s="33"/>
      <c r="X162" s="33"/>
      <c r="Y162" s="34"/>
      <c r="Z162" s="33"/>
      <c r="AA162" s="33"/>
      <c r="AB162" s="33"/>
      <c r="AC162" s="33"/>
      <c r="AD162" s="35"/>
    </row>
    <row r="163" spans="1:30">
      <c r="A163" t="s">
        <v>42</v>
      </c>
      <c r="B163" s="8">
        <v>2</v>
      </c>
      <c r="C163" s="9" t="s">
        <v>91</v>
      </c>
      <c r="D163" s="8">
        <v>2</v>
      </c>
      <c r="E163" s="8" t="s">
        <v>50</v>
      </c>
      <c r="F163" s="11">
        <v>42428</v>
      </c>
      <c r="G163" s="13">
        <v>1177</v>
      </c>
      <c r="H163" s="13">
        <v>1177</v>
      </c>
      <c r="I163" s="13">
        <v>1900</v>
      </c>
      <c r="J163" s="32"/>
      <c r="K163" s="33"/>
      <c r="L163" s="33"/>
      <c r="M163" s="33"/>
      <c r="N163" s="34"/>
      <c r="O163" s="33"/>
      <c r="P163" s="33"/>
      <c r="Q163" s="33"/>
      <c r="R163" s="33"/>
      <c r="S163" s="34"/>
      <c r="T163" s="33"/>
      <c r="U163" s="33"/>
      <c r="V163" s="33"/>
      <c r="W163" s="33"/>
      <c r="X163" s="33"/>
      <c r="Y163" s="34"/>
      <c r="Z163" s="33"/>
      <c r="AA163" s="33"/>
      <c r="AB163" s="33"/>
      <c r="AC163" s="33"/>
      <c r="AD163" s="35"/>
    </row>
    <row r="164" spans="1:30">
      <c r="A164" t="s">
        <v>36</v>
      </c>
      <c r="B164" s="8">
        <v>3</v>
      </c>
      <c r="C164" s="9" t="s">
        <v>91</v>
      </c>
      <c r="D164" s="8">
        <v>3</v>
      </c>
      <c r="E164" s="8" t="s">
        <v>969</v>
      </c>
      <c r="F164" s="11">
        <v>42460</v>
      </c>
      <c r="G164" s="13">
        <v>36</v>
      </c>
      <c r="H164" s="13">
        <v>36</v>
      </c>
      <c r="I164" s="13">
        <v>58</v>
      </c>
      <c r="J164" s="32"/>
      <c r="K164" s="33"/>
      <c r="L164" s="33"/>
      <c r="M164" s="33"/>
      <c r="N164" s="34"/>
      <c r="O164" s="33"/>
      <c r="P164" s="33"/>
      <c r="Q164" s="33"/>
      <c r="R164" s="33"/>
      <c r="S164" s="34"/>
      <c r="T164" s="33"/>
      <c r="U164" s="33"/>
      <c r="V164" s="33"/>
      <c r="W164" s="33"/>
      <c r="X164" s="33"/>
      <c r="Y164" s="34"/>
      <c r="Z164" s="33"/>
      <c r="AA164" s="33"/>
      <c r="AB164" s="33"/>
      <c r="AC164" s="33"/>
      <c r="AD164" s="35"/>
    </row>
    <row r="165" spans="1:30">
      <c r="A165" t="s">
        <v>42</v>
      </c>
      <c r="B165" s="8">
        <v>4</v>
      </c>
      <c r="C165" s="9" t="s">
        <v>91</v>
      </c>
      <c r="D165" s="8">
        <v>4</v>
      </c>
      <c r="E165" s="8" t="s">
        <v>478</v>
      </c>
      <c r="F165" s="11">
        <v>42461</v>
      </c>
      <c r="G165" s="13">
        <v>1175</v>
      </c>
      <c r="H165" s="13">
        <v>1175</v>
      </c>
      <c r="I165" s="13">
        <v>1896</v>
      </c>
      <c r="J165" s="32"/>
      <c r="K165" s="33"/>
      <c r="L165" s="33"/>
      <c r="M165" s="33"/>
      <c r="N165" s="34"/>
      <c r="O165" s="33"/>
      <c r="P165" s="33"/>
      <c r="Q165" s="33"/>
      <c r="R165" s="33"/>
      <c r="S165" s="34"/>
      <c r="T165" s="33"/>
      <c r="U165" s="33"/>
      <c r="V165" s="33"/>
      <c r="W165" s="33"/>
      <c r="X165" s="33"/>
      <c r="Y165" s="34"/>
      <c r="Z165" s="33"/>
      <c r="AA165" s="33"/>
      <c r="AB165" s="33"/>
      <c r="AC165" s="33"/>
      <c r="AD165" s="35"/>
    </row>
    <row r="166" spans="1:30">
      <c r="A166" t="s">
        <v>36</v>
      </c>
      <c r="B166" s="8">
        <v>5</v>
      </c>
      <c r="C166" s="9" t="s">
        <v>91</v>
      </c>
      <c r="D166" s="8">
        <v>5</v>
      </c>
      <c r="E166" s="8" t="s">
        <v>974</v>
      </c>
      <c r="F166" s="11">
        <v>42467</v>
      </c>
      <c r="G166" s="13">
        <v>54</v>
      </c>
      <c r="H166" s="13">
        <v>108</v>
      </c>
      <c r="I166" s="13">
        <v>80</v>
      </c>
      <c r="J166" s="32"/>
      <c r="K166" s="33"/>
      <c r="L166" s="33"/>
      <c r="M166" s="33"/>
      <c r="N166" s="34"/>
      <c r="O166" s="33"/>
      <c r="P166" s="33"/>
      <c r="Q166" s="33"/>
      <c r="R166" s="33"/>
      <c r="S166" s="34"/>
      <c r="T166" s="33"/>
      <c r="U166" s="33"/>
      <c r="V166" s="33"/>
      <c r="W166" s="33"/>
      <c r="X166" s="33"/>
      <c r="Y166" s="34"/>
      <c r="Z166" s="33"/>
      <c r="AA166" s="33"/>
      <c r="AB166" s="33"/>
      <c r="AC166" s="33"/>
      <c r="AD166" s="35"/>
    </row>
    <row r="167" spans="1:30">
      <c r="A167" t="s">
        <v>42</v>
      </c>
      <c r="B167" s="8">
        <v>6</v>
      </c>
      <c r="C167" s="9" t="s">
        <v>91</v>
      </c>
      <c r="D167" s="8">
        <v>6</v>
      </c>
      <c r="E167" s="8" t="s">
        <v>559</v>
      </c>
      <c r="F167" s="11">
        <v>42482</v>
      </c>
      <c r="G167" s="13">
        <v>2204</v>
      </c>
      <c r="H167" s="13">
        <v>2204</v>
      </c>
      <c r="I167" s="13">
        <v>3557</v>
      </c>
      <c r="J167" s="32"/>
      <c r="K167" s="33"/>
      <c r="L167" s="33"/>
      <c r="M167" s="33"/>
      <c r="N167" s="34"/>
      <c r="O167" s="33"/>
      <c r="P167" s="33"/>
      <c r="Q167" s="33"/>
      <c r="R167" s="33"/>
      <c r="S167" s="34"/>
      <c r="T167" s="33"/>
      <c r="U167" s="33"/>
      <c r="V167" s="33"/>
      <c r="W167" s="33"/>
      <c r="X167" s="33"/>
      <c r="Y167" s="34"/>
      <c r="Z167" s="33"/>
      <c r="AA167" s="33"/>
      <c r="AB167" s="33"/>
      <c r="AC167" s="33"/>
      <c r="AD167" s="35"/>
    </row>
    <row r="168" spans="1:30">
      <c r="A168" t="s">
        <v>36</v>
      </c>
      <c r="B168" s="8">
        <v>7</v>
      </c>
      <c r="C168" s="9" t="s">
        <v>91</v>
      </c>
      <c r="D168" s="8">
        <v>7</v>
      </c>
      <c r="E168" s="8" t="s">
        <v>981</v>
      </c>
      <c r="F168" s="11">
        <v>42483</v>
      </c>
      <c r="G168" s="13">
        <v>90</v>
      </c>
      <c r="H168" s="13">
        <v>252</v>
      </c>
      <c r="I168" s="13">
        <v>127</v>
      </c>
      <c r="J168" s="32"/>
      <c r="K168" s="33"/>
      <c r="L168" s="33"/>
      <c r="M168" s="33"/>
      <c r="N168" s="34"/>
      <c r="O168" s="33"/>
      <c r="P168" s="33"/>
      <c r="Q168" s="33"/>
      <c r="R168" s="33"/>
      <c r="S168" s="34"/>
      <c r="T168" s="33"/>
      <c r="U168" s="33"/>
      <c r="V168" s="33"/>
      <c r="W168" s="33"/>
      <c r="X168" s="33"/>
      <c r="Y168" s="34"/>
      <c r="Z168" s="33"/>
      <c r="AA168" s="33"/>
      <c r="AB168" s="33"/>
      <c r="AC168" s="33"/>
      <c r="AD168" s="35"/>
    </row>
    <row r="169" spans="1:30">
      <c r="A169" t="s">
        <v>36</v>
      </c>
      <c r="B169" s="8">
        <v>8</v>
      </c>
      <c r="C169" s="9" t="s">
        <v>91</v>
      </c>
      <c r="D169" s="8">
        <v>8</v>
      </c>
      <c r="E169" s="8" t="s">
        <v>985</v>
      </c>
      <c r="F169" s="11">
        <v>42494</v>
      </c>
      <c r="G169" s="13">
        <v>90</v>
      </c>
      <c r="H169" s="13">
        <v>144</v>
      </c>
      <c r="I169" s="13">
        <v>139</v>
      </c>
      <c r="J169" s="32"/>
      <c r="K169" s="33"/>
      <c r="L169" s="33"/>
      <c r="M169" s="33"/>
      <c r="N169" s="34"/>
      <c r="O169" s="33"/>
      <c r="P169" s="33"/>
      <c r="Q169" s="33"/>
      <c r="R169" s="33"/>
      <c r="S169" s="34"/>
      <c r="T169" s="33"/>
      <c r="U169" s="33"/>
      <c r="V169" s="33"/>
      <c r="W169" s="33"/>
      <c r="X169" s="33"/>
      <c r="Y169" s="34"/>
      <c r="Z169" s="33"/>
      <c r="AA169" s="33"/>
      <c r="AB169" s="33"/>
      <c r="AC169" s="33"/>
      <c r="AD169" s="35"/>
    </row>
    <row r="170" spans="1:30">
      <c r="A170" t="s">
        <v>42</v>
      </c>
      <c r="B170" s="8">
        <v>9</v>
      </c>
      <c r="C170" s="9" t="s">
        <v>91</v>
      </c>
      <c r="D170" s="8">
        <v>9</v>
      </c>
      <c r="E170" s="8" t="s">
        <v>991</v>
      </c>
      <c r="F170" s="11">
        <v>42505</v>
      </c>
      <c r="G170" s="13">
        <v>4124</v>
      </c>
      <c r="H170" s="13">
        <v>4124</v>
      </c>
      <c r="I170" s="13">
        <v>6656</v>
      </c>
      <c r="J170" s="32"/>
      <c r="K170" s="33"/>
      <c r="L170" s="33"/>
      <c r="M170" s="33"/>
      <c r="N170" s="34"/>
      <c r="O170" s="33"/>
      <c r="P170" s="33"/>
      <c r="Q170" s="33"/>
      <c r="R170" s="33"/>
      <c r="S170" s="34"/>
      <c r="T170" s="33"/>
      <c r="U170" s="33"/>
      <c r="V170" s="33"/>
      <c r="W170" s="33"/>
      <c r="X170" s="33"/>
      <c r="Y170" s="34"/>
      <c r="Z170" s="33"/>
      <c r="AA170" s="33"/>
      <c r="AB170" s="33"/>
      <c r="AC170" s="33"/>
      <c r="AD170" s="35"/>
    </row>
    <row r="171" spans="1:30">
      <c r="A171" t="s">
        <v>36</v>
      </c>
      <c r="B171" s="8">
        <v>10</v>
      </c>
      <c r="C171" s="9" t="s">
        <v>91</v>
      </c>
      <c r="D171" s="8">
        <v>10</v>
      </c>
      <c r="E171" s="8" t="s">
        <v>996</v>
      </c>
      <c r="F171" s="11">
        <v>42517</v>
      </c>
      <c r="G171" s="13">
        <v>85</v>
      </c>
      <c r="H171" s="13">
        <v>85</v>
      </c>
      <c r="I171" s="13">
        <v>136</v>
      </c>
      <c r="J171" s="32"/>
      <c r="K171" s="33"/>
      <c r="L171" s="33"/>
      <c r="M171" s="33"/>
      <c r="N171" s="34"/>
      <c r="O171" s="33"/>
      <c r="P171" s="33"/>
      <c r="Q171" s="33"/>
      <c r="R171" s="33"/>
      <c r="S171" s="34"/>
      <c r="T171" s="33"/>
      <c r="U171" s="33"/>
      <c r="V171" s="33"/>
      <c r="W171" s="33"/>
      <c r="X171" s="33"/>
      <c r="Y171" s="34"/>
      <c r="Z171" s="33"/>
      <c r="AA171" s="33"/>
      <c r="AB171" s="33"/>
      <c r="AC171" s="33"/>
      <c r="AD171" s="35"/>
    </row>
    <row r="172" spans="1:30">
      <c r="A172" t="s">
        <v>36</v>
      </c>
      <c r="B172" s="8">
        <v>11</v>
      </c>
      <c r="C172" s="9" t="s">
        <v>91</v>
      </c>
      <c r="D172" s="8">
        <v>11</v>
      </c>
      <c r="E172" s="8" t="s">
        <v>998</v>
      </c>
      <c r="F172" s="11">
        <v>42524</v>
      </c>
      <c r="G172" s="13">
        <v>22</v>
      </c>
      <c r="H172" s="13">
        <v>88</v>
      </c>
      <c r="I172" s="13">
        <v>28</v>
      </c>
      <c r="J172" s="32"/>
      <c r="K172" s="33"/>
      <c r="L172" s="33"/>
      <c r="M172" s="33"/>
      <c r="N172" s="34"/>
      <c r="O172" s="33"/>
      <c r="P172" s="33"/>
      <c r="Q172" s="33"/>
      <c r="R172" s="33"/>
      <c r="S172" s="34"/>
      <c r="T172" s="33"/>
      <c r="U172" s="33"/>
      <c r="V172" s="33"/>
      <c r="W172" s="33"/>
      <c r="X172" s="33"/>
      <c r="Y172" s="34"/>
      <c r="Z172" s="33"/>
      <c r="AA172" s="33"/>
      <c r="AB172" s="33"/>
      <c r="AC172" s="33"/>
      <c r="AD172" s="35"/>
    </row>
    <row r="173" spans="1:30">
      <c r="A173" t="s">
        <v>36</v>
      </c>
      <c r="B173" s="8">
        <v>12</v>
      </c>
      <c r="C173" s="9" t="s">
        <v>91</v>
      </c>
      <c r="D173" s="8">
        <v>12</v>
      </c>
      <c r="E173" s="8" t="s">
        <v>1002</v>
      </c>
      <c r="F173" s="11">
        <v>42533</v>
      </c>
      <c r="G173" s="13">
        <v>51</v>
      </c>
      <c r="H173" s="13">
        <v>51</v>
      </c>
      <c r="I173" s="13">
        <v>81</v>
      </c>
      <c r="J173" s="32"/>
      <c r="K173" s="33"/>
      <c r="L173" s="33"/>
      <c r="M173" s="33"/>
      <c r="N173" s="34"/>
      <c r="O173" s="33"/>
      <c r="P173" s="33"/>
      <c r="Q173" s="33"/>
      <c r="R173" s="33"/>
      <c r="S173" s="34"/>
      <c r="T173" s="33"/>
      <c r="U173" s="33"/>
      <c r="V173" s="33"/>
      <c r="W173" s="33"/>
      <c r="X173" s="33"/>
      <c r="Y173" s="34"/>
      <c r="Z173" s="33"/>
      <c r="AA173" s="33"/>
      <c r="AB173" s="33"/>
      <c r="AC173" s="33"/>
      <c r="AD173" s="35"/>
    </row>
    <row r="174" spans="1:30">
      <c r="A174" t="s">
        <v>36</v>
      </c>
      <c r="B174" s="8">
        <v>13</v>
      </c>
      <c r="C174" s="9" t="s">
        <v>91</v>
      </c>
      <c r="D174" s="8">
        <v>13</v>
      </c>
      <c r="E174" s="8" t="s">
        <v>1003</v>
      </c>
      <c r="F174" s="11">
        <v>42538</v>
      </c>
      <c r="G174" s="13">
        <v>297</v>
      </c>
      <c r="H174" s="13">
        <v>405</v>
      </c>
      <c r="I174" s="13">
        <v>465</v>
      </c>
      <c r="J174" s="32"/>
      <c r="K174" s="33"/>
      <c r="L174" s="33"/>
      <c r="M174" s="33"/>
      <c r="N174" s="34"/>
      <c r="O174" s="33"/>
      <c r="P174" s="33"/>
      <c r="Q174" s="33"/>
      <c r="R174" s="33"/>
      <c r="S174" s="34"/>
      <c r="T174" s="33"/>
      <c r="U174" s="33"/>
      <c r="V174" s="33"/>
      <c r="W174" s="33"/>
      <c r="X174" s="33"/>
      <c r="Y174" s="34"/>
      <c r="Z174" s="33"/>
      <c r="AA174" s="33"/>
      <c r="AB174" s="33"/>
      <c r="AC174" s="33"/>
      <c r="AD174" s="35"/>
    </row>
    <row r="175" spans="1:30">
      <c r="A175" t="s">
        <v>36</v>
      </c>
      <c r="B175" s="8">
        <v>14</v>
      </c>
      <c r="C175" s="9" t="s">
        <v>91</v>
      </c>
      <c r="D175" s="8">
        <v>14</v>
      </c>
      <c r="E175" s="8" t="s">
        <v>1004</v>
      </c>
      <c r="F175" s="11">
        <v>42570</v>
      </c>
      <c r="G175" s="13">
        <v>240</v>
      </c>
      <c r="H175" s="13">
        <v>410</v>
      </c>
      <c r="I175" s="13">
        <v>358</v>
      </c>
      <c r="J175" s="32"/>
      <c r="K175" s="33"/>
      <c r="L175" s="33"/>
      <c r="M175" s="33"/>
      <c r="N175" s="34"/>
      <c r="O175" s="33"/>
      <c r="P175" s="33"/>
      <c r="Q175" s="33"/>
      <c r="R175" s="33"/>
      <c r="S175" s="34"/>
      <c r="T175" s="33"/>
      <c r="U175" s="33"/>
      <c r="V175" s="33"/>
      <c r="W175" s="33"/>
      <c r="X175" s="33"/>
      <c r="Y175" s="34"/>
      <c r="Z175" s="33"/>
      <c r="AA175" s="33"/>
      <c r="AB175" s="33"/>
      <c r="AC175" s="33"/>
      <c r="AD175" s="35"/>
    </row>
    <row r="176" spans="1:30">
      <c r="A176" t="s">
        <v>36</v>
      </c>
      <c r="B176" s="8">
        <v>15</v>
      </c>
      <c r="C176" s="9" t="s">
        <v>91</v>
      </c>
      <c r="D176" s="8">
        <v>15</v>
      </c>
      <c r="E176" s="8" t="s">
        <v>367</v>
      </c>
      <c r="F176" s="11">
        <v>42612</v>
      </c>
      <c r="G176" s="13">
        <v>6081</v>
      </c>
      <c r="H176" s="13">
        <v>6108</v>
      </c>
      <c r="I176" s="13">
        <v>9848</v>
      </c>
      <c r="J176" s="32"/>
      <c r="K176" s="33"/>
      <c r="L176" s="33"/>
      <c r="M176" s="33"/>
      <c r="N176" s="34"/>
      <c r="O176" s="33"/>
      <c r="P176" s="33"/>
      <c r="Q176" s="33"/>
      <c r="R176" s="33"/>
      <c r="S176" s="34"/>
      <c r="T176" s="33"/>
      <c r="U176" s="33"/>
      <c r="V176" s="33"/>
      <c r="W176" s="33"/>
      <c r="X176" s="33"/>
      <c r="Y176" s="34"/>
      <c r="Z176" s="33"/>
      <c r="AA176" s="33"/>
      <c r="AB176" s="33"/>
      <c r="AC176" s="33"/>
      <c r="AD176" s="35"/>
    </row>
    <row r="177" spans="1:30">
      <c r="A177" t="s">
        <v>36</v>
      </c>
      <c r="B177" s="8">
        <v>16</v>
      </c>
      <c r="C177" s="9" t="s">
        <v>91</v>
      </c>
      <c r="D177" s="8">
        <v>16</v>
      </c>
      <c r="E177" s="8" t="s">
        <v>1005</v>
      </c>
      <c r="F177" s="11">
        <v>42618</v>
      </c>
      <c r="G177" s="13">
        <v>530</v>
      </c>
      <c r="H177" s="13">
        <v>6496</v>
      </c>
      <c r="I177" s="13">
        <v>727</v>
      </c>
      <c r="J177" s="32"/>
      <c r="K177" s="33"/>
      <c r="L177" s="33"/>
      <c r="M177" s="33"/>
      <c r="N177" s="34"/>
      <c r="O177" s="33"/>
      <c r="P177" s="33"/>
      <c r="Q177" s="33"/>
      <c r="R177" s="33"/>
      <c r="S177" s="34"/>
      <c r="T177" s="33"/>
      <c r="U177" s="33"/>
      <c r="V177" s="33"/>
      <c r="W177" s="33"/>
      <c r="X177" s="33"/>
      <c r="Y177" s="34"/>
      <c r="Z177" s="33"/>
      <c r="AA177" s="33"/>
      <c r="AB177" s="33"/>
      <c r="AC177" s="33"/>
      <c r="AD177" s="35"/>
    </row>
    <row r="178" spans="1:30">
      <c r="A178" t="s">
        <v>36</v>
      </c>
      <c r="B178" s="8">
        <v>17</v>
      </c>
      <c r="C178" s="9" t="s">
        <v>91</v>
      </c>
      <c r="D178" s="8">
        <v>17</v>
      </c>
      <c r="E178" s="8" t="s">
        <v>1006</v>
      </c>
      <c r="F178" s="11">
        <v>42658</v>
      </c>
      <c r="G178" s="13">
        <v>794</v>
      </c>
      <c r="H178" s="13">
        <v>7230</v>
      </c>
      <c r="I178" s="13">
        <v>1175</v>
      </c>
      <c r="J178" s="32"/>
      <c r="K178" s="33"/>
      <c r="L178" s="33"/>
      <c r="M178" s="33"/>
      <c r="N178" s="34"/>
      <c r="O178" s="33"/>
      <c r="P178" s="33"/>
      <c r="Q178" s="33"/>
      <c r="R178" s="33"/>
      <c r="S178" s="34"/>
      <c r="T178" s="33"/>
      <c r="U178" s="33"/>
      <c r="V178" s="33"/>
      <c r="W178" s="33"/>
      <c r="X178" s="33"/>
      <c r="Y178" s="34"/>
      <c r="Z178" s="33"/>
      <c r="AA178" s="33"/>
      <c r="AB178" s="33"/>
      <c r="AC178" s="33"/>
      <c r="AD178" s="35"/>
    </row>
    <row r="179" spans="1:30">
      <c r="A179" t="s">
        <v>36</v>
      </c>
      <c r="B179" s="8">
        <v>18</v>
      </c>
      <c r="C179" s="9" t="s">
        <v>91</v>
      </c>
      <c r="D179" s="8">
        <v>18</v>
      </c>
      <c r="E179" s="8" t="s">
        <v>1007</v>
      </c>
      <c r="F179" s="11">
        <v>42684</v>
      </c>
      <c r="G179" s="13">
        <v>643</v>
      </c>
      <c r="H179" s="13">
        <v>751</v>
      </c>
      <c r="I179" s="13">
        <v>1063</v>
      </c>
      <c r="J179" s="32"/>
      <c r="K179" s="33"/>
      <c r="L179" s="33"/>
      <c r="M179" s="33"/>
      <c r="N179" s="34"/>
      <c r="O179" s="33"/>
      <c r="P179" s="33"/>
      <c r="Q179" s="33"/>
      <c r="R179" s="33"/>
      <c r="S179" s="34"/>
      <c r="T179" s="33"/>
      <c r="U179" s="33"/>
      <c r="V179" s="33"/>
      <c r="W179" s="33"/>
      <c r="X179" s="33"/>
      <c r="Y179" s="34"/>
      <c r="Z179" s="33"/>
      <c r="AA179" s="33"/>
      <c r="AB179" s="33"/>
      <c r="AC179" s="33"/>
      <c r="AD179" s="35"/>
    </row>
    <row r="180" spans="1:30">
      <c r="A180" t="s">
        <v>42</v>
      </c>
      <c r="B180" s="8">
        <v>19</v>
      </c>
      <c r="C180" s="9" t="s">
        <v>91</v>
      </c>
      <c r="D180" s="8">
        <v>19</v>
      </c>
      <c r="E180" s="8" t="s">
        <v>1009</v>
      </c>
      <c r="F180" s="11">
        <v>42701</v>
      </c>
      <c r="G180" s="13">
        <v>4123</v>
      </c>
      <c r="H180" s="13">
        <v>4420</v>
      </c>
      <c r="I180" s="13">
        <v>6685</v>
      </c>
      <c r="J180" s="32"/>
      <c r="K180" s="33"/>
      <c r="L180" s="33"/>
      <c r="M180" s="33"/>
      <c r="N180" s="34"/>
      <c r="O180" s="33"/>
      <c r="P180" s="33"/>
      <c r="Q180" s="33"/>
      <c r="R180" s="33"/>
      <c r="S180" s="34"/>
      <c r="T180" s="33"/>
      <c r="U180" s="33"/>
      <c r="V180" s="33"/>
      <c r="W180" s="33"/>
      <c r="X180" s="33"/>
      <c r="Y180" s="34"/>
      <c r="Z180" s="33"/>
      <c r="AA180" s="33"/>
      <c r="AB180" s="33"/>
      <c r="AC180" s="33"/>
      <c r="AD180" s="35"/>
    </row>
    <row r="181" spans="1:30">
      <c r="B181" s="8">
        <v>20</v>
      </c>
      <c r="C181" s="54" t="s">
        <v>91</v>
      </c>
      <c r="D181" s="8">
        <v>20</v>
      </c>
      <c r="E181" s="8" t="s">
        <v>1008</v>
      </c>
      <c r="F181" s="11">
        <v>42719</v>
      </c>
      <c r="G181" s="13">
        <v>430</v>
      </c>
      <c r="H181" s="13">
        <v>3228</v>
      </c>
      <c r="I181" s="13">
        <v>644</v>
      </c>
      <c r="J181" s="32"/>
      <c r="K181" s="33"/>
      <c r="L181" s="33"/>
      <c r="M181" s="33"/>
      <c r="N181" s="34"/>
      <c r="O181" s="33"/>
      <c r="P181" s="33"/>
      <c r="Q181" s="33"/>
      <c r="R181" s="33"/>
      <c r="S181" s="34"/>
      <c r="T181" s="33"/>
      <c r="U181" s="33"/>
      <c r="V181" s="33"/>
      <c r="W181" s="33"/>
      <c r="X181" s="33"/>
      <c r="Y181" s="34"/>
      <c r="Z181" s="33"/>
      <c r="AA181" s="33"/>
      <c r="AB181" s="33"/>
      <c r="AC181" s="33"/>
      <c r="AD181" s="35"/>
    </row>
    <row r="182" spans="1:30">
      <c r="B182" s="10"/>
      <c r="C182" s="9"/>
      <c r="D182" s="10"/>
      <c r="E182" s="8"/>
      <c r="F182" s="11"/>
      <c r="G182" s="13"/>
      <c r="H182" s="13"/>
      <c r="I182" s="13"/>
      <c r="J182" s="32"/>
      <c r="K182" s="33"/>
      <c r="L182" s="33"/>
      <c r="M182" s="33"/>
      <c r="N182" s="34"/>
      <c r="O182" s="33"/>
      <c r="P182" s="33"/>
      <c r="Q182" s="33"/>
      <c r="R182" s="33"/>
      <c r="S182" s="34"/>
      <c r="T182" s="33"/>
      <c r="U182" s="33"/>
      <c r="V182" s="33"/>
      <c r="W182" s="33"/>
      <c r="X182" s="33"/>
      <c r="Y182" s="34"/>
      <c r="Z182" s="33"/>
      <c r="AA182" s="33"/>
      <c r="AB182" s="33"/>
      <c r="AC182" s="33"/>
      <c r="AD182" s="35"/>
    </row>
    <row r="183" spans="1:30">
      <c r="F183" s="3" t="s">
        <v>228</v>
      </c>
      <c r="G183" s="7">
        <f>SUM(G162:G182)</f>
        <v>23355</v>
      </c>
      <c r="H183" s="7">
        <f>SUM(H162:H182)</f>
        <v>39601</v>
      </c>
      <c r="I183" s="7">
        <f>SUM(I162:I182)</f>
        <v>37398</v>
      </c>
      <c r="J183" s="45"/>
      <c r="K183" s="45"/>
      <c r="L183" s="45"/>
      <c r="M183" s="45"/>
      <c r="N183" s="45"/>
      <c r="O183" s="5"/>
      <c r="P183" s="6"/>
      <c r="Q183" s="6"/>
      <c r="R183" s="6"/>
      <c r="S183" s="45"/>
      <c r="T183" s="5"/>
      <c r="U183" s="6"/>
      <c r="V183" s="6"/>
      <c r="W183" s="6"/>
      <c r="X183" s="6"/>
      <c r="Y183" s="45"/>
      <c r="Z183" s="5"/>
      <c r="AA183" s="6"/>
      <c r="AB183" s="6"/>
      <c r="AC183" s="6"/>
      <c r="AD183" s="45"/>
    </row>
    <row r="186" spans="1:30">
      <c r="J186" s="102"/>
      <c r="K186" s="51"/>
      <c r="L186" s="51"/>
      <c r="M186" s="51"/>
    </row>
    <row r="187" spans="1:30">
      <c r="E187" s="102"/>
      <c r="F187" s="51"/>
      <c r="G187" s="51"/>
      <c r="H187" s="51"/>
      <c r="I187" s="51"/>
    </row>
  </sheetData>
  <phoneticPr fontId="16" type="noConversion"/>
  <pageMargins left="0.75" right="0.75" top="1" bottom="1" header="0" footer="0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b91734-559c-41c0-b014-9e77dab164d2">
      <Terms xmlns="http://schemas.microsoft.com/office/infopath/2007/PartnerControls"/>
    </lcf76f155ced4ddcb4097134ff3c332f>
    <TaxCatchAll xmlns="bc50b36a-bb38-4451-99cd-8d17ce4a6ac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ABB0F6-B292-472E-A1CD-761BF193E71E}">
  <ds:schemaRefs>
    <ds:schemaRef ds:uri="http://schemas.microsoft.com/office/2006/metadata/properties"/>
    <ds:schemaRef ds:uri="http://schemas.microsoft.com/office/infopath/2007/PartnerControls"/>
    <ds:schemaRef ds:uri="36b91734-559c-41c0-b014-9e77dab164d2"/>
    <ds:schemaRef ds:uri="bc50b36a-bb38-4451-99cd-8d17ce4a6ac6"/>
  </ds:schemaRefs>
</ds:datastoreItem>
</file>

<file path=customXml/itemProps2.xml><?xml version="1.0" encoding="utf-8"?>
<ds:datastoreItem xmlns:ds="http://schemas.openxmlformats.org/officeDocument/2006/customXml" ds:itemID="{1F538863-7C98-4634-BE69-67D0D41335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78AFD4-688B-4E73-A5FB-7589C922DC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2024</vt:lpstr>
      <vt:lpstr>23</vt:lpstr>
      <vt:lpstr>22</vt:lpstr>
      <vt:lpstr>21</vt:lpstr>
      <vt:lpstr>20</vt:lpstr>
      <vt:lpstr>19</vt:lpstr>
      <vt:lpstr>18</vt:lpstr>
      <vt:lpstr>17</vt:lpstr>
      <vt:lpstr>16</vt:lpstr>
      <vt:lpstr>15</vt:lpstr>
      <vt:lpstr>14</vt:lpstr>
      <vt:lpstr>13</vt:lpstr>
      <vt:lpstr>12</vt:lpstr>
      <vt:lpstr>11</vt:lpstr>
      <vt:lpstr>10</vt:lpstr>
      <vt:lpstr>2009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Carlos Gonzalez</dc:creator>
  <cp:keywords/>
  <dc:description/>
  <cp:lastModifiedBy>Daniel Sancho</cp:lastModifiedBy>
  <cp:revision/>
  <dcterms:created xsi:type="dcterms:W3CDTF">2008-09-09T13:22:29Z</dcterms:created>
  <dcterms:modified xsi:type="dcterms:W3CDTF">2024-04-03T14:13:17Z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</Properties>
</file>