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331/"/>
    </mc:Choice>
  </mc:AlternateContent>
  <xr:revisionPtr revIDLastSave="989" documentId="14_{D2070067-4F8D-4110-B6E6-2A153CB906F3}" xr6:coauthVersionLast="47" xr6:coauthVersionMax="47" xr10:uidLastSave="{42B03364-6DC3-4CDB-B02A-AE68FA3D3620}"/>
  <bookViews>
    <workbookView xWindow="13005" yWindow="-16200" windowWidth="15900" windowHeight="15585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Buques!$A$1:$G$36</definedName>
    <definedName name="_xlnm.Print_Area" localSheetId="5">'esp x destino'!$A$1:$I$91</definedName>
    <definedName name="_xlnm.Print_Area" localSheetId="4">'especies y destinos'!$A$1:$H$75</definedName>
    <definedName name="_xlnm.Print_Area" localSheetId="0">Principal!$A$1:$G$58</definedName>
    <definedName name="Excel_BuiltIn__FilterDatabase" localSheetId="1">Buques!$A$13:$G$36</definedName>
    <definedName name="Excel_BuiltIn__FilterDatabase" localSheetId="2">exportadores!$B$13:$E$81</definedName>
    <definedName name="Excel_BuiltIn__FilterDatabase" localSheetId="3">'peras &amp; manzanas'!$B$13:$E$49</definedName>
    <definedName name="Excel_BuiltIn__FilterDatabase_2">Buques!$A$13:$G$36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destino'!$A$15:$I$91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destinos'!$36:$37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88" i="6" l="1"/>
  <c r="I87" i="6"/>
  <c r="I86" i="6"/>
  <c r="I84" i="6"/>
  <c r="I83" i="6"/>
  <c r="I82" i="6"/>
  <c r="I81" i="6"/>
  <c r="I80" i="6"/>
  <c r="I79" i="6"/>
  <c r="I78" i="6"/>
  <c r="I77" i="6"/>
  <c r="I76" i="6"/>
  <c r="I74" i="6"/>
  <c r="I73" i="6"/>
  <c r="I72" i="6"/>
  <c r="I69" i="6"/>
  <c r="I68" i="6"/>
  <c r="I67" i="6"/>
  <c r="I66" i="6"/>
  <c r="I65" i="6"/>
  <c r="I63" i="6"/>
  <c r="I61" i="6"/>
  <c r="I60" i="6"/>
  <c r="I56" i="6"/>
  <c r="I55" i="6"/>
  <c r="I54" i="6"/>
  <c r="I52" i="6"/>
  <c r="I51" i="6"/>
  <c r="I50" i="6"/>
  <c r="I49" i="6"/>
  <c r="I47" i="6"/>
  <c r="I45" i="6"/>
  <c r="I44" i="6"/>
  <c r="I43" i="6"/>
  <c r="I41" i="6"/>
  <c r="I40" i="6"/>
  <c r="I37" i="6"/>
  <c r="I36" i="6"/>
  <c r="I35" i="6"/>
  <c r="I33" i="6"/>
  <c r="I30" i="6"/>
  <c r="I28" i="6"/>
  <c r="I27" i="6"/>
  <c r="I26" i="6"/>
  <c r="I25" i="6"/>
  <c r="I24" i="6"/>
  <c r="I23" i="6"/>
  <c r="I20" i="6"/>
  <c r="I18" i="6"/>
  <c r="H73" i="5"/>
  <c r="G74" i="5"/>
  <c r="F74" i="5"/>
  <c r="E74" i="5"/>
  <c r="D74" i="5"/>
  <c r="C74" i="5"/>
  <c r="B74" i="5"/>
  <c r="H47" i="5"/>
  <c r="H44" i="5"/>
  <c r="H72" i="5"/>
  <c r="H70" i="5"/>
  <c r="H69" i="5"/>
  <c r="H67" i="5"/>
  <c r="H66" i="5"/>
  <c r="H65" i="5"/>
  <c r="H64" i="5"/>
  <c r="H63" i="5"/>
  <c r="H61" i="5"/>
  <c r="H60" i="5"/>
  <c r="H59" i="5"/>
  <c r="H58" i="5"/>
  <c r="H57" i="5"/>
  <c r="H56" i="5"/>
  <c r="H55" i="5"/>
  <c r="H54" i="5"/>
  <c r="H53" i="5"/>
  <c r="H52" i="5"/>
  <c r="H50" i="5"/>
  <c r="H49" i="5"/>
  <c r="H41" i="5"/>
  <c r="H40" i="5"/>
  <c r="H39" i="5"/>
  <c r="G33" i="5"/>
  <c r="F33" i="5"/>
  <c r="E33" i="5"/>
  <c r="D33" i="5"/>
  <c r="C33" i="5"/>
  <c r="B33" i="5"/>
  <c r="H21" i="5"/>
  <c r="H19" i="5"/>
  <c r="H16" i="5"/>
  <c r="D36" i="2"/>
  <c r="I17" i="6" l="1"/>
  <c r="H90" i="6"/>
  <c r="H42" i="5"/>
  <c r="H31" i="5"/>
  <c r="H30" i="5"/>
  <c r="H29" i="5"/>
  <c r="H28" i="5"/>
  <c r="H26" i="5"/>
  <c r="H25" i="5"/>
  <c r="H24" i="5"/>
  <c r="H23" i="5"/>
  <c r="H22" i="5"/>
  <c r="H17" i="5"/>
  <c r="H18" i="5"/>
  <c r="E50" i="7" l="1"/>
  <c r="D50" i="7"/>
  <c r="C50" i="7"/>
  <c r="D11" i="7"/>
  <c r="E11" i="2"/>
  <c r="F47" i="7" l="1"/>
  <c r="F46" i="7"/>
  <c r="F43" i="7"/>
  <c r="F41" i="7"/>
  <c r="F44" i="7"/>
  <c r="F45" i="7"/>
  <c r="F42" i="7"/>
  <c r="F14" i="7"/>
  <c r="F49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0" i="7" l="1"/>
  <c r="F36" i="2"/>
  <c r="E36" i="2"/>
  <c r="C82" i="3" l="1"/>
  <c r="D82" i="3"/>
  <c r="E82" i="3"/>
  <c r="F41" i="3" l="1"/>
  <c r="F40" i="3"/>
  <c r="F39" i="3"/>
  <c r="F73" i="3"/>
  <c r="F72" i="3"/>
  <c r="F38" i="3"/>
  <c r="F37" i="3"/>
  <c r="F36" i="3"/>
  <c r="F35" i="3"/>
  <c r="F34" i="3"/>
  <c r="F33" i="3"/>
  <c r="F32" i="3"/>
  <c r="F31" i="3"/>
  <c r="F30" i="3"/>
  <c r="F77" i="3"/>
  <c r="F76" i="3"/>
  <c r="F75" i="3"/>
  <c r="F74" i="3"/>
  <c r="F81" i="3"/>
  <c r="F59" i="3"/>
  <c r="F43" i="3"/>
  <c r="F16" i="3"/>
  <c r="F42" i="3"/>
  <c r="F15" i="3"/>
  <c r="F29" i="3"/>
  <c r="F28" i="3"/>
  <c r="F27" i="3"/>
  <c r="F26" i="3"/>
  <c r="F25" i="3"/>
  <c r="F51" i="3"/>
  <c r="F24" i="3"/>
  <c r="F23" i="3"/>
  <c r="F22" i="3"/>
  <c r="F48" i="3"/>
  <c r="F20" i="3"/>
  <c r="F19" i="3"/>
  <c r="F18" i="3"/>
  <c r="F80" i="3"/>
  <c r="F79" i="3"/>
  <c r="F78" i="3"/>
  <c r="F71" i="3"/>
  <c r="F70" i="3"/>
  <c r="F69" i="3"/>
  <c r="F68" i="3"/>
  <c r="F67" i="3"/>
  <c r="F66" i="3"/>
  <c r="F65" i="3"/>
  <c r="F64" i="3"/>
  <c r="F63" i="3"/>
  <c r="F62" i="3"/>
  <c r="F61" i="3"/>
  <c r="F60" i="3"/>
  <c r="F44" i="3"/>
  <c r="F17" i="3"/>
  <c r="F58" i="3"/>
  <c r="F57" i="3"/>
  <c r="F56" i="3"/>
  <c r="F55" i="3"/>
  <c r="F54" i="3"/>
  <c r="F53" i="3"/>
  <c r="F52" i="3"/>
  <c r="F50" i="3"/>
  <c r="F49" i="3"/>
  <c r="F21" i="3"/>
  <c r="F47" i="3"/>
  <c r="F46" i="3"/>
  <c r="F45" i="3"/>
  <c r="F14" i="3"/>
  <c r="F82" i="3" l="1"/>
  <c r="G90" i="6" l="1"/>
  <c r="F90" i="6"/>
  <c r="E90" i="6"/>
  <c r="I90" i="6" s="1"/>
  <c r="D90" i="6"/>
  <c r="C90" i="6"/>
  <c r="F11" i="6"/>
  <c r="E10" i="5"/>
  <c r="D11" i="3"/>
  <c r="I91" i="6" l="1"/>
  <c r="H75" i="5"/>
  <c r="H33" i="5"/>
  <c r="H34" i="5"/>
  <c r="H74" i="5"/>
</calcChain>
</file>

<file path=xl/sharedStrings.xml><?xml version="1.0" encoding="utf-8"?>
<sst xmlns="http://schemas.openxmlformats.org/spreadsheetml/2006/main" count="452" uniqueCount="185">
  <si>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</si>
  <si>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</si>
  <si>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</si>
  <si>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</si>
  <si>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</si>
  <si>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</si>
  <si>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</si>
  <si>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</si>
  <si>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</si>
  <si>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</si>
  <si>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</si>
  <si>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</si>
  <si>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</si>
  <si>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</si>
  <si>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</si>
  <si>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</si>
  <si>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en TONS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</si>
  <si>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</si>
  <si>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</si>
  <si>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</si>
  <si>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</si>
  <si>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</si>
  <si>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</si>
  <si>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</si>
  <si>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</si>
  <si>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</si>
  <si>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</si>
  <si>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% Variación</t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</si>
  <si>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</si>
  <si>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</si>
  <si>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</si>
  <si>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</si>
  <si>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</si>
  <si>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</si>
  <si>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</si>
  <si>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</si>
  <si>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</si>
  <si>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</si>
  <si>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</si>
  <si>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</si>
  <si>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</si>
  <si>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</si>
  <si>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</si>
  <si>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</si>
  <si>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</si>
  <si>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</si>
  <si>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</si>
  <si>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</si>
  <si>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</si>
  <si>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</si>
  <si>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</si>
  <si>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</si>
  <si>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</si>
  <si>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</si>
  <si>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</si>
  <si>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</si>
  <si>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</si>
  <si>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</si>
  <si>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</si>
  <si>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</si>
  <si>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</si>
  <si>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</si>
  <si>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</si>
  <si>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</si>
  <si>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</si>
  <si>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</si>
  <si>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</si>
  <si>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</si>
  <si>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</si>
  <si>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</si>
  <si>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</si>
  <si>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</si>
  <si>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IBERCONSA SA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</si>
  <si>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</si>
  <si>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</si>
  <si>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</si>
  <si>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</si>
  <si>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</si>
  <si>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</si>
  <si>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</si>
  <si>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</si>
  <si>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</si>
  <si>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</si>
  <si>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</si>
  <si>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</si>
  <si>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</si>
  <si>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</si>
  <si>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</si>
  <si>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</si>
  <si>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</si>
  <si>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</si>
  <si>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</si>
  <si>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</si>
  <si>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</si>
  <si>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</si>
  <si>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</si>
  <si>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</si>
  <si>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</si>
  <si>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</si>
  <si>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</si>
  <si>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</si>
  <si>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</si>
  <si>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</si>
  <si>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</si>
  <si>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</si>
  <si>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</si>
  <si>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</si>
  <si>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</si>
  <si>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</si>
  <si>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</si>
  <si>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</si>
  <si>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</si>
  <si>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</si>
  <si>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</si>
  <si>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</si>
  <si>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</si>
  <si>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</si>
  <si>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</si>
  <si>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</si>
  <si>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</si>
  <si>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</si>
  <si>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</si>
  <si>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</si>
  <si>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</si>
  <si>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</si>
  <si>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</si>
  <si>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</si>
  <si>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</si>
  <si>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</si>
  <si>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</si>
  <si>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</si>
  <si>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</si>
  <si>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</si>
  <si>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</si>
  <si>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</si>
  <si>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</si>
  <si>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</si>
  <si>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</si>
  <si>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</si>
  <si>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</si>
  <si>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31/03/2024</t>
    </r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</si>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</sst>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31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11" fillId="0" borderId="0" xfId="2" applyNumberFormat="1" applyFont="1" applyBorder="1" applyAlignment="1" applyProtection="1">
      <alignment horizontal="center"/>
    </xf>
    <xf numFmtId="1" fontId="9" fillId="0" borderId="0" xfId="0" applyNumberFormat="1" applyFont="1"/>
    <xf numFmtId="169" fontId="9" fillId="0" borderId="0" xfId="2" applyNumberFormat="1" applyFont="1" applyBorder="1" applyProtection="1"/>
    <xf numFmtId="170" fontId="7" fillId="0" borderId="0" xfId="4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170" fontId="7" fillId="0" borderId="0" xfId="4" applyNumberFormat="1" applyFont="1" applyBorder="1" applyAlignment="1" applyProtection="1">
      <alignment horizontal="right"/>
    </xf>
    <xf numFmtId="169" fontId="1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3" fontId="7" fillId="0" borderId="0" xfId="0" applyNumberFormat="1" applyFont="1"/>
    <xf numFmtId="1" fontId="7" fillId="0" borderId="0" xfId="0" applyNumberFormat="1" applyFont="1"/>
    <xf numFmtId="3" fontId="7" fillId="0" borderId="0" xfId="0" applyNumberFormat="1" applyFont="1" applyAlignment="1">
      <alignment horizontal="left"/>
    </xf>
    <xf numFmtId="169" fontId="8" fillId="0" borderId="0" xfId="2" applyNumberFormat="1" applyFont="1" applyBorder="1" applyAlignment="1" applyProtection="1">
      <alignment horizontal="right"/>
    </xf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169" fontId="11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vertical="center"/>
    </xf>
    <xf numFmtId="169" fontId="8" fillId="0" borderId="0" xfId="2" applyNumberFormat="1" applyFont="1" applyBorder="1" applyAlignment="1" applyProtection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3" fontId="33" fillId="0" borderId="0" xfId="0" applyNumberFormat="1" applyFont="1" applyAlignment="1">
      <alignment horizontal="right"/>
    </xf>
    <xf numFmtId="166" fontId="34" fillId="0" borderId="0" xfId="0" applyNumberFormat="1" applyFont="1"/>
    <xf numFmtId="3" fontId="34" fillId="0" borderId="0" xfId="0" applyNumberFormat="1" applyFont="1" applyAlignment="1">
      <alignment horizontal="right"/>
    </xf>
    <xf numFmtId="170" fontId="26" fillId="3" borderId="0" xfId="8" applyNumberFormat="1" applyFont="1" applyFill="1" applyBorder="1" applyAlignment="1" applyProtection="1">
      <alignment vertical="center"/>
    </xf>
    <xf numFmtId="169" fontId="35" fillId="3" borderId="0" xfId="7" applyNumberFormat="1" applyFont="1" applyFill="1" applyBorder="1" applyProtection="1"/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 applyProtection="1">
      <alignment vertical="center"/>
    </xf>
    <xf numFmtId="165" fontId="36" fillId="2" borderId="2" xfId="2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21" fillId="0" borderId="5" xfId="0" applyFont="1" applyBorder="1" applyAlignment="1">
      <alignment horizontal="righ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5" fillId="0" borderId="7" xfId="0" applyFont="1" applyBorder="1" applyAlignment="1">
      <alignment horizontal="right" vertical="center"/>
    </xf>
    <xf numFmtId="0" fontId="25" fillId="0" borderId="9" xfId="0" applyFont="1" applyBorder="1" applyAlignment="1">
      <alignment horizontal="right" vertical="center"/>
    </xf>
    <xf numFmtId="168" fontId="40" fillId="3" borderId="0" xfId="1" applyNumberFormat="1" applyFont="1" applyFill="1" applyBorder="1" applyAlignment="1" applyProtection="1">
      <alignment vertical="center"/>
    </xf>
    <xf numFmtId="168" fontId="34" fillId="3" borderId="6" xfId="1" applyNumberFormat="1" applyFont="1" applyFill="1" applyBorder="1" applyAlignment="1" applyProtection="1">
      <alignment vertical="center"/>
    </xf>
    <xf numFmtId="168" fontId="34" fillId="3" borderId="0" xfId="1" applyNumberFormat="1" applyFont="1" applyFill="1" applyBorder="1" applyAlignment="1" applyProtection="1">
      <alignment vertical="center"/>
    </xf>
    <xf numFmtId="166" fontId="41" fillId="4" borderId="0" xfId="0" applyNumberFormat="1" applyFont="1" applyFill="1" applyAlignment="1">
      <alignment horizontal="right" vertical="center"/>
    </xf>
    <xf numFmtId="170" fontId="41" fillId="4" borderId="0" xfId="4" applyNumberFormat="1" applyFont="1" applyFill="1" applyBorder="1" applyAlignment="1" applyProtection="1">
      <alignment horizontal="right" vertical="center"/>
    </xf>
    <xf numFmtId="170" fontId="41" fillId="4" borderId="6" xfId="4" applyNumberFormat="1" applyFont="1" applyFill="1" applyBorder="1" applyAlignment="1" applyProtection="1">
      <alignment vertical="center"/>
    </xf>
    <xf numFmtId="170" fontId="41" fillId="4" borderId="0" xfId="4" applyNumberFormat="1" applyFont="1" applyFill="1" applyBorder="1" applyAlignment="1" applyProtection="1">
      <alignment vertical="center"/>
    </xf>
    <xf numFmtId="169" fontId="41" fillId="4" borderId="5" xfId="2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10" xfId="0" applyNumberFormat="1" applyFont="1" applyBorder="1" applyAlignment="1">
      <alignment horizontal="right" vertical="center"/>
    </xf>
    <xf numFmtId="169" fontId="39" fillId="3" borderId="5" xfId="7" applyNumberFormat="1" applyFont="1" applyFill="1" applyBorder="1" applyAlignment="1" applyProtection="1">
      <alignment horizontal="right" vertical="center"/>
    </xf>
    <xf numFmtId="169" fontId="39" fillId="3" borderId="5" xfId="7" quotePrefix="1" applyNumberFormat="1" applyFont="1" applyFill="1" applyBorder="1" applyAlignment="1" applyProtection="1">
      <alignment horizontal="right" vertical="center"/>
    </xf>
    <xf numFmtId="3" fontId="44" fillId="3" borderId="0" xfId="0" applyNumberFormat="1" applyFont="1" applyFill="1" applyAlignment="1">
      <alignment horizontal="left" vertical="center"/>
    </xf>
    <xf numFmtId="0" fontId="45" fillId="3" borderId="0" xfId="0" applyFont="1" applyFill="1" applyAlignment="1">
      <alignment vertical="center"/>
    </xf>
    <xf numFmtId="3" fontId="46" fillId="0" borderId="0" xfId="0" applyNumberFormat="1" applyFont="1"/>
    <xf numFmtId="0" fontId="38" fillId="0" borderId="0" xfId="0" applyFont="1" applyAlignment="1">
      <alignment horizontal="right" vertical="center"/>
    </xf>
    <xf numFmtId="170" fontId="41" fillId="4" borderId="7" xfId="4" applyNumberFormat="1" applyFont="1" applyFill="1" applyBorder="1" applyAlignment="1" applyProtection="1">
      <alignment vertical="center"/>
    </xf>
    <xf numFmtId="170" fontId="41" fillId="4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0" fontId="47" fillId="0" borderId="0" xfId="0" applyFont="1" applyAlignment="1">
      <alignment vertical="center"/>
    </xf>
    <xf numFmtId="170" fontId="48" fillId="0" borderId="1" xfId="4" applyNumberFormat="1" applyFont="1" applyBorder="1" applyProtection="1"/>
    <xf numFmtId="3" fontId="11" fillId="4" borderId="0" xfId="0" applyNumberFormat="1" applyFont="1" applyFill="1"/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49" fillId="0" borderId="0" xfId="1" applyNumberFormat="1" applyFont="1"/>
    <xf numFmtId="3" fontId="33" fillId="5" borderId="0" xfId="0" applyNumberFormat="1" applyFont="1" applyFill="1" applyAlignment="1">
      <alignment horizontal="right"/>
    </xf>
    <xf numFmtId="3" fontId="46" fillId="5" borderId="0" xfId="0" applyNumberFormat="1" applyFont="1" applyFill="1"/>
    <xf numFmtId="166" fontId="34" fillId="5" borderId="0" xfId="0" applyNumberFormat="1" applyFont="1" applyFill="1"/>
    <xf numFmtId="168" fontId="49" fillId="5" borderId="0" xfId="1" applyNumberFormat="1" applyFont="1" applyFill="1"/>
    <xf numFmtId="3" fontId="34" fillId="5" borderId="0" xfId="0" applyNumberFormat="1" applyFont="1" applyFill="1" applyAlignment="1">
      <alignment horizontal="right"/>
    </xf>
    <xf numFmtId="0" fontId="45" fillId="0" borderId="0" xfId="0" applyFont="1" applyFill="1" applyAlignment="1">
      <alignment vertical="center"/>
    </xf>
    <xf numFmtId="170" fontId="26" fillId="0" borderId="0" xfId="8" applyNumberFormat="1" applyFont="1" applyFill="1" applyBorder="1" applyAlignment="1" applyProtection="1">
      <alignment vertical="center"/>
    </xf>
    <xf numFmtId="169" fontId="35" fillId="0" borderId="0" xfId="7" applyNumberFormat="1" applyFont="1" applyFill="1" applyBorder="1" applyProtection="1"/>
    <xf numFmtId="3" fontId="44" fillId="0" borderId="0" xfId="0" applyNumberFormat="1" applyFont="1" applyFill="1" applyAlignment="1">
      <alignment horizontal="left" vertical="center"/>
    </xf>
    <xf numFmtId="168" fontId="40" fillId="0" borderId="0" xfId="1" applyNumberFormat="1" applyFont="1" applyFill="1" applyBorder="1" applyAlignment="1" applyProtection="1">
      <alignment vertical="center"/>
    </xf>
    <xf numFmtId="168" fontId="34" fillId="0" borderId="6" xfId="1" applyNumberFormat="1" applyFont="1" applyFill="1" applyBorder="1" applyAlignment="1" applyProtection="1">
      <alignment vertical="center"/>
    </xf>
    <xf numFmtId="168" fontId="34" fillId="0" borderId="0" xfId="1" applyNumberFormat="1" applyFont="1" applyFill="1" applyBorder="1" applyAlignment="1" applyProtection="1">
      <alignment vertical="center"/>
    </xf>
    <xf numFmtId="169" fontId="39" fillId="0" borderId="5" xfId="7" quotePrefix="1" applyNumberFormat="1" applyFont="1" applyFill="1" applyBorder="1" applyAlignment="1" applyProtection="1">
      <alignment horizontal="right" vertical="center"/>
    </xf>
    <xf numFmtId="169" fontId="39" fillId="0" borderId="5" xfId="7" applyNumberFormat="1" applyFont="1" applyFill="1" applyBorder="1" applyAlignment="1" applyProtection="1">
      <alignment horizontal="right" vertical="center"/>
    </xf>
    <xf numFmtId="168" fontId="34" fillId="0" borderId="3" xfId="1" applyNumberFormat="1" applyFont="1" applyFill="1" applyBorder="1" applyAlignment="1" applyProtection="1">
      <alignment vertical="center"/>
    </xf>
    <xf numFmtId="168" fontId="34" fillId="0" borderId="4" xfId="1" applyNumberFormat="1" applyFont="1" applyFill="1" applyBorder="1" applyAlignment="1" applyProtection="1">
      <alignment vertic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</xdr:colOff>
      <xdr:row>0</xdr:row>
      <xdr:rowOff>28575</xdr:rowOff>
    </xdr:from>
    <xdr:to>
      <xdr:col>2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</xdr:colOff>
      <xdr:row>0</xdr:row>
      <xdr:rowOff>24765</xdr:rowOff>
    </xdr:from>
    <xdr:to>
      <xdr:col>2</xdr:col>
      <xdr:colOff>490611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30480</xdr:rowOff>
    </xdr:from>
    <xdr:to>
      <xdr:col>2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103" t="s">
        <v>20</v>
      </c>
      <c r="B11" s="103"/>
      <c r="C11" s="103"/>
      <c r="D11" s="103"/>
      <c r="E11" s="103"/>
      <c r="F11" s="103"/>
      <c r="G11" s="103"/>
      <c r="H11" s="103"/>
    </row>
    <row r="13" spans="1:8" ht="15.75" x14ac:dyDescent="0.25">
      <c r="C13" s="105" t="s">
        <v>140</v>
      </c>
      <c r="D13" s="106"/>
      <c r="E13" s="106"/>
    </row>
    <row r="14" spans="1:8" x14ac:dyDescent="0.2">
      <c r="E14" s="1" t="s">
        <v>0</v>
      </c>
    </row>
    <row r="43" spans="1:7" ht="15.75" x14ac:dyDescent="0.25">
      <c r="A43" s="107" t="s">
        <v>21</v>
      </c>
      <c r="B43" s="107"/>
      <c r="C43" s="107"/>
      <c r="D43" s="107"/>
      <c r="E43" s="107"/>
      <c r="F43" s="107"/>
      <c r="G43" s="107"/>
    </row>
    <row r="44" spans="1:7" x14ac:dyDescent="0.2">
      <c r="A44" s="104" t="s">
        <v>1</v>
      </c>
      <c r="B44" s="104"/>
      <c r="C44" s="104"/>
      <c r="D44" s="104"/>
      <c r="E44" s="104"/>
      <c r="F44" s="104"/>
      <c r="G44" s="104"/>
    </row>
    <row r="45" spans="1:7" x14ac:dyDescent="0.2">
      <c r="A45" s="104" t="s">
        <v>2</v>
      </c>
      <c r="B45" s="104"/>
      <c r="C45" s="104"/>
      <c r="D45" s="104"/>
      <c r="E45" s="104"/>
      <c r="F45" s="104"/>
      <c r="G45" s="104"/>
    </row>
    <row r="46" spans="1:7" x14ac:dyDescent="0.2">
      <c r="A46" s="104" t="s">
        <v>3</v>
      </c>
      <c r="B46" s="104"/>
      <c r="C46" s="104"/>
      <c r="D46" s="104"/>
      <c r="E46" s="104"/>
      <c r="F46" s="104"/>
      <c r="G46" s="104"/>
    </row>
    <row r="47" spans="1:7" x14ac:dyDescent="0.2">
      <c r="A47" s="104" t="s">
        <v>4</v>
      </c>
      <c r="B47" s="104"/>
      <c r="C47" s="104"/>
      <c r="D47" s="104"/>
      <c r="E47" s="104"/>
      <c r="F47" s="104"/>
      <c r="G47" s="104"/>
    </row>
    <row r="48" spans="1:7" x14ac:dyDescent="0.2">
      <c r="A48" s="104" t="s">
        <v>5</v>
      </c>
      <c r="B48" s="104"/>
      <c r="C48" s="104"/>
      <c r="D48" s="104"/>
      <c r="E48" s="104"/>
      <c r="F48" s="104"/>
      <c r="G48" s="104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R43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6" style="1" customWidth="1"/>
    <col min="2" max="2" width="21.28515625" style="1" customWidth="1"/>
    <col min="3" max="3" width="11.7109375" style="1" customWidth="1"/>
    <col min="4" max="4" width="11.5703125" style="1" bestFit="1" customWidth="1"/>
    <col min="5" max="5" width="12.7109375" style="1" customWidth="1"/>
    <col min="6" max="6" width="12" style="1" bestFit="1" customWidth="1"/>
    <col min="7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8" ht="20.100000000000001" customHeight="1" x14ac:dyDescent="0.2">
      <c r="A10" s="108" t="s">
        <v>22</v>
      </c>
      <c r="B10" s="108"/>
      <c r="C10" s="108"/>
      <c r="D10" s="108"/>
      <c r="E10" s="108"/>
      <c r="F10" s="108"/>
      <c r="G10" s="108"/>
    </row>
    <row r="11" spans="1:8" x14ac:dyDescent="0.2">
      <c r="A11" s="48"/>
      <c r="B11" s="49"/>
      <c r="C11" s="49"/>
      <c r="D11" s="49"/>
      <c r="E11" s="109" t="str">
        <f>+Principal!C13</f>
        <v>datos al 31/03/2024</v>
      </c>
      <c r="F11" s="109"/>
      <c r="G11" s="109"/>
    </row>
    <row r="12" spans="1:8" x14ac:dyDescent="0.2">
      <c r="A12" s="48"/>
      <c r="B12" s="49"/>
      <c r="C12" s="49"/>
      <c r="D12" s="49"/>
      <c r="E12" s="50"/>
      <c r="F12" s="50"/>
      <c r="G12" s="50"/>
    </row>
    <row r="13" spans="1:8" s="53" customFormat="1" ht="16.5" customHeight="1" x14ac:dyDescent="0.2">
      <c r="A13" s="51" t="s">
        <v>6</v>
      </c>
      <c r="B13" s="52" t="s">
        <v>7</v>
      </c>
      <c r="C13" s="51" t="s">
        <v>8</v>
      </c>
      <c r="D13" s="51" t="s">
        <v>9</v>
      </c>
      <c r="E13" s="51" t="s">
        <v>10</v>
      </c>
      <c r="F13" s="51" t="s">
        <v>11</v>
      </c>
      <c r="G13" s="51" t="s">
        <v>12</v>
      </c>
    </row>
    <row r="14" spans="1:8" ht="16.5" customHeight="1" x14ac:dyDescent="0.2">
      <c r="A14" s="59">
        <v>1</v>
      </c>
      <c r="B14" s="94" t="s">
        <v>23</v>
      </c>
      <c r="C14" s="60">
        <v>45313</v>
      </c>
      <c r="D14" s="114">
        <v>0</v>
      </c>
      <c r="E14" s="114">
        <v>0</v>
      </c>
      <c r="F14" s="114">
        <v>0</v>
      </c>
      <c r="G14" s="61" t="s">
        <v>40</v>
      </c>
      <c r="H14" s="3"/>
    </row>
    <row r="15" spans="1:8" ht="16.5" customHeight="1" x14ac:dyDescent="0.2">
      <c r="A15" s="115">
        <v>2</v>
      </c>
      <c r="B15" s="116" t="s">
        <v>33</v>
      </c>
      <c r="C15" s="117">
        <v>45326</v>
      </c>
      <c r="D15" s="118">
        <v>3779</v>
      </c>
      <c r="E15" s="118">
        <v>290901</v>
      </c>
      <c r="F15" s="118">
        <v>4653</v>
      </c>
      <c r="G15" s="119" t="s">
        <v>41</v>
      </c>
      <c r="H15" s="3"/>
    </row>
    <row r="16" spans="1:8" ht="16.5" customHeight="1" x14ac:dyDescent="0.2">
      <c r="A16" s="59">
        <v>3</v>
      </c>
      <c r="B16" s="94" t="s">
        <v>39</v>
      </c>
      <c r="C16" s="60">
        <v>45326</v>
      </c>
      <c r="D16" s="114">
        <v>370</v>
      </c>
      <c r="E16" s="114">
        <v>21138</v>
      </c>
      <c r="F16" s="114">
        <v>557</v>
      </c>
      <c r="G16" s="61" t="s">
        <v>40</v>
      </c>
      <c r="H16" s="3"/>
    </row>
    <row r="17" spans="1:8" ht="16.5" customHeight="1" x14ac:dyDescent="0.2">
      <c r="A17" s="115">
        <v>4</v>
      </c>
      <c r="B17" s="116" t="s">
        <v>42</v>
      </c>
      <c r="C17" s="117">
        <v>45328</v>
      </c>
      <c r="D17" s="118">
        <v>0</v>
      </c>
      <c r="E17" s="118">
        <v>16</v>
      </c>
      <c r="F17" s="118">
        <v>288.26</v>
      </c>
      <c r="G17" s="119" t="s">
        <v>40</v>
      </c>
      <c r="H17" s="3"/>
    </row>
    <row r="18" spans="1:8" ht="16.5" customHeight="1" x14ac:dyDescent="0.2">
      <c r="A18" s="59">
        <v>5</v>
      </c>
      <c r="B18" s="94" t="s">
        <v>34</v>
      </c>
      <c r="C18" s="60">
        <v>45332</v>
      </c>
      <c r="D18" s="114">
        <v>4561</v>
      </c>
      <c r="E18" s="114">
        <v>357244</v>
      </c>
      <c r="F18" s="114">
        <v>5155</v>
      </c>
      <c r="G18" s="61" t="s">
        <v>41</v>
      </c>
      <c r="H18" s="3"/>
    </row>
    <row r="19" spans="1:8" ht="16.5" customHeight="1" x14ac:dyDescent="0.2">
      <c r="A19" s="115">
        <v>6</v>
      </c>
      <c r="B19" s="116" t="s">
        <v>35</v>
      </c>
      <c r="C19" s="117">
        <v>45333</v>
      </c>
      <c r="D19" s="118">
        <v>3557</v>
      </c>
      <c r="E19" s="118">
        <v>276295</v>
      </c>
      <c r="F19" s="118">
        <v>4362</v>
      </c>
      <c r="G19" s="119" t="s">
        <v>41</v>
      </c>
      <c r="H19" s="3"/>
    </row>
    <row r="20" spans="1:8" ht="16.5" customHeight="1" x14ac:dyDescent="0.2">
      <c r="A20" s="59">
        <v>7</v>
      </c>
      <c r="B20" s="94" t="s">
        <v>43</v>
      </c>
      <c r="C20" s="60">
        <v>45339</v>
      </c>
      <c r="D20" s="114">
        <v>0</v>
      </c>
      <c r="E20" s="114">
        <v>5334</v>
      </c>
      <c r="F20" s="114">
        <v>24907.99</v>
      </c>
      <c r="G20" s="61" t="s">
        <v>40</v>
      </c>
      <c r="H20" s="3"/>
    </row>
    <row r="21" spans="1:8" ht="16.5" customHeight="1" x14ac:dyDescent="0.2">
      <c r="A21" s="115">
        <v>8</v>
      </c>
      <c r="B21" s="116" t="s">
        <v>36</v>
      </c>
      <c r="C21" s="117">
        <v>45340</v>
      </c>
      <c r="D21" s="118">
        <v>4340</v>
      </c>
      <c r="E21" s="118">
        <v>337115</v>
      </c>
      <c r="F21" s="118">
        <v>5316</v>
      </c>
      <c r="G21" s="119" t="s">
        <v>41</v>
      </c>
      <c r="H21" s="3"/>
    </row>
    <row r="22" spans="1:8" ht="16.5" customHeight="1" x14ac:dyDescent="0.2">
      <c r="A22" s="59">
        <v>9</v>
      </c>
      <c r="B22" s="94" t="s">
        <v>44</v>
      </c>
      <c r="C22" s="60">
        <v>45341</v>
      </c>
      <c r="D22" s="114">
        <v>88</v>
      </c>
      <c r="E22" s="114">
        <v>20229</v>
      </c>
      <c r="F22" s="114">
        <v>331</v>
      </c>
      <c r="G22" s="61" t="s">
        <v>40</v>
      </c>
      <c r="H22" s="3"/>
    </row>
    <row r="23" spans="1:8" ht="16.5" customHeight="1" x14ac:dyDescent="0.2">
      <c r="A23" s="115">
        <v>10</v>
      </c>
      <c r="B23" s="116" t="s">
        <v>37</v>
      </c>
      <c r="C23" s="117">
        <v>45347</v>
      </c>
      <c r="D23" s="118">
        <v>5057</v>
      </c>
      <c r="E23" s="118">
        <v>396585</v>
      </c>
      <c r="F23" s="118">
        <v>6211</v>
      </c>
      <c r="G23" s="119" t="s">
        <v>41</v>
      </c>
      <c r="H23" s="3"/>
    </row>
    <row r="24" spans="1:8" ht="16.5" customHeight="1" x14ac:dyDescent="0.2">
      <c r="A24" s="59">
        <v>11</v>
      </c>
      <c r="B24" s="94" t="s">
        <v>38</v>
      </c>
      <c r="C24" s="60">
        <v>45350</v>
      </c>
      <c r="D24" s="114">
        <v>5130</v>
      </c>
      <c r="E24" s="114">
        <v>439913</v>
      </c>
      <c r="F24" s="114">
        <v>5842</v>
      </c>
      <c r="G24" s="61" t="s">
        <v>41</v>
      </c>
      <c r="H24" s="3"/>
    </row>
    <row r="25" spans="1:8" ht="16.5" customHeight="1" x14ac:dyDescent="0.2">
      <c r="A25" s="115">
        <v>12</v>
      </c>
      <c r="B25" s="116" t="s">
        <v>141</v>
      </c>
      <c r="C25" s="117">
        <v>45353</v>
      </c>
      <c r="D25" s="118">
        <v>5957</v>
      </c>
      <c r="E25" s="118">
        <v>450464</v>
      </c>
      <c r="F25" s="118">
        <v>7275</v>
      </c>
      <c r="G25" s="119" t="s">
        <v>41</v>
      </c>
      <c r="H25" s="3"/>
    </row>
    <row r="26" spans="1:8" ht="16.5" customHeight="1" x14ac:dyDescent="0.2">
      <c r="A26" s="59">
        <v>13</v>
      </c>
      <c r="B26" s="94" t="s">
        <v>142</v>
      </c>
      <c r="C26" s="60">
        <v>45360</v>
      </c>
      <c r="D26" s="114">
        <v>410</v>
      </c>
      <c r="E26" s="114">
        <v>22643</v>
      </c>
      <c r="F26" s="114">
        <v>644</v>
      </c>
      <c r="G26" s="61" t="s">
        <v>40</v>
      </c>
      <c r="H26" s="3"/>
    </row>
    <row r="27" spans="1:8" ht="16.5" customHeight="1" x14ac:dyDescent="0.2">
      <c r="A27" s="115">
        <v>14</v>
      </c>
      <c r="B27" s="116" t="s">
        <v>143</v>
      </c>
      <c r="C27" s="117">
        <v>45361</v>
      </c>
      <c r="D27" s="118">
        <v>6542</v>
      </c>
      <c r="E27" s="118">
        <v>511714</v>
      </c>
      <c r="F27" s="118">
        <v>7960</v>
      </c>
      <c r="G27" s="119" t="s">
        <v>41</v>
      </c>
      <c r="H27" s="3"/>
    </row>
    <row r="28" spans="1:8" ht="16.5" customHeight="1" x14ac:dyDescent="0.2">
      <c r="A28" s="59">
        <v>15</v>
      </c>
      <c r="B28" s="94" t="s">
        <v>144</v>
      </c>
      <c r="C28" s="60">
        <v>45368</v>
      </c>
      <c r="D28" s="114">
        <v>6194</v>
      </c>
      <c r="E28" s="114">
        <v>533193</v>
      </c>
      <c r="F28" s="114">
        <v>6898</v>
      </c>
      <c r="G28" s="61" t="s">
        <v>41</v>
      </c>
      <c r="H28" s="3"/>
    </row>
    <row r="29" spans="1:8" ht="16.5" customHeight="1" x14ac:dyDescent="0.2">
      <c r="A29" s="115">
        <v>16</v>
      </c>
      <c r="B29" s="116" t="s">
        <v>145</v>
      </c>
      <c r="C29" s="117">
        <v>45368</v>
      </c>
      <c r="D29" s="118">
        <v>6367</v>
      </c>
      <c r="E29" s="118">
        <v>493177</v>
      </c>
      <c r="F29" s="118">
        <v>7712</v>
      </c>
      <c r="G29" s="119" t="s">
        <v>41</v>
      </c>
      <c r="H29" s="3"/>
    </row>
    <row r="30" spans="1:8" ht="16.5" customHeight="1" x14ac:dyDescent="0.2">
      <c r="A30" s="59">
        <v>17</v>
      </c>
      <c r="B30" s="94" t="s">
        <v>146</v>
      </c>
      <c r="C30" s="60">
        <v>45375</v>
      </c>
      <c r="D30" s="114">
        <v>6557</v>
      </c>
      <c r="E30" s="114">
        <v>498847</v>
      </c>
      <c r="F30" s="114">
        <v>7864</v>
      </c>
      <c r="G30" s="61" t="s">
        <v>41</v>
      </c>
      <c r="H30" s="3"/>
    </row>
    <row r="31" spans="1:8" ht="16.5" customHeight="1" x14ac:dyDescent="0.2">
      <c r="A31" s="115">
        <v>18</v>
      </c>
      <c r="B31" s="116" t="s">
        <v>147</v>
      </c>
      <c r="C31" s="117">
        <v>45376</v>
      </c>
      <c r="D31" s="118">
        <v>877</v>
      </c>
      <c r="E31" s="118">
        <v>8901</v>
      </c>
      <c r="F31" s="118">
        <v>1170</v>
      </c>
      <c r="G31" s="119" t="s">
        <v>40</v>
      </c>
      <c r="H31" s="3"/>
    </row>
    <row r="32" spans="1:8" ht="16.5" customHeight="1" x14ac:dyDescent="0.2">
      <c r="A32" s="59">
        <v>19</v>
      </c>
      <c r="B32" s="94" t="s">
        <v>148</v>
      </c>
      <c r="C32" s="60">
        <v>45380</v>
      </c>
      <c r="D32" s="114">
        <v>6127</v>
      </c>
      <c r="E32" s="114">
        <v>515557</v>
      </c>
      <c r="F32" s="114">
        <v>6817</v>
      </c>
      <c r="G32" s="61" t="s">
        <v>41</v>
      </c>
      <c r="H32" s="3"/>
    </row>
    <row r="33" spans="1:18" ht="16.5" customHeight="1" x14ac:dyDescent="0.2">
      <c r="A33" s="115">
        <v>20</v>
      </c>
      <c r="B33" s="116" t="s">
        <v>149</v>
      </c>
      <c r="C33" s="117">
        <v>45382</v>
      </c>
      <c r="D33" s="118">
        <v>5108</v>
      </c>
      <c r="E33" s="118">
        <v>385200</v>
      </c>
      <c r="F33" s="118">
        <v>6169</v>
      </c>
      <c r="G33" s="119" t="s">
        <v>41</v>
      </c>
      <c r="H33" s="3"/>
    </row>
    <row r="34" spans="1:18" ht="16.5" customHeight="1" x14ac:dyDescent="0.2">
      <c r="A34" s="59">
        <v>21</v>
      </c>
      <c r="B34" s="94" t="s">
        <v>150</v>
      </c>
      <c r="C34" s="60">
        <v>45381</v>
      </c>
      <c r="D34" s="114">
        <v>0</v>
      </c>
      <c r="E34" s="114">
        <v>6667</v>
      </c>
      <c r="F34" s="114">
        <v>10000.5</v>
      </c>
      <c r="G34" s="61" t="s">
        <v>40</v>
      </c>
      <c r="H34" s="3"/>
    </row>
    <row r="35" spans="1:18" ht="8.1" customHeight="1" x14ac:dyDescent="0.2">
      <c r="A35" s="59"/>
      <c r="B35" s="94"/>
      <c r="C35" s="60"/>
      <c r="D35" s="114"/>
      <c r="E35" s="114"/>
      <c r="F35" s="114"/>
      <c r="G35" s="61"/>
      <c r="H35" s="4"/>
      <c r="L35" s="5"/>
      <c r="N35" s="6"/>
      <c r="P35" s="7"/>
      <c r="Q35" s="7"/>
      <c r="R35" s="7"/>
    </row>
    <row r="36" spans="1:18" s="40" customFormat="1" ht="16.5" customHeight="1" x14ac:dyDescent="0.2">
      <c r="A36" s="37"/>
      <c r="B36" s="38"/>
      <c r="C36" s="67" t="s">
        <v>96</v>
      </c>
      <c r="D36" s="65">
        <f>SUM(D14:D35)</f>
        <v>71021</v>
      </c>
      <c r="E36" s="65">
        <f>SUM(E14:E35)</f>
        <v>5571133</v>
      </c>
      <c r="F36" s="67">
        <f>SUM(F14:F35)</f>
        <v>120132.75</v>
      </c>
      <c r="G36" s="67"/>
      <c r="H36" s="39"/>
      <c r="P36" s="41"/>
      <c r="Q36" s="41"/>
      <c r="R36" s="41"/>
    </row>
    <row r="38" spans="1:18" x14ac:dyDescent="0.2">
      <c r="D38" s="9"/>
      <c r="E38" s="9"/>
      <c r="F38" s="9"/>
    </row>
    <row r="39" spans="1:18" x14ac:dyDescent="0.2">
      <c r="D39" s="9"/>
      <c r="E39" s="9"/>
      <c r="F39" s="9"/>
    </row>
    <row r="40" spans="1:18" x14ac:dyDescent="0.2">
      <c r="E40" s="9"/>
    </row>
    <row r="43" spans="1:18" x14ac:dyDescent="0.2">
      <c r="F43" s="10"/>
      <c r="G43" s="10"/>
      <c r="H43" s="10"/>
    </row>
  </sheetData>
  <mergeCells count="2">
    <mergeCell ref="A10:G10"/>
    <mergeCell ref="E11:G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0:T82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108" t="s">
        <v>24</v>
      </c>
      <c r="C10" s="108"/>
      <c r="D10" s="108"/>
      <c r="E10" s="108"/>
      <c r="F10" s="108"/>
      <c r="G10" s="55"/>
      <c r="H10" s="55"/>
    </row>
    <row r="11" spans="2:17" x14ac:dyDescent="0.2">
      <c r="B11" s="2"/>
      <c r="C11" s="2"/>
      <c r="D11" s="110" t="str">
        <f>Principal!C13</f>
        <v>datos al 31/03/2024</v>
      </c>
      <c r="E11" s="110"/>
      <c r="F11" s="110"/>
    </row>
    <row r="12" spans="2:17" x14ac:dyDescent="0.2">
      <c r="B12" s="2"/>
      <c r="C12" s="2"/>
      <c r="D12" s="54"/>
      <c r="E12" s="54"/>
      <c r="F12" s="54"/>
    </row>
    <row r="13" spans="2:17" s="40" customFormat="1" ht="16.5" customHeight="1" x14ac:dyDescent="0.2">
      <c r="B13" s="52" t="s">
        <v>13</v>
      </c>
      <c r="C13" s="51" t="s">
        <v>9</v>
      </c>
      <c r="D13" s="51" t="s">
        <v>10</v>
      </c>
      <c r="E13" s="51" t="s">
        <v>11</v>
      </c>
      <c r="F13" s="51" t="s">
        <v>14</v>
      </c>
      <c r="I13" s="56"/>
      <c r="J13" s="57"/>
      <c r="K13" s="57"/>
      <c r="L13" s="57"/>
      <c r="N13" s="56"/>
      <c r="O13" s="57"/>
      <c r="P13" s="57"/>
      <c r="Q13" s="57"/>
    </row>
    <row r="14" spans="2:17" ht="16.5" customHeight="1" x14ac:dyDescent="0.2">
      <c r="B14" s="120" t="s">
        <v>45</v>
      </c>
      <c r="C14" s="121">
        <v>9239</v>
      </c>
      <c r="D14" s="121">
        <v>754844</v>
      </c>
      <c r="E14" s="121">
        <v>9840</v>
      </c>
      <c r="F14" s="122">
        <f>+E14/$E$82</f>
        <v>0.11585193557502119</v>
      </c>
      <c r="I14" s="11"/>
      <c r="J14" s="12"/>
      <c r="K14" s="12"/>
      <c r="L14" s="12"/>
      <c r="N14" s="11"/>
      <c r="O14" s="12"/>
      <c r="P14" s="12"/>
      <c r="Q14" s="12"/>
    </row>
    <row r="15" spans="2:17" ht="16.5" customHeight="1" x14ac:dyDescent="0.2">
      <c r="B15" s="93" t="s">
        <v>46</v>
      </c>
      <c r="C15" s="62">
        <v>7451</v>
      </c>
      <c r="D15" s="62">
        <v>601581</v>
      </c>
      <c r="E15" s="62">
        <v>8830</v>
      </c>
      <c r="F15" s="63">
        <f>+E15/$E$82</f>
        <v>0.1039606291796176</v>
      </c>
      <c r="I15" s="11"/>
      <c r="J15" s="12"/>
      <c r="K15" s="12"/>
      <c r="L15" s="12"/>
      <c r="N15" s="11"/>
      <c r="O15" s="12"/>
      <c r="P15" s="12"/>
      <c r="Q15" s="12"/>
    </row>
    <row r="16" spans="2:17" ht="16.5" customHeight="1" x14ac:dyDescent="0.2">
      <c r="B16" s="120" t="s">
        <v>47</v>
      </c>
      <c r="C16" s="121">
        <v>6075</v>
      </c>
      <c r="D16" s="121">
        <v>480344</v>
      </c>
      <c r="E16" s="121">
        <v>6986</v>
      </c>
      <c r="F16" s="122">
        <f t="shared" ref="F16:F81" si="0">+E16/$E$82</f>
        <v>8.2250164829989633E-2</v>
      </c>
      <c r="I16" s="11"/>
      <c r="J16" s="12"/>
      <c r="K16" s="12"/>
      <c r="L16" s="12"/>
      <c r="N16" s="11"/>
      <c r="O16" s="12"/>
      <c r="P16" s="12"/>
      <c r="Q16" s="12"/>
    </row>
    <row r="17" spans="2:17" ht="16.5" customHeight="1" x14ac:dyDescent="0.2">
      <c r="B17" s="93" t="s">
        <v>51</v>
      </c>
      <c r="C17" s="62">
        <v>4221</v>
      </c>
      <c r="D17" s="62">
        <v>373334</v>
      </c>
      <c r="E17" s="62">
        <v>5237</v>
      </c>
      <c r="F17" s="63">
        <f t="shared" si="0"/>
        <v>6.1658189695770936E-2</v>
      </c>
      <c r="I17" s="11"/>
      <c r="J17" s="12"/>
      <c r="K17" s="12"/>
      <c r="L17" s="12"/>
      <c r="N17" s="11"/>
      <c r="O17" s="12"/>
      <c r="P17" s="12"/>
      <c r="Q17" s="12"/>
    </row>
    <row r="18" spans="2:17" ht="16.5" customHeight="1" x14ac:dyDescent="0.2">
      <c r="B18" s="120" t="s">
        <v>50</v>
      </c>
      <c r="C18" s="121">
        <v>4114</v>
      </c>
      <c r="D18" s="121">
        <v>305695</v>
      </c>
      <c r="E18" s="121">
        <v>5009</v>
      </c>
      <c r="F18" s="122">
        <f t="shared" si="0"/>
        <v>5.8973815578788738E-2</v>
      </c>
      <c r="I18" s="11"/>
      <c r="J18" s="12"/>
      <c r="K18" s="12"/>
      <c r="L18" s="12"/>
      <c r="N18" s="11"/>
      <c r="O18" s="12"/>
      <c r="P18" s="12"/>
      <c r="Q18" s="12"/>
    </row>
    <row r="19" spans="2:17" ht="16.5" customHeight="1" x14ac:dyDescent="0.2">
      <c r="B19" s="93" t="s">
        <v>49</v>
      </c>
      <c r="C19" s="62">
        <v>4254</v>
      </c>
      <c r="D19" s="62">
        <v>313942</v>
      </c>
      <c r="E19" s="62">
        <v>5005</v>
      </c>
      <c r="F19" s="63">
        <f t="shared" si="0"/>
        <v>5.8926721296034663E-2</v>
      </c>
      <c r="I19" s="11"/>
      <c r="J19" s="12"/>
      <c r="K19" s="12"/>
      <c r="L19" s="12"/>
      <c r="N19" s="11"/>
      <c r="O19" s="12"/>
      <c r="P19" s="12"/>
      <c r="Q19" s="12"/>
    </row>
    <row r="20" spans="2:17" ht="16.5" customHeight="1" x14ac:dyDescent="0.2">
      <c r="B20" s="120" t="s">
        <v>53</v>
      </c>
      <c r="C20" s="121">
        <v>4039</v>
      </c>
      <c r="D20" s="121">
        <v>285431</v>
      </c>
      <c r="E20" s="121">
        <v>4878</v>
      </c>
      <c r="F20" s="122">
        <f t="shared" si="0"/>
        <v>5.743147781859282E-2</v>
      </c>
      <c r="I20" s="11"/>
      <c r="J20" s="12"/>
      <c r="K20" s="12"/>
      <c r="L20" s="12"/>
      <c r="N20" s="11"/>
      <c r="O20" s="12"/>
      <c r="P20" s="12"/>
      <c r="Q20" s="12"/>
    </row>
    <row r="21" spans="2:17" ht="16.5" customHeight="1" x14ac:dyDescent="0.2">
      <c r="B21" s="93" t="s">
        <v>48</v>
      </c>
      <c r="C21" s="62">
        <v>3383</v>
      </c>
      <c r="D21" s="62">
        <v>302549</v>
      </c>
      <c r="E21" s="62">
        <v>4142</v>
      </c>
      <c r="F21" s="63">
        <f t="shared" si="0"/>
        <v>4.876612979184327E-2</v>
      </c>
      <c r="I21" s="11"/>
      <c r="J21" s="12"/>
      <c r="K21" s="12"/>
      <c r="L21" s="12"/>
      <c r="N21" s="11"/>
      <c r="O21" s="12"/>
      <c r="P21" s="12"/>
      <c r="Q21" s="12"/>
    </row>
    <row r="22" spans="2:17" ht="16.5" customHeight="1" x14ac:dyDescent="0.2">
      <c r="B22" s="120" t="s">
        <v>56</v>
      </c>
      <c r="C22" s="121">
        <v>3214</v>
      </c>
      <c r="D22" s="121">
        <v>263051</v>
      </c>
      <c r="E22" s="121">
        <v>3818</v>
      </c>
      <c r="F22" s="122">
        <f t="shared" si="0"/>
        <v>4.4951492888763302E-2</v>
      </c>
      <c r="I22" s="11"/>
      <c r="J22" s="12"/>
      <c r="K22" s="12"/>
      <c r="L22" s="12"/>
      <c r="N22" s="11"/>
      <c r="O22" s="12"/>
      <c r="P22" s="12"/>
      <c r="Q22" s="12"/>
    </row>
    <row r="23" spans="2:17" ht="16.5" customHeight="1" x14ac:dyDescent="0.2">
      <c r="B23" s="93" t="s">
        <v>54</v>
      </c>
      <c r="C23" s="62">
        <v>2800</v>
      </c>
      <c r="D23" s="62">
        <v>188480</v>
      </c>
      <c r="E23" s="62">
        <v>3497</v>
      </c>
      <c r="F23" s="63">
        <f t="shared" si="0"/>
        <v>4.1172176697748891E-2</v>
      </c>
      <c r="I23" s="11"/>
      <c r="J23" s="12"/>
      <c r="K23" s="12"/>
      <c r="L23" s="12"/>
      <c r="N23" s="11"/>
      <c r="O23" s="12"/>
      <c r="P23" s="12"/>
      <c r="Q23" s="12"/>
    </row>
    <row r="24" spans="2:17" ht="16.5" customHeight="1" x14ac:dyDescent="0.2">
      <c r="B24" s="120" t="s">
        <v>52</v>
      </c>
      <c r="C24" s="121">
        <v>2566</v>
      </c>
      <c r="D24" s="121">
        <v>169033</v>
      </c>
      <c r="E24" s="121">
        <v>3238</v>
      </c>
      <c r="F24" s="122">
        <f t="shared" si="0"/>
        <v>3.8122821889422627E-2</v>
      </c>
      <c r="I24" s="11"/>
      <c r="J24" s="12"/>
      <c r="K24" s="12"/>
      <c r="L24" s="12"/>
      <c r="N24" s="11"/>
      <c r="O24" s="12"/>
      <c r="P24" s="12"/>
      <c r="Q24" s="12"/>
    </row>
    <row r="25" spans="2:17" ht="16.5" customHeight="1" x14ac:dyDescent="0.2">
      <c r="B25" s="93" t="s">
        <v>59</v>
      </c>
      <c r="C25" s="62">
        <v>2543</v>
      </c>
      <c r="D25" s="62">
        <v>245000</v>
      </c>
      <c r="E25" s="62">
        <v>3156</v>
      </c>
      <c r="F25" s="63">
        <f t="shared" si="0"/>
        <v>3.7157389092964115E-2</v>
      </c>
      <c r="I25" s="11"/>
      <c r="J25" s="12"/>
      <c r="K25" s="12"/>
      <c r="L25" s="12"/>
      <c r="N25" s="11"/>
      <c r="O25" s="12"/>
      <c r="P25" s="12"/>
      <c r="Q25" s="12"/>
    </row>
    <row r="26" spans="2:17" ht="16.5" customHeight="1" x14ac:dyDescent="0.2">
      <c r="B26" s="120" t="s">
        <v>57</v>
      </c>
      <c r="C26" s="121">
        <v>2002</v>
      </c>
      <c r="D26" s="121">
        <v>140717</v>
      </c>
      <c r="E26" s="121">
        <v>2424</v>
      </c>
      <c r="F26" s="122">
        <f t="shared" si="0"/>
        <v>2.8539135348968635E-2</v>
      </c>
      <c r="I26" s="11"/>
      <c r="J26" s="12"/>
      <c r="K26" s="12"/>
      <c r="L26" s="12"/>
      <c r="N26" s="11"/>
      <c r="O26" s="12"/>
      <c r="P26" s="12"/>
      <c r="Q26" s="12"/>
    </row>
    <row r="27" spans="2:17" ht="16.5" customHeight="1" x14ac:dyDescent="0.2">
      <c r="B27" s="93" t="s">
        <v>55</v>
      </c>
      <c r="C27" s="62">
        <v>1919</v>
      </c>
      <c r="D27" s="62">
        <v>142431</v>
      </c>
      <c r="E27" s="62">
        <v>2400</v>
      </c>
      <c r="F27" s="63">
        <f t="shared" si="0"/>
        <v>2.8256569652444195E-2</v>
      </c>
      <c r="I27" s="11"/>
      <c r="J27" s="12"/>
      <c r="K27" s="12"/>
      <c r="L27" s="12"/>
      <c r="N27" s="11"/>
      <c r="O27" s="12"/>
      <c r="P27" s="12"/>
      <c r="Q27" s="12"/>
    </row>
    <row r="28" spans="2:17" ht="16.5" customHeight="1" x14ac:dyDescent="0.2">
      <c r="B28" s="120" t="s">
        <v>58</v>
      </c>
      <c r="C28" s="121">
        <v>1654</v>
      </c>
      <c r="D28" s="121">
        <v>131150</v>
      </c>
      <c r="E28" s="121">
        <v>1928</v>
      </c>
      <c r="F28" s="122">
        <f t="shared" si="0"/>
        <v>2.2699444287463504E-2</v>
      </c>
      <c r="I28" s="11"/>
      <c r="J28" s="12"/>
      <c r="K28" s="12"/>
      <c r="L28" s="12"/>
      <c r="N28" s="11"/>
      <c r="O28" s="12"/>
      <c r="P28" s="12"/>
      <c r="Q28" s="12"/>
    </row>
    <row r="29" spans="2:17" ht="16.5" customHeight="1" x14ac:dyDescent="0.2">
      <c r="B29" s="93" t="s">
        <v>61</v>
      </c>
      <c r="C29" s="62">
        <v>1415</v>
      </c>
      <c r="D29" s="62">
        <v>106039</v>
      </c>
      <c r="E29" s="62">
        <v>1718</v>
      </c>
      <c r="F29" s="63">
        <f t="shared" si="0"/>
        <v>2.0226994442874634E-2</v>
      </c>
      <c r="I29" s="11"/>
      <c r="J29" s="12"/>
      <c r="K29" s="12"/>
      <c r="L29" s="12"/>
      <c r="N29" s="11"/>
      <c r="O29" s="12"/>
      <c r="P29" s="12"/>
      <c r="Q29" s="12"/>
    </row>
    <row r="30" spans="2:17" ht="16.5" customHeight="1" x14ac:dyDescent="0.2">
      <c r="B30" s="120" t="s">
        <v>60</v>
      </c>
      <c r="C30" s="121">
        <v>896</v>
      </c>
      <c r="D30" s="121">
        <v>53760</v>
      </c>
      <c r="E30" s="121">
        <v>1349</v>
      </c>
      <c r="F30" s="122">
        <f t="shared" si="0"/>
        <v>1.5882546858811339E-2</v>
      </c>
      <c r="I30" s="11"/>
      <c r="J30" s="12"/>
      <c r="K30" s="12"/>
      <c r="L30" s="12"/>
      <c r="N30" s="11"/>
      <c r="O30" s="12"/>
      <c r="P30" s="12"/>
      <c r="Q30" s="12"/>
    </row>
    <row r="31" spans="2:17" ht="16.5" customHeight="1" x14ac:dyDescent="0.2">
      <c r="B31" s="93" t="s">
        <v>82</v>
      </c>
      <c r="C31" s="62">
        <v>849</v>
      </c>
      <c r="D31" s="62">
        <v>849</v>
      </c>
      <c r="E31" s="62">
        <v>1127</v>
      </c>
      <c r="F31" s="63">
        <f t="shared" si="0"/>
        <v>1.3268814165960253E-2</v>
      </c>
      <c r="I31" s="11"/>
      <c r="J31" s="12"/>
      <c r="K31" s="12"/>
      <c r="L31" s="12"/>
      <c r="N31" s="11"/>
      <c r="O31" s="12"/>
      <c r="P31" s="12"/>
      <c r="Q31" s="12"/>
    </row>
    <row r="32" spans="2:17" ht="16.5" customHeight="1" x14ac:dyDescent="0.2">
      <c r="B32" s="120" t="s">
        <v>62</v>
      </c>
      <c r="C32" s="121">
        <v>901</v>
      </c>
      <c r="D32" s="121">
        <v>70504</v>
      </c>
      <c r="E32" s="121">
        <v>1125</v>
      </c>
      <c r="F32" s="122">
        <f t="shared" si="0"/>
        <v>1.3245267024583215E-2</v>
      </c>
      <c r="I32" s="11"/>
      <c r="J32" s="12"/>
      <c r="K32" s="12"/>
      <c r="L32" s="12"/>
      <c r="N32" s="11"/>
      <c r="O32" s="12"/>
      <c r="P32" s="12"/>
      <c r="Q32" s="12"/>
    </row>
    <row r="33" spans="2:17" ht="16.5" customHeight="1" x14ac:dyDescent="0.2">
      <c r="B33" s="93" t="s">
        <v>63</v>
      </c>
      <c r="C33" s="62">
        <v>896</v>
      </c>
      <c r="D33" s="62">
        <v>80857</v>
      </c>
      <c r="E33" s="62">
        <v>989</v>
      </c>
      <c r="F33" s="63">
        <f t="shared" si="0"/>
        <v>1.1644061410944711E-2</v>
      </c>
      <c r="I33" s="11"/>
      <c r="J33" s="12"/>
      <c r="K33" s="12"/>
      <c r="L33" s="12"/>
      <c r="N33" s="11"/>
      <c r="O33" s="12"/>
      <c r="P33" s="12"/>
      <c r="Q33" s="12"/>
    </row>
    <row r="34" spans="2:17" ht="16.5" customHeight="1" x14ac:dyDescent="0.2">
      <c r="B34" s="120" t="s">
        <v>64</v>
      </c>
      <c r="C34" s="121">
        <v>693</v>
      </c>
      <c r="D34" s="121">
        <v>43652</v>
      </c>
      <c r="E34" s="121">
        <v>895</v>
      </c>
      <c r="F34" s="122">
        <f t="shared" si="0"/>
        <v>1.053734576622398E-2</v>
      </c>
      <c r="I34" s="11"/>
      <c r="J34" s="12"/>
      <c r="K34" s="12"/>
      <c r="L34" s="12"/>
      <c r="N34" s="11"/>
      <c r="O34" s="12"/>
      <c r="P34" s="12"/>
      <c r="Q34" s="12"/>
    </row>
    <row r="35" spans="2:17" ht="16.5" customHeight="1" x14ac:dyDescent="0.2">
      <c r="B35" s="93" t="s">
        <v>65</v>
      </c>
      <c r="C35" s="62">
        <v>564</v>
      </c>
      <c r="D35" s="62">
        <v>36367</v>
      </c>
      <c r="E35" s="62">
        <v>670</v>
      </c>
      <c r="F35" s="63">
        <f t="shared" si="0"/>
        <v>7.8882923613073381E-3</v>
      </c>
      <c r="I35" s="11"/>
      <c r="J35" s="12"/>
      <c r="K35" s="12"/>
      <c r="L35" s="12"/>
      <c r="N35" s="11"/>
      <c r="O35" s="12"/>
      <c r="P35" s="12"/>
      <c r="Q35" s="12"/>
    </row>
    <row r="36" spans="2:17" ht="16.5" customHeight="1" x14ac:dyDescent="0.2">
      <c r="B36" s="120" t="s">
        <v>69</v>
      </c>
      <c r="C36" s="121">
        <v>527</v>
      </c>
      <c r="D36" s="121">
        <v>33649</v>
      </c>
      <c r="E36" s="121">
        <v>670</v>
      </c>
      <c r="F36" s="122">
        <f t="shared" si="0"/>
        <v>7.8882923613073381E-3</v>
      </c>
      <c r="I36" s="11"/>
      <c r="J36" s="12"/>
      <c r="K36" s="12"/>
      <c r="L36" s="12"/>
      <c r="N36" s="11"/>
      <c r="O36" s="12"/>
      <c r="P36" s="12"/>
      <c r="Q36" s="12"/>
    </row>
    <row r="37" spans="2:17" ht="16.5" customHeight="1" x14ac:dyDescent="0.2">
      <c r="B37" s="93" t="s">
        <v>67</v>
      </c>
      <c r="C37" s="62">
        <v>504</v>
      </c>
      <c r="D37" s="62">
        <v>31752</v>
      </c>
      <c r="E37" s="62">
        <v>651</v>
      </c>
      <c r="F37" s="63">
        <f t="shared" si="0"/>
        <v>7.6645945182254871E-3</v>
      </c>
      <c r="I37" s="11"/>
      <c r="J37" s="12"/>
      <c r="K37" s="12"/>
      <c r="L37" s="12"/>
      <c r="N37" s="11"/>
      <c r="O37" s="12"/>
      <c r="P37" s="12"/>
      <c r="Q37" s="12"/>
    </row>
    <row r="38" spans="2:17" ht="16.5" customHeight="1" x14ac:dyDescent="0.2">
      <c r="B38" s="120" t="s">
        <v>66</v>
      </c>
      <c r="C38" s="121">
        <v>477</v>
      </c>
      <c r="D38" s="121">
        <v>42980</v>
      </c>
      <c r="E38" s="121">
        <v>585</v>
      </c>
      <c r="F38" s="122">
        <f t="shared" si="0"/>
        <v>6.8875388527832723E-3</v>
      </c>
      <c r="I38" s="11"/>
      <c r="J38" s="12"/>
      <c r="K38" s="12"/>
      <c r="L38" s="12"/>
      <c r="N38" s="11"/>
      <c r="O38" s="12"/>
      <c r="P38" s="12"/>
      <c r="Q38" s="12"/>
    </row>
    <row r="39" spans="2:17" ht="16.5" customHeight="1" x14ac:dyDescent="0.2">
      <c r="B39" s="93" t="s">
        <v>68</v>
      </c>
      <c r="C39" s="62">
        <v>420</v>
      </c>
      <c r="D39" s="62">
        <v>28568</v>
      </c>
      <c r="E39" s="62">
        <v>500</v>
      </c>
      <c r="F39" s="63">
        <f t="shared" si="0"/>
        <v>5.8867853442592074E-3</v>
      </c>
      <c r="I39" s="11"/>
      <c r="J39" s="12"/>
      <c r="K39" s="12"/>
      <c r="L39" s="12"/>
      <c r="N39" s="11"/>
      <c r="O39" s="12"/>
      <c r="P39" s="12"/>
      <c r="Q39" s="12"/>
    </row>
    <row r="40" spans="2:17" ht="16.5" customHeight="1" x14ac:dyDescent="0.2">
      <c r="B40" s="120" t="s">
        <v>70</v>
      </c>
      <c r="C40" s="121">
        <v>352</v>
      </c>
      <c r="D40" s="121">
        <v>26369</v>
      </c>
      <c r="E40" s="121">
        <v>383</v>
      </c>
      <c r="F40" s="122">
        <f t="shared" si="0"/>
        <v>4.5092775737025524E-3</v>
      </c>
      <c r="I40" s="11"/>
      <c r="J40" s="12"/>
      <c r="K40" s="12"/>
      <c r="L40" s="12"/>
      <c r="N40" s="11"/>
      <c r="O40" s="12"/>
      <c r="P40" s="12"/>
      <c r="Q40" s="12"/>
    </row>
    <row r="41" spans="2:17" ht="16.5" customHeight="1" x14ac:dyDescent="0.2">
      <c r="B41" s="93" t="s">
        <v>71</v>
      </c>
      <c r="C41" s="62">
        <v>290</v>
      </c>
      <c r="D41" s="62">
        <v>20582</v>
      </c>
      <c r="E41" s="62">
        <v>360</v>
      </c>
      <c r="F41" s="63">
        <f t="shared" si="0"/>
        <v>4.2384854478666294E-3</v>
      </c>
      <c r="I41" s="11"/>
      <c r="J41" s="12"/>
      <c r="K41" s="12"/>
      <c r="L41" s="12"/>
      <c r="N41" s="11"/>
      <c r="O41" s="12"/>
      <c r="P41" s="12"/>
      <c r="Q41" s="12"/>
    </row>
    <row r="42" spans="2:17" ht="16.5" customHeight="1" x14ac:dyDescent="0.2">
      <c r="B42" s="120" t="s">
        <v>151</v>
      </c>
      <c r="C42" s="121">
        <v>200</v>
      </c>
      <c r="D42" s="121">
        <v>18726</v>
      </c>
      <c r="E42" s="121">
        <v>262</v>
      </c>
      <c r="F42" s="122">
        <f t="shared" si="0"/>
        <v>3.0846755203918245E-3</v>
      </c>
      <c r="I42" s="11"/>
      <c r="J42" s="12"/>
      <c r="K42" s="12"/>
      <c r="L42" s="12"/>
      <c r="N42" s="11"/>
      <c r="O42" s="12"/>
      <c r="P42" s="12"/>
      <c r="Q42" s="12"/>
    </row>
    <row r="43" spans="2:17" ht="16.5" customHeight="1" x14ac:dyDescent="0.2">
      <c r="B43" s="93" t="s">
        <v>74</v>
      </c>
      <c r="C43" s="62">
        <v>120</v>
      </c>
      <c r="D43" s="62">
        <v>18100</v>
      </c>
      <c r="E43" s="62">
        <v>253</v>
      </c>
      <c r="F43" s="63">
        <f t="shared" si="0"/>
        <v>2.9787133841951588E-3</v>
      </c>
      <c r="I43" s="11"/>
      <c r="J43" s="12"/>
      <c r="K43" s="12"/>
      <c r="L43" s="12"/>
      <c r="N43" s="11"/>
      <c r="O43" s="12"/>
      <c r="P43" s="12"/>
      <c r="Q43" s="12"/>
    </row>
    <row r="44" spans="2:17" ht="16.5" customHeight="1" x14ac:dyDescent="0.2">
      <c r="B44" s="120" t="s">
        <v>73</v>
      </c>
      <c r="C44" s="121">
        <v>240</v>
      </c>
      <c r="D44" s="121">
        <v>27276</v>
      </c>
      <c r="E44" s="121">
        <v>244</v>
      </c>
      <c r="F44" s="122">
        <f t="shared" si="0"/>
        <v>2.872751247998493E-3</v>
      </c>
      <c r="I44" s="11"/>
      <c r="J44" s="12"/>
      <c r="K44" s="12"/>
      <c r="L44" s="12"/>
      <c r="N44" s="11"/>
      <c r="O44" s="12"/>
      <c r="P44" s="12"/>
      <c r="Q44" s="12"/>
    </row>
    <row r="45" spans="2:17" ht="16.5" customHeight="1" x14ac:dyDescent="0.2">
      <c r="B45" s="93" t="s">
        <v>95</v>
      </c>
      <c r="C45" s="62">
        <v>200</v>
      </c>
      <c r="D45" s="62">
        <v>21696</v>
      </c>
      <c r="E45" s="62">
        <v>195</v>
      </c>
      <c r="F45" s="63">
        <f t="shared" si="0"/>
        <v>2.2958462842610906E-3</v>
      </c>
      <c r="I45" s="11"/>
      <c r="J45" s="12"/>
      <c r="K45" s="12"/>
      <c r="L45" s="12"/>
      <c r="N45" s="11"/>
      <c r="O45" s="12"/>
      <c r="P45" s="12"/>
      <c r="Q45" s="12"/>
    </row>
    <row r="46" spans="2:17" ht="16.5" customHeight="1" x14ac:dyDescent="0.2">
      <c r="B46" s="120" t="s">
        <v>76</v>
      </c>
      <c r="C46" s="121">
        <v>160</v>
      </c>
      <c r="D46" s="121">
        <v>20067</v>
      </c>
      <c r="E46" s="121">
        <v>181</v>
      </c>
      <c r="F46" s="122">
        <f t="shared" si="0"/>
        <v>2.1310162946218329E-3</v>
      </c>
      <c r="I46" s="11"/>
      <c r="J46" s="12"/>
      <c r="K46" s="12"/>
      <c r="L46" s="12"/>
      <c r="N46" s="11"/>
      <c r="O46" s="12"/>
      <c r="P46" s="12"/>
      <c r="Q46" s="12"/>
    </row>
    <row r="47" spans="2:17" ht="16.5" customHeight="1" x14ac:dyDescent="0.2">
      <c r="B47" s="93" t="s">
        <v>72</v>
      </c>
      <c r="C47" s="62">
        <v>0</v>
      </c>
      <c r="D47" s="62">
        <v>14076</v>
      </c>
      <c r="E47" s="62">
        <v>173</v>
      </c>
      <c r="F47" s="63">
        <f t="shared" si="0"/>
        <v>2.0368277291136854E-3</v>
      </c>
      <c r="I47" s="11"/>
      <c r="J47" s="12"/>
      <c r="K47" s="12"/>
      <c r="L47" s="12"/>
      <c r="N47" s="11"/>
      <c r="O47" s="12"/>
      <c r="P47" s="12"/>
      <c r="Q47" s="12"/>
    </row>
    <row r="48" spans="2:17" ht="16.5" customHeight="1" x14ac:dyDescent="0.2">
      <c r="B48" s="120" t="s">
        <v>152</v>
      </c>
      <c r="C48" s="121">
        <v>121</v>
      </c>
      <c r="D48" s="121">
        <v>8883</v>
      </c>
      <c r="E48" s="121">
        <v>136</v>
      </c>
      <c r="F48" s="122">
        <f t="shared" si="0"/>
        <v>1.6012056136385042E-3</v>
      </c>
      <c r="I48" s="11"/>
      <c r="J48" s="12"/>
      <c r="K48" s="12"/>
      <c r="L48" s="12"/>
      <c r="N48" s="11"/>
      <c r="O48" s="12"/>
      <c r="P48" s="12"/>
      <c r="Q48" s="12"/>
    </row>
    <row r="49" spans="2:17" ht="16.5" customHeight="1" x14ac:dyDescent="0.2">
      <c r="B49" s="93" t="s">
        <v>153</v>
      </c>
      <c r="C49" s="62">
        <v>99</v>
      </c>
      <c r="D49" s="62">
        <v>99</v>
      </c>
      <c r="E49" s="62">
        <v>134</v>
      </c>
      <c r="F49" s="63">
        <f t="shared" si="0"/>
        <v>1.5776584722614674E-3</v>
      </c>
      <c r="I49" s="11"/>
      <c r="J49" s="12"/>
      <c r="K49" s="12"/>
      <c r="L49" s="12"/>
      <c r="N49" s="11"/>
      <c r="O49" s="12"/>
      <c r="P49" s="12"/>
      <c r="Q49" s="12"/>
    </row>
    <row r="50" spans="2:17" ht="16.5" customHeight="1" x14ac:dyDescent="0.2">
      <c r="B50" s="120" t="s">
        <v>75</v>
      </c>
      <c r="C50" s="121">
        <v>120</v>
      </c>
      <c r="D50" s="121">
        <v>14400</v>
      </c>
      <c r="E50" s="121">
        <v>130</v>
      </c>
      <c r="F50" s="122">
        <f t="shared" si="0"/>
        <v>1.5305641895073938E-3</v>
      </c>
      <c r="I50" s="11"/>
      <c r="J50" s="12"/>
      <c r="K50" s="12"/>
      <c r="L50" s="12"/>
      <c r="N50" s="11"/>
      <c r="O50" s="12"/>
      <c r="P50" s="12"/>
      <c r="Q50" s="12"/>
    </row>
    <row r="51" spans="2:17" ht="16.5" customHeight="1" x14ac:dyDescent="0.2">
      <c r="B51" s="93" t="s">
        <v>85</v>
      </c>
      <c r="C51" s="62">
        <v>120</v>
      </c>
      <c r="D51" s="62">
        <v>13792</v>
      </c>
      <c r="E51" s="62">
        <v>126</v>
      </c>
      <c r="F51" s="63">
        <f t="shared" si="0"/>
        <v>1.4834699067533201E-3</v>
      </c>
      <c r="I51" s="11"/>
      <c r="J51" s="12"/>
      <c r="K51" s="12"/>
      <c r="L51" s="12"/>
      <c r="N51" s="11"/>
      <c r="O51" s="12"/>
      <c r="P51" s="12"/>
      <c r="Q51" s="12"/>
    </row>
    <row r="52" spans="2:17" ht="16.5" customHeight="1" x14ac:dyDescent="0.2">
      <c r="B52" s="120" t="s">
        <v>154</v>
      </c>
      <c r="C52" s="121">
        <v>100</v>
      </c>
      <c r="D52" s="121">
        <v>6300</v>
      </c>
      <c r="E52" s="121">
        <v>120</v>
      </c>
      <c r="F52" s="122">
        <f t="shared" si="0"/>
        <v>1.4128284826222096E-3</v>
      </c>
      <c r="I52" s="11"/>
      <c r="J52" s="12"/>
      <c r="K52" s="12"/>
      <c r="L52" s="12"/>
      <c r="N52" s="11"/>
      <c r="O52" s="12"/>
      <c r="P52" s="12"/>
      <c r="Q52" s="12"/>
    </row>
    <row r="53" spans="2:17" ht="16.5" customHeight="1" x14ac:dyDescent="0.2">
      <c r="B53" s="93" t="s">
        <v>87</v>
      </c>
      <c r="C53" s="62">
        <v>60</v>
      </c>
      <c r="D53" s="62">
        <v>8071</v>
      </c>
      <c r="E53" s="62">
        <v>113</v>
      </c>
      <c r="F53" s="63">
        <f t="shared" si="0"/>
        <v>1.3304134878025808E-3</v>
      </c>
      <c r="I53" s="11"/>
      <c r="J53" s="12"/>
      <c r="K53" s="12"/>
      <c r="L53" s="12"/>
      <c r="N53" s="11"/>
      <c r="O53" s="12"/>
      <c r="P53" s="12"/>
      <c r="Q53" s="12"/>
    </row>
    <row r="54" spans="2:17" ht="16.5" customHeight="1" x14ac:dyDescent="0.2">
      <c r="B54" s="120" t="s">
        <v>77</v>
      </c>
      <c r="C54" s="121">
        <v>93</v>
      </c>
      <c r="D54" s="121">
        <v>6235</v>
      </c>
      <c r="E54" s="121">
        <v>104</v>
      </c>
      <c r="F54" s="122">
        <f t="shared" si="0"/>
        <v>1.2244513516059151E-3</v>
      </c>
      <c r="I54" s="11"/>
      <c r="J54" s="12"/>
      <c r="K54" s="12"/>
      <c r="L54" s="12"/>
      <c r="N54" s="11"/>
      <c r="O54" s="12"/>
      <c r="P54" s="12"/>
      <c r="Q54" s="12"/>
    </row>
    <row r="55" spans="2:17" ht="16.5" customHeight="1" x14ac:dyDescent="0.2">
      <c r="B55" s="93" t="s">
        <v>88</v>
      </c>
      <c r="C55" s="62">
        <v>60</v>
      </c>
      <c r="D55" s="62">
        <v>7013</v>
      </c>
      <c r="E55" s="62">
        <v>98</v>
      </c>
      <c r="F55" s="63">
        <f t="shared" si="0"/>
        <v>1.1538099274748046E-3</v>
      </c>
      <c r="I55" s="11"/>
      <c r="J55" s="12"/>
      <c r="K55" s="12"/>
      <c r="L55" s="12"/>
      <c r="N55" s="11"/>
      <c r="O55" s="12"/>
      <c r="P55" s="12"/>
      <c r="Q55" s="12"/>
    </row>
    <row r="56" spans="2:17" ht="16.5" customHeight="1" x14ac:dyDescent="0.2">
      <c r="B56" s="120" t="s">
        <v>155</v>
      </c>
      <c r="C56" s="121">
        <v>80</v>
      </c>
      <c r="D56" s="121">
        <v>5040</v>
      </c>
      <c r="E56" s="121">
        <v>96</v>
      </c>
      <c r="F56" s="122">
        <f t="shared" si="0"/>
        <v>1.1302627860977678E-3</v>
      </c>
      <c r="I56" s="11"/>
      <c r="J56" s="12"/>
      <c r="K56" s="12"/>
      <c r="L56" s="12"/>
      <c r="N56" s="11"/>
      <c r="O56" s="12"/>
      <c r="P56" s="12"/>
      <c r="Q56" s="12"/>
    </row>
    <row r="57" spans="2:17" ht="16.5" customHeight="1" x14ac:dyDescent="0.2">
      <c r="B57" s="93" t="s">
        <v>84</v>
      </c>
      <c r="C57" s="62">
        <v>80</v>
      </c>
      <c r="D57" s="62">
        <v>9560</v>
      </c>
      <c r="E57" s="62">
        <v>88</v>
      </c>
      <c r="F57" s="63">
        <f t="shared" si="0"/>
        <v>1.0360742205896205E-3</v>
      </c>
      <c r="I57" s="11"/>
      <c r="J57" s="12"/>
      <c r="K57" s="12"/>
      <c r="L57" s="12"/>
      <c r="N57" s="11"/>
      <c r="O57" s="12"/>
      <c r="P57" s="12"/>
      <c r="Q57" s="12"/>
    </row>
    <row r="58" spans="2:17" ht="16.5" customHeight="1" x14ac:dyDescent="0.2">
      <c r="B58" s="120" t="s">
        <v>156</v>
      </c>
      <c r="C58" s="121">
        <v>63</v>
      </c>
      <c r="D58" s="121">
        <v>3822</v>
      </c>
      <c r="E58" s="121">
        <v>78</v>
      </c>
      <c r="F58" s="122">
        <f t="shared" si="0"/>
        <v>9.1833851370443629E-4</v>
      </c>
      <c r="I58" s="11"/>
      <c r="J58" s="12"/>
      <c r="K58" s="12"/>
      <c r="L58" s="12"/>
      <c r="N58" s="11"/>
      <c r="O58" s="12"/>
      <c r="P58" s="12"/>
      <c r="Q58" s="12"/>
    </row>
    <row r="59" spans="2:17" ht="16.5" customHeight="1" x14ac:dyDescent="0.2">
      <c r="B59" s="93" t="s">
        <v>83</v>
      </c>
      <c r="C59" s="62">
        <v>60</v>
      </c>
      <c r="D59" s="62">
        <v>7672</v>
      </c>
      <c r="E59" s="62">
        <v>72</v>
      </c>
      <c r="F59" s="63">
        <f t="shared" si="0"/>
        <v>8.4769708957332577E-4</v>
      </c>
      <c r="I59" s="11"/>
      <c r="J59" s="12"/>
      <c r="K59" s="12"/>
      <c r="L59" s="12"/>
      <c r="N59" s="11"/>
      <c r="O59" s="12"/>
      <c r="P59" s="12"/>
      <c r="Q59" s="12"/>
    </row>
    <row r="60" spans="2:17" ht="16.5" customHeight="1" x14ac:dyDescent="0.2">
      <c r="B60" s="120" t="s">
        <v>78</v>
      </c>
      <c r="C60" s="121">
        <v>63</v>
      </c>
      <c r="D60" s="121">
        <v>3540</v>
      </c>
      <c r="E60" s="121">
        <v>71</v>
      </c>
      <c r="F60" s="122">
        <f t="shared" si="0"/>
        <v>8.3592351888480743E-4</v>
      </c>
      <c r="I60" s="11"/>
      <c r="J60" s="12"/>
      <c r="K60" s="12"/>
      <c r="L60" s="12"/>
      <c r="N60" s="11"/>
      <c r="O60" s="12"/>
      <c r="P60" s="12"/>
      <c r="Q60" s="12"/>
    </row>
    <row r="61" spans="2:17" ht="16.5" customHeight="1" x14ac:dyDescent="0.2">
      <c r="B61" s="93" t="s">
        <v>79</v>
      </c>
      <c r="C61" s="62">
        <v>60</v>
      </c>
      <c r="D61" s="62">
        <v>7200</v>
      </c>
      <c r="E61" s="62">
        <v>70</v>
      </c>
      <c r="F61" s="63">
        <f t="shared" si="0"/>
        <v>8.24149948196289E-4</v>
      </c>
      <c r="I61" s="11"/>
      <c r="J61" s="12"/>
      <c r="K61" s="12"/>
      <c r="L61" s="12"/>
      <c r="N61" s="11"/>
      <c r="O61" s="12"/>
      <c r="P61" s="12"/>
      <c r="Q61" s="12"/>
    </row>
    <row r="62" spans="2:17" ht="16.5" customHeight="1" x14ac:dyDescent="0.2">
      <c r="B62" s="120" t="s">
        <v>80</v>
      </c>
      <c r="C62" s="121">
        <v>60</v>
      </c>
      <c r="D62" s="121">
        <v>3340</v>
      </c>
      <c r="E62" s="121">
        <v>66</v>
      </c>
      <c r="F62" s="122">
        <f t="shared" si="0"/>
        <v>7.7705566544221535E-4</v>
      </c>
      <c r="I62" s="11"/>
      <c r="J62" s="12"/>
      <c r="K62" s="12"/>
      <c r="L62" s="12"/>
      <c r="N62" s="11"/>
      <c r="O62" s="12"/>
      <c r="P62" s="12"/>
      <c r="Q62" s="12"/>
    </row>
    <row r="63" spans="2:17" ht="16.5" customHeight="1" x14ac:dyDescent="0.2">
      <c r="B63" s="93" t="s">
        <v>157</v>
      </c>
      <c r="C63" s="62">
        <v>60</v>
      </c>
      <c r="D63" s="62">
        <v>7240</v>
      </c>
      <c r="E63" s="62">
        <v>62</v>
      </c>
      <c r="F63" s="63">
        <f t="shared" si="0"/>
        <v>7.299613826881417E-4</v>
      </c>
      <c r="I63" s="11"/>
      <c r="J63" s="12"/>
      <c r="K63" s="12"/>
      <c r="L63" s="12"/>
      <c r="N63" s="11"/>
      <c r="O63" s="12"/>
      <c r="P63" s="12"/>
      <c r="Q63" s="12"/>
    </row>
    <row r="64" spans="2:17" ht="16.5" customHeight="1" x14ac:dyDescent="0.2">
      <c r="B64" s="120" t="s">
        <v>81</v>
      </c>
      <c r="C64" s="121">
        <v>60</v>
      </c>
      <c r="D64" s="121">
        <v>6840</v>
      </c>
      <c r="E64" s="121">
        <v>62</v>
      </c>
      <c r="F64" s="122">
        <f t="shared" si="0"/>
        <v>7.299613826881417E-4</v>
      </c>
      <c r="I64" s="11"/>
      <c r="J64" s="12"/>
      <c r="K64" s="12"/>
      <c r="L64" s="12"/>
      <c r="N64" s="11"/>
      <c r="O64" s="12"/>
      <c r="P64" s="12"/>
      <c r="Q64" s="12"/>
    </row>
    <row r="65" spans="2:17" ht="16.5" customHeight="1" x14ac:dyDescent="0.2">
      <c r="B65" s="93" t="s">
        <v>158</v>
      </c>
      <c r="C65" s="62">
        <v>42</v>
      </c>
      <c r="D65" s="62">
        <v>2646</v>
      </c>
      <c r="E65" s="62">
        <v>54</v>
      </c>
      <c r="F65" s="63">
        <f t="shared" si="0"/>
        <v>6.357728171799943E-4</v>
      </c>
      <c r="I65" s="11"/>
      <c r="J65" s="12"/>
      <c r="K65" s="12"/>
      <c r="L65" s="12"/>
      <c r="N65" s="11"/>
      <c r="O65" s="12"/>
      <c r="P65" s="12"/>
      <c r="Q65" s="12"/>
    </row>
    <row r="66" spans="2:17" ht="16.5" customHeight="1" x14ac:dyDescent="0.2">
      <c r="B66" s="120" t="s">
        <v>89</v>
      </c>
      <c r="C66" s="121">
        <v>0</v>
      </c>
      <c r="D66" s="121">
        <v>4226</v>
      </c>
      <c r="E66" s="121">
        <v>52</v>
      </c>
      <c r="F66" s="122">
        <f t="shared" si="0"/>
        <v>6.1222567580295753E-4</v>
      </c>
      <c r="I66" s="11"/>
      <c r="J66" s="12"/>
      <c r="K66" s="12"/>
      <c r="L66" s="12"/>
      <c r="N66" s="11"/>
      <c r="O66" s="12"/>
      <c r="P66" s="12"/>
      <c r="Q66" s="12"/>
    </row>
    <row r="67" spans="2:17" ht="16.5" customHeight="1" x14ac:dyDescent="0.2">
      <c r="B67" s="93" t="s">
        <v>159</v>
      </c>
      <c r="C67" s="62">
        <v>40</v>
      </c>
      <c r="D67" s="62">
        <v>2560</v>
      </c>
      <c r="E67" s="62">
        <v>49</v>
      </c>
      <c r="F67" s="63">
        <f t="shared" si="0"/>
        <v>5.7690496373740232E-4</v>
      </c>
      <c r="I67" s="11"/>
      <c r="J67" s="12"/>
      <c r="K67" s="12"/>
      <c r="L67" s="12"/>
      <c r="N67" s="11"/>
      <c r="O67" s="12"/>
      <c r="P67" s="12"/>
      <c r="Q67" s="12"/>
    </row>
    <row r="68" spans="2:17" ht="16.5" customHeight="1" x14ac:dyDescent="0.2">
      <c r="B68" s="120" t="s">
        <v>160</v>
      </c>
      <c r="C68" s="121">
        <v>40</v>
      </c>
      <c r="D68" s="121">
        <v>2625</v>
      </c>
      <c r="E68" s="121">
        <v>45</v>
      </c>
      <c r="F68" s="122">
        <f t="shared" si="0"/>
        <v>5.2981068098332867E-4</v>
      </c>
      <c r="I68" s="11"/>
      <c r="J68" s="12"/>
      <c r="K68" s="12"/>
      <c r="L68" s="12"/>
      <c r="N68" s="11"/>
      <c r="O68" s="12"/>
      <c r="P68" s="12"/>
      <c r="Q68" s="12"/>
    </row>
    <row r="69" spans="2:17" ht="16.5" customHeight="1" x14ac:dyDescent="0.2">
      <c r="B69" s="93" t="s">
        <v>91</v>
      </c>
      <c r="C69" s="62">
        <v>40</v>
      </c>
      <c r="D69" s="62">
        <v>4671</v>
      </c>
      <c r="E69" s="62">
        <v>42</v>
      </c>
      <c r="F69" s="63">
        <f t="shared" si="0"/>
        <v>4.9448996891777335E-4</v>
      </c>
      <c r="I69" s="11"/>
      <c r="J69" s="12"/>
      <c r="K69" s="12"/>
      <c r="L69" s="12"/>
      <c r="N69" s="11"/>
      <c r="O69" s="12"/>
      <c r="P69" s="12"/>
      <c r="Q69" s="12"/>
    </row>
    <row r="70" spans="2:17" ht="16.5" customHeight="1" x14ac:dyDescent="0.2">
      <c r="B70" s="120" t="s">
        <v>86</v>
      </c>
      <c r="C70" s="121">
        <v>40</v>
      </c>
      <c r="D70" s="121">
        <v>4560</v>
      </c>
      <c r="E70" s="121">
        <v>41</v>
      </c>
      <c r="F70" s="122">
        <f t="shared" si="0"/>
        <v>4.8271639822925497E-4</v>
      </c>
      <c r="I70" s="11"/>
      <c r="J70" s="12"/>
      <c r="K70" s="12"/>
      <c r="L70" s="12"/>
      <c r="N70" s="11"/>
      <c r="O70" s="12"/>
      <c r="P70" s="12"/>
      <c r="Q70" s="12"/>
    </row>
    <row r="71" spans="2:17" ht="16.5" customHeight="1" x14ac:dyDescent="0.2">
      <c r="B71" s="93" t="s">
        <v>92</v>
      </c>
      <c r="C71" s="62">
        <v>40</v>
      </c>
      <c r="D71" s="62">
        <v>4560</v>
      </c>
      <c r="E71" s="62">
        <v>41</v>
      </c>
      <c r="F71" s="63">
        <f t="shared" si="0"/>
        <v>4.8271639822925497E-4</v>
      </c>
      <c r="I71" s="11"/>
      <c r="J71" s="12"/>
      <c r="K71" s="12"/>
      <c r="L71" s="12"/>
      <c r="N71" s="11"/>
      <c r="O71" s="12"/>
      <c r="P71" s="12"/>
      <c r="Q71" s="12"/>
    </row>
    <row r="72" spans="2:17" ht="16.5" customHeight="1" x14ac:dyDescent="0.2">
      <c r="B72" s="120" t="s">
        <v>94</v>
      </c>
      <c r="C72" s="121">
        <v>40</v>
      </c>
      <c r="D72" s="121">
        <v>4560</v>
      </c>
      <c r="E72" s="121">
        <v>40</v>
      </c>
      <c r="F72" s="122">
        <f t="shared" si="0"/>
        <v>4.7094282754073653E-4</v>
      </c>
      <c r="I72" s="11"/>
      <c r="J72" s="12"/>
      <c r="K72" s="12"/>
      <c r="L72" s="12"/>
      <c r="N72" s="11"/>
      <c r="O72" s="12"/>
      <c r="P72" s="12"/>
      <c r="Q72" s="12"/>
    </row>
    <row r="73" spans="2:17" ht="16.5" customHeight="1" x14ac:dyDescent="0.2">
      <c r="B73" s="93" t="s">
        <v>90</v>
      </c>
      <c r="C73" s="62">
        <v>40</v>
      </c>
      <c r="D73" s="62">
        <v>2374</v>
      </c>
      <c r="E73" s="62">
        <v>37</v>
      </c>
      <c r="F73" s="63">
        <f t="shared" si="0"/>
        <v>4.3562211547518132E-4</v>
      </c>
      <c r="I73" s="11"/>
      <c r="J73" s="12"/>
      <c r="K73" s="12"/>
      <c r="L73" s="12"/>
      <c r="N73" s="11"/>
      <c r="O73" s="12"/>
      <c r="P73" s="12"/>
      <c r="Q73" s="12"/>
    </row>
    <row r="74" spans="2:17" ht="16.5" customHeight="1" x14ac:dyDescent="0.2">
      <c r="B74" s="120" t="s">
        <v>161</v>
      </c>
      <c r="C74" s="121">
        <v>20</v>
      </c>
      <c r="D74" s="121">
        <v>1890</v>
      </c>
      <c r="E74" s="121">
        <v>26</v>
      </c>
      <c r="F74" s="122">
        <f t="shared" si="0"/>
        <v>3.0611283790147876E-4</v>
      </c>
      <c r="I74" s="11"/>
      <c r="J74" s="12"/>
      <c r="K74" s="12"/>
      <c r="L74" s="12"/>
      <c r="N74" s="11"/>
      <c r="O74" s="12"/>
      <c r="P74" s="12"/>
      <c r="Q74" s="12"/>
    </row>
    <row r="75" spans="2:17" ht="16.5" customHeight="1" x14ac:dyDescent="0.2">
      <c r="B75" s="93" t="s">
        <v>162</v>
      </c>
      <c r="C75" s="62">
        <v>20</v>
      </c>
      <c r="D75" s="62">
        <v>1833</v>
      </c>
      <c r="E75" s="62">
        <v>26</v>
      </c>
      <c r="F75" s="63">
        <f t="shared" si="0"/>
        <v>3.0611283790147876E-4</v>
      </c>
      <c r="I75" s="11"/>
      <c r="J75" s="12"/>
      <c r="K75" s="12"/>
      <c r="L75" s="12"/>
      <c r="N75" s="11"/>
      <c r="O75" s="12"/>
      <c r="P75" s="12"/>
      <c r="Q75" s="12"/>
    </row>
    <row r="76" spans="2:17" ht="16.5" customHeight="1" x14ac:dyDescent="0.2">
      <c r="B76" s="120" t="s">
        <v>163</v>
      </c>
      <c r="C76" s="121">
        <v>20</v>
      </c>
      <c r="D76" s="121">
        <v>1885</v>
      </c>
      <c r="E76" s="121">
        <v>26</v>
      </c>
      <c r="F76" s="122">
        <f t="shared" si="0"/>
        <v>3.0611283790147876E-4</v>
      </c>
      <c r="I76" s="11"/>
      <c r="J76" s="12"/>
      <c r="K76" s="12"/>
      <c r="L76" s="12"/>
      <c r="N76" s="11"/>
      <c r="O76" s="12"/>
      <c r="P76" s="12"/>
      <c r="Q76" s="12"/>
    </row>
    <row r="77" spans="2:17" ht="16.5" customHeight="1" x14ac:dyDescent="0.2">
      <c r="B77" s="93" t="s">
        <v>164</v>
      </c>
      <c r="C77" s="62">
        <v>22</v>
      </c>
      <c r="D77" s="62">
        <v>1232</v>
      </c>
      <c r="E77" s="62">
        <v>25</v>
      </c>
      <c r="F77" s="63">
        <f t="shared" si="0"/>
        <v>2.9433926721296032E-4</v>
      </c>
      <c r="I77" s="11"/>
      <c r="J77" s="12"/>
      <c r="K77" s="12"/>
      <c r="L77" s="12"/>
      <c r="N77" s="11"/>
      <c r="O77" s="12"/>
      <c r="P77" s="12"/>
      <c r="Q77" s="12"/>
    </row>
    <row r="78" spans="2:17" ht="16.5" customHeight="1" x14ac:dyDescent="0.2">
      <c r="B78" s="120" t="s">
        <v>165</v>
      </c>
      <c r="C78" s="121">
        <v>20</v>
      </c>
      <c r="D78" s="121">
        <v>1296</v>
      </c>
      <c r="E78" s="121">
        <v>25</v>
      </c>
      <c r="F78" s="122">
        <f t="shared" si="0"/>
        <v>2.9433926721296032E-4</v>
      </c>
      <c r="I78" s="11"/>
      <c r="J78" s="12"/>
      <c r="K78" s="12"/>
      <c r="L78" s="12"/>
      <c r="N78" s="11"/>
      <c r="O78" s="12"/>
      <c r="P78" s="12"/>
      <c r="Q78" s="12"/>
    </row>
    <row r="79" spans="2:17" ht="16.5" customHeight="1" x14ac:dyDescent="0.2">
      <c r="B79" s="93" t="s">
        <v>166</v>
      </c>
      <c r="C79" s="62">
        <v>20</v>
      </c>
      <c r="D79" s="62">
        <v>1260</v>
      </c>
      <c r="E79" s="62">
        <v>24</v>
      </c>
      <c r="F79" s="63">
        <f t="shared" si="0"/>
        <v>2.8256569652444194E-4</v>
      </c>
      <c r="I79" s="11"/>
      <c r="J79" s="12"/>
      <c r="K79" s="12"/>
      <c r="L79" s="12"/>
      <c r="N79" s="11"/>
      <c r="O79" s="12"/>
      <c r="P79" s="12"/>
      <c r="Q79" s="12"/>
    </row>
    <row r="80" spans="2:17" ht="16.5" customHeight="1" x14ac:dyDescent="0.2">
      <c r="B80" s="120" t="s">
        <v>93</v>
      </c>
      <c r="C80" s="121">
        <v>20</v>
      </c>
      <c r="D80" s="121">
        <v>2280</v>
      </c>
      <c r="E80" s="121">
        <v>21</v>
      </c>
      <c r="F80" s="122">
        <f t="shared" si="0"/>
        <v>2.4724498445888668E-4</v>
      </c>
      <c r="I80" s="11"/>
      <c r="J80" s="12"/>
      <c r="K80" s="12"/>
      <c r="L80" s="12"/>
      <c r="N80" s="11"/>
      <c r="O80" s="12"/>
      <c r="P80" s="12"/>
      <c r="Q80" s="12"/>
    </row>
    <row r="81" spans="2:20" ht="16.5" customHeight="1" x14ac:dyDescent="0.2">
      <c r="B81" s="93" t="s">
        <v>167</v>
      </c>
      <c r="C81" s="62">
        <v>20</v>
      </c>
      <c r="D81" s="62">
        <v>2160</v>
      </c>
      <c r="E81" s="62">
        <v>18</v>
      </c>
      <c r="F81" s="63">
        <f t="shared" si="0"/>
        <v>2.1192427239333144E-4</v>
      </c>
      <c r="I81" s="11"/>
      <c r="J81" s="12"/>
      <c r="K81" s="12"/>
      <c r="L81" s="12"/>
      <c r="N81" s="11"/>
      <c r="O81" s="12"/>
      <c r="P81" s="12"/>
      <c r="Q81" s="12"/>
    </row>
    <row r="82" spans="2:20" ht="16.5" customHeight="1" x14ac:dyDescent="0.2">
      <c r="B82" s="64" t="s">
        <v>96</v>
      </c>
      <c r="C82" s="65">
        <f>SUM(C14:C81)</f>
        <v>71021</v>
      </c>
      <c r="D82" s="65">
        <f>SUM(D14:D81)</f>
        <v>5559116</v>
      </c>
      <c r="E82" s="65">
        <f>SUM(E14:E81)</f>
        <v>84936</v>
      </c>
      <c r="F82" s="66">
        <f>SUM(F14:F81)</f>
        <v>1.0000000000000002</v>
      </c>
      <c r="R82" s="9"/>
      <c r="S82" s="9"/>
      <c r="T82" s="9"/>
    </row>
  </sheetData>
  <sortState xmlns:xlrd2="http://schemas.microsoft.com/office/spreadsheetml/2017/richdata2" ref="B14:F81">
    <sortCondition descending="1" ref="E14:E81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T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6" style="1" customWidth="1"/>
    <col min="2" max="2" width="22.28515625" style="1" customWidth="1"/>
    <col min="3" max="3" width="11.42578125" style="1"/>
    <col min="4" max="4" width="12.7109375" style="1" customWidth="1"/>
    <col min="5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108" t="s">
        <v>25</v>
      </c>
      <c r="C10" s="108"/>
      <c r="D10" s="108"/>
      <c r="E10" s="108"/>
      <c r="F10" s="108"/>
      <c r="G10" s="55"/>
      <c r="H10" s="55"/>
    </row>
    <row r="11" spans="2:17" x14ac:dyDescent="0.2">
      <c r="B11" s="2"/>
      <c r="C11" s="2"/>
      <c r="D11" s="110" t="str">
        <f>Principal!C13</f>
        <v>datos al 31/03/2024</v>
      </c>
      <c r="E11" s="110"/>
      <c r="F11" s="110"/>
    </row>
    <row r="12" spans="2:17" x14ac:dyDescent="0.2">
      <c r="B12" s="2"/>
      <c r="C12" s="2"/>
      <c r="D12" s="54"/>
      <c r="E12" s="54"/>
      <c r="F12" s="54"/>
    </row>
    <row r="13" spans="2:17" s="40" customFormat="1" ht="16.5" customHeight="1" x14ac:dyDescent="0.2">
      <c r="B13" s="52" t="s">
        <v>13</v>
      </c>
      <c r="C13" s="51" t="s">
        <v>9</v>
      </c>
      <c r="D13" s="51" t="s">
        <v>10</v>
      </c>
      <c r="E13" s="51" t="s">
        <v>11</v>
      </c>
      <c r="F13" s="51" t="s">
        <v>14</v>
      </c>
      <c r="I13" s="56"/>
      <c r="J13" s="57"/>
      <c r="K13" s="57"/>
      <c r="L13" s="57"/>
      <c r="N13" s="56"/>
      <c r="O13" s="57"/>
      <c r="P13" s="57"/>
      <c r="Q13" s="57"/>
    </row>
    <row r="14" spans="2:17" ht="16.5" customHeight="1" x14ac:dyDescent="0.2">
      <c r="B14" s="120" t="s">
        <v>45</v>
      </c>
      <c r="C14" s="121">
        <v>9239</v>
      </c>
      <c r="D14" s="121">
        <v>754844</v>
      </c>
      <c r="E14" s="121">
        <v>9840</v>
      </c>
      <c r="F14" s="122">
        <f>+E14/$E$50</f>
        <v>0.12408731509855106</v>
      </c>
      <c r="I14" s="11"/>
      <c r="J14" s="12"/>
      <c r="K14" s="12"/>
      <c r="L14" s="12"/>
      <c r="N14" s="11"/>
      <c r="O14" s="12"/>
      <c r="P14" s="12"/>
      <c r="Q14" s="12"/>
    </row>
    <row r="15" spans="2:17" ht="16.5" customHeight="1" x14ac:dyDescent="0.2">
      <c r="B15" s="93" t="s">
        <v>46</v>
      </c>
      <c r="C15" s="62">
        <v>7451</v>
      </c>
      <c r="D15" s="62">
        <v>601581</v>
      </c>
      <c r="E15" s="62">
        <v>8830</v>
      </c>
      <c r="F15" s="63">
        <f t="shared" ref="F15:F49" si="0">+E15/$E$50</f>
        <v>0.11135071060164693</v>
      </c>
      <c r="I15" s="11"/>
      <c r="J15" s="12"/>
      <c r="K15" s="12"/>
      <c r="L15" s="12"/>
      <c r="N15" s="11"/>
      <c r="O15" s="12"/>
      <c r="P15" s="12"/>
      <c r="Q15" s="12"/>
    </row>
    <row r="16" spans="2:17" ht="16.5" customHeight="1" x14ac:dyDescent="0.2">
      <c r="B16" s="120" t="s">
        <v>47</v>
      </c>
      <c r="C16" s="121">
        <v>6075</v>
      </c>
      <c r="D16" s="121">
        <v>480344</v>
      </c>
      <c r="E16" s="121">
        <v>6986</v>
      </c>
      <c r="F16" s="122">
        <f t="shared" si="0"/>
        <v>8.8096949520170498E-2</v>
      </c>
      <c r="I16" s="11"/>
      <c r="J16" s="12"/>
      <c r="K16" s="12"/>
      <c r="L16" s="12"/>
      <c r="N16" s="11"/>
      <c r="O16" s="12"/>
      <c r="P16" s="12"/>
      <c r="Q16" s="12"/>
    </row>
    <row r="17" spans="2:17" ht="16.5" customHeight="1" x14ac:dyDescent="0.2">
      <c r="B17" s="93" t="s">
        <v>51</v>
      </c>
      <c r="C17" s="62">
        <v>4221</v>
      </c>
      <c r="D17" s="62">
        <v>373334</v>
      </c>
      <c r="E17" s="62">
        <v>5237</v>
      </c>
      <c r="F17" s="63">
        <f t="shared" si="0"/>
        <v>6.6041185891373158E-2</v>
      </c>
      <c r="I17" s="11"/>
      <c r="J17" s="12"/>
      <c r="K17" s="12"/>
      <c r="L17" s="12"/>
      <c r="N17" s="11"/>
      <c r="O17" s="12"/>
      <c r="P17" s="12"/>
      <c r="Q17" s="12"/>
    </row>
    <row r="18" spans="2:17" ht="16.5" customHeight="1" x14ac:dyDescent="0.2">
      <c r="B18" s="120" t="s">
        <v>49</v>
      </c>
      <c r="C18" s="121">
        <v>4254</v>
      </c>
      <c r="D18" s="121">
        <v>313942</v>
      </c>
      <c r="E18" s="121">
        <v>5005</v>
      </c>
      <c r="F18" s="122">
        <f t="shared" si="0"/>
        <v>6.3115550006935778E-2</v>
      </c>
      <c r="I18" s="11"/>
      <c r="J18" s="12"/>
      <c r="K18" s="12"/>
      <c r="L18" s="12"/>
      <c r="N18" s="11"/>
      <c r="O18" s="12"/>
      <c r="P18" s="12"/>
      <c r="Q18" s="12"/>
    </row>
    <row r="19" spans="2:17" ht="16.5" customHeight="1" x14ac:dyDescent="0.2">
      <c r="B19" s="93" t="s">
        <v>50</v>
      </c>
      <c r="C19" s="62">
        <v>4054</v>
      </c>
      <c r="D19" s="62">
        <v>298655</v>
      </c>
      <c r="E19" s="62">
        <v>4942</v>
      </c>
      <c r="F19" s="63">
        <f t="shared" si="0"/>
        <v>6.2321088538317006E-2</v>
      </c>
      <c r="I19" s="11"/>
      <c r="J19" s="12"/>
      <c r="K19" s="12"/>
      <c r="L19" s="12"/>
      <c r="N19" s="11"/>
      <c r="O19" s="12"/>
      <c r="P19" s="12"/>
      <c r="Q19" s="12"/>
    </row>
    <row r="20" spans="2:17" ht="16.5" customHeight="1" x14ac:dyDescent="0.2">
      <c r="B20" s="120" t="s">
        <v>53</v>
      </c>
      <c r="C20" s="121">
        <v>4039</v>
      </c>
      <c r="D20" s="121">
        <v>285431</v>
      </c>
      <c r="E20" s="121">
        <v>4878</v>
      </c>
      <c r="F20" s="122">
        <f t="shared" si="0"/>
        <v>6.1514016570196346E-2</v>
      </c>
      <c r="I20" s="11"/>
      <c r="J20" s="12"/>
      <c r="K20" s="12"/>
      <c r="L20" s="12"/>
      <c r="N20" s="11"/>
      <c r="O20" s="12"/>
      <c r="P20" s="12"/>
      <c r="Q20" s="12"/>
    </row>
    <row r="21" spans="2:17" ht="16.5" customHeight="1" x14ac:dyDescent="0.2">
      <c r="B21" s="93" t="s">
        <v>48</v>
      </c>
      <c r="C21" s="62">
        <v>3263</v>
      </c>
      <c r="D21" s="62">
        <v>294429</v>
      </c>
      <c r="E21" s="62">
        <v>4017</v>
      </c>
      <c r="F21" s="63">
        <f t="shared" si="0"/>
        <v>5.0656376499073126E-2</v>
      </c>
      <c r="I21" s="11"/>
      <c r="J21" s="12"/>
      <c r="K21" s="12"/>
      <c r="L21" s="12"/>
      <c r="N21" s="11"/>
      <c r="O21" s="12"/>
      <c r="P21" s="12"/>
      <c r="Q21" s="12"/>
    </row>
    <row r="22" spans="2:17" ht="16.5" customHeight="1" x14ac:dyDescent="0.2">
      <c r="B22" s="120" t="s">
        <v>56</v>
      </c>
      <c r="C22" s="121">
        <v>3214</v>
      </c>
      <c r="D22" s="121">
        <v>263051</v>
      </c>
      <c r="E22" s="121">
        <v>3818</v>
      </c>
      <c r="F22" s="122">
        <f t="shared" si="0"/>
        <v>4.8146887098197963E-2</v>
      </c>
      <c r="I22" s="11"/>
      <c r="J22" s="12"/>
      <c r="K22" s="12"/>
      <c r="L22" s="12"/>
      <c r="N22" s="11"/>
      <c r="O22" s="12"/>
      <c r="P22" s="12"/>
      <c r="Q22" s="12"/>
    </row>
    <row r="23" spans="2:17" ht="16.5" customHeight="1" x14ac:dyDescent="0.2">
      <c r="B23" s="93" t="s">
        <v>54</v>
      </c>
      <c r="C23" s="62">
        <v>2800</v>
      </c>
      <c r="D23" s="62">
        <v>188480</v>
      </c>
      <c r="E23" s="62">
        <v>3497</v>
      </c>
      <c r="F23" s="63">
        <f t="shared" si="0"/>
        <v>4.4098916758092785E-2</v>
      </c>
      <c r="I23" s="11"/>
      <c r="J23" s="12"/>
      <c r="K23" s="12"/>
      <c r="L23" s="12"/>
      <c r="N23" s="11"/>
      <c r="O23" s="12"/>
      <c r="P23" s="12"/>
      <c r="Q23" s="12"/>
    </row>
    <row r="24" spans="2:17" ht="16.5" customHeight="1" x14ac:dyDescent="0.2">
      <c r="B24" s="120" t="s">
        <v>52</v>
      </c>
      <c r="C24" s="121">
        <v>2566</v>
      </c>
      <c r="D24" s="121">
        <v>169033</v>
      </c>
      <c r="E24" s="121">
        <v>3238</v>
      </c>
      <c r="F24" s="122">
        <f t="shared" si="0"/>
        <v>4.0832797387104505E-2</v>
      </c>
      <c r="I24" s="11"/>
      <c r="J24" s="12"/>
      <c r="K24" s="12"/>
      <c r="L24" s="12"/>
      <c r="N24" s="11"/>
      <c r="O24" s="12"/>
      <c r="P24" s="12"/>
      <c r="Q24" s="12"/>
    </row>
    <row r="25" spans="2:17" ht="16.5" customHeight="1" x14ac:dyDescent="0.2">
      <c r="B25" s="93" t="s">
        <v>59</v>
      </c>
      <c r="C25" s="62">
        <v>2543</v>
      </c>
      <c r="D25" s="62">
        <v>245000</v>
      </c>
      <c r="E25" s="62">
        <v>3156</v>
      </c>
      <c r="F25" s="63">
        <f t="shared" si="0"/>
        <v>3.9798736427949913E-2</v>
      </c>
      <c r="I25" s="11"/>
      <c r="J25" s="12"/>
      <c r="K25" s="12"/>
      <c r="L25" s="12"/>
      <c r="N25" s="11"/>
      <c r="O25" s="12"/>
      <c r="P25" s="12"/>
      <c r="Q25" s="12"/>
    </row>
    <row r="26" spans="2:17" ht="16.5" customHeight="1" x14ac:dyDescent="0.2">
      <c r="B26" s="120" t="s">
        <v>57</v>
      </c>
      <c r="C26" s="121">
        <v>2002</v>
      </c>
      <c r="D26" s="121">
        <v>140717</v>
      </c>
      <c r="E26" s="121">
        <v>2424</v>
      </c>
      <c r="F26" s="122">
        <f t="shared" si="0"/>
        <v>3.0567850792569892E-2</v>
      </c>
      <c r="I26" s="11"/>
      <c r="J26" s="12"/>
      <c r="K26" s="12"/>
      <c r="L26" s="12"/>
      <c r="N26" s="11"/>
      <c r="O26" s="12"/>
      <c r="P26" s="12"/>
      <c r="Q26" s="12"/>
    </row>
    <row r="27" spans="2:17" ht="16.5" customHeight="1" x14ac:dyDescent="0.2">
      <c r="B27" s="93" t="s">
        <v>55</v>
      </c>
      <c r="C27" s="62">
        <v>1919</v>
      </c>
      <c r="D27" s="62">
        <v>142431</v>
      </c>
      <c r="E27" s="62">
        <v>2400</v>
      </c>
      <c r="F27" s="63">
        <f t="shared" si="0"/>
        <v>3.0265198804524648E-2</v>
      </c>
      <c r="I27" s="11"/>
      <c r="J27" s="12"/>
      <c r="K27" s="12"/>
      <c r="L27" s="12"/>
      <c r="N27" s="11"/>
      <c r="O27" s="12"/>
      <c r="P27" s="12"/>
      <c r="Q27" s="12"/>
    </row>
    <row r="28" spans="2:17" ht="16.5" customHeight="1" x14ac:dyDescent="0.2">
      <c r="B28" s="120" t="s">
        <v>58</v>
      </c>
      <c r="C28" s="121">
        <v>1654</v>
      </c>
      <c r="D28" s="121">
        <v>131150</v>
      </c>
      <c r="E28" s="121">
        <v>1928</v>
      </c>
      <c r="F28" s="122">
        <f t="shared" si="0"/>
        <v>2.4313043039634798E-2</v>
      </c>
      <c r="I28" s="11"/>
      <c r="J28" s="12"/>
      <c r="K28" s="12"/>
      <c r="L28" s="12"/>
      <c r="N28" s="11"/>
      <c r="O28" s="12"/>
      <c r="P28" s="12"/>
      <c r="Q28" s="12"/>
    </row>
    <row r="29" spans="2:17" ht="16.5" customHeight="1" x14ac:dyDescent="0.2">
      <c r="B29" s="93" t="s">
        <v>61</v>
      </c>
      <c r="C29" s="62">
        <v>1415</v>
      </c>
      <c r="D29" s="62">
        <v>106039</v>
      </c>
      <c r="E29" s="62">
        <v>1718</v>
      </c>
      <c r="F29" s="63">
        <f t="shared" si="0"/>
        <v>2.1664838144238894E-2</v>
      </c>
      <c r="I29" s="11"/>
      <c r="J29" s="12"/>
      <c r="K29" s="12"/>
      <c r="L29" s="12"/>
      <c r="N29" s="11"/>
      <c r="O29" s="12"/>
      <c r="P29" s="12"/>
      <c r="Q29" s="12"/>
    </row>
    <row r="30" spans="2:17" ht="16.5" customHeight="1" x14ac:dyDescent="0.2">
      <c r="B30" s="120" t="s">
        <v>62</v>
      </c>
      <c r="C30" s="121">
        <v>901</v>
      </c>
      <c r="D30" s="121">
        <v>70504</v>
      </c>
      <c r="E30" s="121">
        <v>1125</v>
      </c>
      <c r="F30" s="122">
        <f t="shared" si="0"/>
        <v>1.4186811939620928E-2</v>
      </c>
      <c r="I30" s="11"/>
      <c r="J30" s="12"/>
      <c r="K30" s="12"/>
      <c r="L30" s="12"/>
      <c r="N30" s="11"/>
      <c r="O30" s="12"/>
      <c r="P30" s="12"/>
      <c r="Q30" s="12"/>
    </row>
    <row r="31" spans="2:17" ht="16.5" customHeight="1" x14ac:dyDescent="0.2">
      <c r="B31" s="93" t="s">
        <v>63</v>
      </c>
      <c r="C31" s="62">
        <v>896</v>
      </c>
      <c r="D31" s="62">
        <v>80857</v>
      </c>
      <c r="E31" s="62">
        <v>989</v>
      </c>
      <c r="F31" s="63">
        <f t="shared" si="0"/>
        <v>1.2471784007364532E-2</v>
      </c>
      <c r="I31" s="11"/>
      <c r="J31" s="12"/>
      <c r="K31" s="12"/>
      <c r="L31" s="12"/>
      <c r="N31" s="11"/>
      <c r="O31" s="12"/>
      <c r="P31" s="12"/>
      <c r="Q31" s="12"/>
    </row>
    <row r="32" spans="2:17" ht="16.5" customHeight="1" x14ac:dyDescent="0.2">
      <c r="B32" s="120" t="s">
        <v>64</v>
      </c>
      <c r="C32" s="121">
        <v>693</v>
      </c>
      <c r="D32" s="121">
        <v>43652</v>
      </c>
      <c r="E32" s="121">
        <v>895</v>
      </c>
      <c r="F32" s="122">
        <f t="shared" si="0"/>
        <v>1.1286397054187316E-2</v>
      </c>
      <c r="I32" s="11"/>
      <c r="J32" s="12"/>
      <c r="K32" s="12"/>
      <c r="L32" s="12"/>
      <c r="N32" s="11"/>
      <c r="O32" s="12"/>
      <c r="P32" s="12"/>
      <c r="Q32" s="12"/>
    </row>
    <row r="33" spans="2:17" ht="16.5" customHeight="1" x14ac:dyDescent="0.2">
      <c r="B33" s="93" t="s">
        <v>69</v>
      </c>
      <c r="C33" s="62">
        <v>527</v>
      </c>
      <c r="D33" s="62">
        <v>33649</v>
      </c>
      <c r="E33" s="62">
        <v>670</v>
      </c>
      <c r="F33" s="63">
        <f t="shared" si="0"/>
        <v>8.4490346662631308E-3</v>
      </c>
      <c r="I33" s="11"/>
      <c r="J33" s="12"/>
      <c r="K33" s="12"/>
      <c r="L33" s="12"/>
      <c r="N33" s="11"/>
      <c r="O33" s="12"/>
      <c r="P33" s="12"/>
      <c r="Q33" s="12"/>
    </row>
    <row r="34" spans="2:17" ht="16.5" customHeight="1" x14ac:dyDescent="0.2">
      <c r="B34" s="120" t="s">
        <v>65</v>
      </c>
      <c r="C34" s="121">
        <v>564</v>
      </c>
      <c r="D34" s="121">
        <v>36367</v>
      </c>
      <c r="E34" s="121">
        <v>670</v>
      </c>
      <c r="F34" s="122">
        <f t="shared" si="0"/>
        <v>8.4490346662631308E-3</v>
      </c>
      <c r="I34" s="11"/>
      <c r="J34" s="12"/>
      <c r="K34" s="12"/>
      <c r="L34" s="12"/>
      <c r="N34" s="11"/>
      <c r="O34" s="12"/>
      <c r="P34" s="12"/>
      <c r="Q34" s="12"/>
    </row>
    <row r="35" spans="2:17" ht="16.5" customHeight="1" x14ac:dyDescent="0.2">
      <c r="B35" s="93" t="s">
        <v>67</v>
      </c>
      <c r="C35" s="62">
        <v>504</v>
      </c>
      <c r="D35" s="62">
        <v>31752</v>
      </c>
      <c r="E35" s="62">
        <v>651</v>
      </c>
      <c r="F35" s="63">
        <f t="shared" si="0"/>
        <v>8.2094351757273105E-3</v>
      </c>
      <c r="I35" s="11"/>
      <c r="J35" s="12"/>
      <c r="K35" s="12"/>
      <c r="L35" s="12"/>
      <c r="N35" s="11"/>
      <c r="O35" s="12"/>
      <c r="P35" s="12"/>
      <c r="Q35" s="12"/>
    </row>
    <row r="36" spans="2:17" ht="16.5" customHeight="1" x14ac:dyDescent="0.2">
      <c r="B36" s="120" t="s">
        <v>66</v>
      </c>
      <c r="C36" s="121">
        <v>477</v>
      </c>
      <c r="D36" s="121">
        <v>42980</v>
      </c>
      <c r="E36" s="121">
        <v>585</v>
      </c>
      <c r="F36" s="122">
        <f t="shared" si="0"/>
        <v>7.377142208602883E-3</v>
      </c>
      <c r="I36" s="11"/>
      <c r="J36" s="12"/>
      <c r="K36" s="12"/>
      <c r="L36" s="12"/>
      <c r="N36" s="11"/>
      <c r="O36" s="12"/>
      <c r="P36" s="12"/>
      <c r="Q36" s="12"/>
    </row>
    <row r="37" spans="2:17" ht="16.5" customHeight="1" x14ac:dyDescent="0.2">
      <c r="B37" s="93" t="s">
        <v>68</v>
      </c>
      <c r="C37" s="62">
        <v>380</v>
      </c>
      <c r="D37" s="62">
        <v>26048</v>
      </c>
      <c r="E37" s="62">
        <v>452</v>
      </c>
      <c r="F37" s="63">
        <f t="shared" si="0"/>
        <v>5.6999457748521422E-3</v>
      </c>
      <c r="I37" s="11"/>
      <c r="J37" s="12"/>
      <c r="K37" s="12"/>
      <c r="L37" s="12"/>
      <c r="N37" s="11"/>
      <c r="O37" s="12"/>
      <c r="P37" s="12"/>
      <c r="Q37" s="12"/>
    </row>
    <row r="38" spans="2:17" ht="16.5" customHeight="1" x14ac:dyDescent="0.2">
      <c r="B38" s="120" t="s">
        <v>70</v>
      </c>
      <c r="C38" s="121">
        <v>352</v>
      </c>
      <c r="D38" s="121">
        <v>26369</v>
      </c>
      <c r="E38" s="121">
        <v>383</v>
      </c>
      <c r="F38" s="122">
        <f t="shared" si="0"/>
        <v>4.8298213092220583E-3</v>
      </c>
      <c r="I38" s="11"/>
      <c r="J38" s="12"/>
      <c r="K38" s="12"/>
      <c r="L38" s="12"/>
      <c r="N38" s="11"/>
      <c r="O38" s="12"/>
      <c r="P38" s="12"/>
      <c r="Q38" s="12"/>
    </row>
    <row r="39" spans="2:17" ht="16.5" customHeight="1" x14ac:dyDescent="0.2">
      <c r="B39" s="93" t="s">
        <v>71</v>
      </c>
      <c r="C39" s="62">
        <v>290</v>
      </c>
      <c r="D39" s="62">
        <v>20582</v>
      </c>
      <c r="E39" s="62">
        <v>360</v>
      </c>
      <c r="F39" s="63">
        <f t="shared" si="0"/>
        <v>4.5397798206786967E-3</v>
      </c>
      <c r="I39" s="11"/>
      <c r="J39" s="12"/>
      <c r="K39" s="12"/>
      <c r="L39" s="12"/>
      <c r="N39" s="11"/>
      <c r="O39" s="12"/>
      <c r="P39" s="12"/>
      <c r="Q39" s="12"/>
    </row>
    <row r="40" spans="2:17" ht="16.5" customHeight="1" x14ac:dyDescent="0.2">
      <c r="B40" s="120" t="s">
        <v>77</v>
      </c>
      <c r="C40" s="121">
        <v>93</v>
      </c>
      <c r="D40" s="121">
        <v>6235</v>
      </c>
      <c r="E40" s="121">
        <v>104</v>
      </c>
      <c r="F40" s="122">
        <f t="shared" si="0"/>
        <v>1.311491948196068E-3</v>
      </c>
      <c r="I40" s="11"/>
      <c r="J40" s="12"/>
      <c r="K40" s="12"/>
      <c r="L40" s="12"/>
      <c r="N40" s="11"/>
      <c r="O40" s="12"/>
      <c r="P40" s="12"/>
      <c r="Q40" s="12"/>
    </row>
    <row r="41" spans="2:17" ht="16.5" customHeight="1" x14ac:dyDescent="0.2">
      <c r="B41" s="93" t="s">
        <v>152</v>
      </c>
      <c r="C41" s="62">
        <v>81</v>
      </c>
      <c r="D41" s="62">
        <v>6363</v>
      </c>
      <c r="E41" s="62">
        <v>89</v>
      </c>
      <c r="F41" s="63">
        <f t="shared" si="0"/>
        <v>1.1223344556677891E-3</v>
      </c>
      <c r="I41" s="11"/>
      <c r="J41" s="12"/>
      <c r="K41" s="12"/>
      <c r="L41" s="12"/>
      <c r="N41" s="11"/>
      <c r="O41" s="12"/>
      <c r="P41" s="12"/>
      <c r="Q41" s="12"/>
    </row>
    <row r="42" spans="2:17" ht="16.5" customHeight="1" x14ac:dyDescent="0.2">
      <c r="B42" s="120" t="s">
        <v>156</v>
      </c>
      <c r="C42" s="121">
        <v>63</v>
      </c>
      <c r="D42" s="121">
        <v>3822</v>
      </c>
      <c r="E42" s="121">
        <v>78</v>
      </c>
      <c r="F42" s="122">
        <f t="shared" si="0"/>
        <v>9.8361896114705096E-4</v>
      </c>
      <c r="I42" s="11"/>
      <c r="J42" s="12"/>
      <c r="K42" s="12"/>
      <c r="L42" s="12"/>
      <c r="N42" s="11"/>
      <c r="O42" s="12"/>
      <c r="P42" s="12"/>
      <c r="Q42" s="12"/>
    </row>
    <row r="43" spans="2:17" ht="16.5" customHeight="1" x14ac:dyDescent="0.2">
      <c r="B43" s="93" t="s">
        <v>78</v>
      </c>
      <c r="C43" s="62">
        <v>62</v>
      </c>
      <c r="D43" s="62">
        <v>3444</v>
      </c>
      <c r="E43" s="62">
        <v>71</v>
      </c>
      <c r="F43" s="63">
        <f t="shared" si="0"/>
        <v>8.9534546463385415E-4</v>
      </c>
      <c r="I43" s="11"/>
      <c r="J43" s="12"/>
      <c r="K43" s="12"/>
      <c r="L43" s="12"/>
      <c r="N43" s="11"/>
      <c r="O43" s="12"/>
      <c r="P43" s="12"/>
      <c r="Q43" s="12"/>
    </row>
    <row r="44" spans="2:17" ht="16.5" customHeight="1" x14ac:dyDescent="0.2">
      <c r="B44" s="120" t="s">
        <v>80</v>
      </c>
      <c r="C44" s="121">
        <v>60</v>
      </c>
      <c r="D44" s="121">
        <v>3340</v>
      </c>
      <c r="E44" s="121">
        <v>66</v>
      </c>
      <c r="F44" s="122">
        <f t="shared" si="0"/>
        <v>8.3229296712442784E-4</v>
      </c>
      <c r="I44" s="11"/>
      <c r="J44" s="12"/>
      <c r="K44" s="12"/>
      <c r="L44" s="12"/>
      <c r="N44" s="11"/>
      <c r="O44" s="12"/>
      <c r="P44" s="12"/>
      <c r="Q44" s="12"/>
    </row>
    <row r="45" spans="2:17" ht="16.5" customHeight="1" x14ac:dyDescent="0.2">
      <c r="B45" s="93" t="s">
        <v>158</v>
      </c>
      <c r="C45" s="62">
        <v>42</v>
      </c>
      <c r="D45" s="62">
        <v>2646</v>
      </c>
      <c r="E45" s="62">
        <v>54</v>
      </c>
      <c r="F45" s="63">
        <f t="shared" si="0"/>
        <v>6.8096697310180451E-4</v>
      </c>
      <c r="I45" s="11"/>
      <c r="J45" s="12"/>
      <c r="K45" s="12"/>
      <c r="L45" s="12"/>
      <c r="N45" s="11"/>
      <c r="O45" s="12"/>
      <c r="P45" s="12"/>
      <c r="Q45" s="12"/>
    </row>
    <row r="46" spans="2:17" ht="16.5" customHeight="1" x14ac:dyDescent="0.2">
      <c r="B46" s="120" t="s">
        <v>159</v>
      </c>
      <c r="C46" s="121">
        <v>40</v>
      </c>
      <c r="D46" s="121">
        <v>2560</v>
      </c>
      <c r="E46" s="121">
        <v>49</v>
      </c>
      <c r="F46" s="122">
        <f t="shared" si="0"/>
        <v>6.179144755923782E-4</v>
      </c>
      <c r="I46" s="11"/>
      <c r="J46" s="12"/>
      <c r="K46" s="12"/>
      <c r="L46" s="12"/>
      <c r="N46" s="11"/>
      <c r="O46" s="12"/>
      <c r="P46" s="12"/>
      <c r="Q46" s="12"/>
    </row>
    <row r="47" spans="2:17" ht="16.5" customHeight="1" x14ac:dyDescent="0.2">
      <c r="B47" s="93" t="s">
        <v>160</v>
      </c>
      <c r="C47" s="62">
        <v>40</v>
      </c>
      <c r="D47" s="62">
        <v>2625</v>
      </c>
      <c r="E47" s="62">
        <v>45</v>
      </c>
      <c r="F47" s="63">
        <f t="shared" si="0"/>
        <v>5.6747247758483709E-4</v>
      </c>
      <c r="I47" s="11"/>
      <c r="J47" s="12"/>
      <c r="K47" s="12"/>
      <c r="L47" s="12"/>
      <c r="N47" s="11"/>
      <c r="O47" s="12"/>
      <c r="P47" s="12"/>
      <c r="Q47" s="12"/>
    </row>
    <row r="48" spans="2:17" ht="16.5" customHeight="1" x14ac:dyDescent="0.2">
      <c r="B48" s="120" t="s">
        <v>164</v>
      </c>
      <c r="C48" s="121">
        <v>22</v>
      </c>
      <c r="D48" s="121">
        <v>1232</v>
      </c>
      <c r="E48" s="121">
        <v>25</v>
      </c>
      <c r="F48" s="122">
        <f t="shared" si="0"/>
        <v>3.1526248754713175E-4</v>
      </c>
      <c r="I48" s="11"/>
      <c r="J48" s="12"/>
      <c r="K48" s="12"/>
      <c r="L48" s="12"/>
      <c r="N48" s="11"/>
      <c r="O48" s="12"/>
      <c r="P48" s="12"/>
      <c r="Q48" s="12"/>
    </row>
    <row r="49" spans="2:20" ht="16.5" customHeight="1" x14ac:dyDescent="0.2">
      <c r="B49" s="93" t="s">
        <v>85</v>
      </c>
      <c r="C49" s="62">
        <v>20</v>
      </c>
      <c r="D49" s="62">
        <v>2392</v>
      </c>
      <c r="E49" s="62">
        <v>24</v>
      </c>
      <c r="F49" s="63">
        <f t="shared" si="0"/>
        <v>3.0265198804524645E-4</v>
      </c>
      <c r="I49" s="11"/>
      <c r="J49" s="12"/>
      <c r="K49" s="12"/>
      <c r="L49" s="12"/>
      <c r="N49" s="11"/>
      <c r="O49" s="12"/>
      <c r="P49" s="12"/>
      <c r="Q49" s="12"/>
    </row>
    <row r="50" spans="2:20" ht="16.5" customHeight="1" x14ac:dyDescent="0.2">
      <c r="B50" s="64" t="s">
        <v>96</v>
      </c>
      <c r="C50" s="65">
        <f>SUM(C14:C49)</f>
        <v>66816</v>
      </c>
      <c r="D50" s="65">
        <f>SUM(D14:D49)</f>
        <v>5235880</v>
      </c>
      <c r="E50" s="65">
        <f>SUM(E14:E49)</f>
        <v>79299</v>
      </c>
      <c r="F50" s="66">
        <f>SUM(F14:F49)</f>
        <v>0.99999999999999978</v>
      </c>
      <c r="R50" s="9"/>
      <c r="S50" s="9"/>
      <c r="T50" s="9"/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R76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15.140625" style="1" customWidth="1"/>
    <col min="2" max="2" width="8.85546875" style="1" customWidth="1"/>
    <col min="3" max="3" width="11.7109375" style="1" customWidth="1"/>
    <col min="4" max="4" width="10.28515625" style="1" customWidth="1"/>
    <col min="5" max="5" width="8.85546875" style="1" customWidth="1"/>
    <col min="6" max="6" width="11.7109375" style="1" customWidth="1"/>
    <col min="7" max="7" width="11.42578125" style="1"/>
    <col min="8" max="8" width="12" style="1" customWidth="1"/>
    <col min="9" max="16384" width="11.42578125" style="1"/>
  </cols>
  <sheetData>
    <row r="9" spans="1:18" ht="20.100000000000001" customHeight="1" x14ac:dyDescent="0.2">
      <c r="A9" s="112" t="s">
        <v>26</v>
      </c>
      <c r="B9" s="112"/>
      <c r="C9" s="112"/>
      <c r="D9" s="112"/>
      <c r="E9" s="112"/>
      <c r="F9" s="112"/>
      <c r="G9" s="112"/>
      <c r="H9" s="112"/>
      <c r="I9" s="15"/>
    </row>
    <row r="10" spans="1:18" x14ac:dyDescent="0.2">
      <c r="A10" s="13"/>
      <c r="B10" s="13"/>
      <c r="C10" s="13"/>
      <c r="D10" s="13"/>
      <c r="E10" s="113" t="str">
        <f>+CONCATENATE(MID(Principal!C13,1,14)," de ambas temporadas")</f>
        <v>datos al 31/03 de ambas temporadas</v>
      </c>
      <c r="F10" s="113"/>
      <c r="G10" s="113"/>
      <c r="H10" s="113"/>
      <c r="I10" s="15"/>
    </row>
    <row r="11" spans="1:18" x14ac:dyDescent="0.2">
      <c r="A11" s="13"/>
      <c r="B11" s="13"/>
      <c r="C11" s="13"/>
      <c r="D11" s="13"/>
      <c r="E11" s="58"/>
      <c r="F11" s="58"/>
      <c r="G11" s="58"/>
      <c r="H11" s="58"/>
      <c r="I11" s="15"/>
    </row>
    <row r="12" spans="1:18" ht="16.5" customHeight="1" x14ac:dyDescent="0.2">
      <c r="A12" s="68"/>
      <c r="B12" s="69"/>
      <c r="C12" s="69"/>
      <c r="D12" s="70">
        <v>2023</v>
      </c>
      <c r="E12" s="68"/>
      <c r="F12" s="71"/>
      <c r="G12" s="71"/>
      <c r="H12" s="72">
        <v>2024</v>
      </c>
      <c r="I12" s="15"/>
    </row>
    <row r="13" spans="1:18" ht="16.5" customHeight="1" x14ac:dyDescent="0.2">
      <c r="A13" s="73" t="s">
        <v>15</v>
      </c>
      <c r="B13" s="74" t="s">
        <v>9</v>
      </c>
      <c r="C13" s="74" t="s">
        <v>10</v>
      </c>
      <c r="D13" s="75" t="s">
        <v>11</v>
      </c>
      <c r="E13" s="76" t="s">
        <v>9</v>
      </c>
      <c r="F13" s="75" t="s">
        <v>10</v>
      </c>
      <c r="G13" s="75" t="s">
        <v>11</v>
      </c>
      <c r="H13" s="77" t="s">
        <v>27</v>
      </c>
      <c r="I13" s="16"/>
      <c r="K13" s="17"/>
      <c r="L13" s="4"/>
      <c r="M13" s="4"/>
      <c r="N13" s="17"/>
      <c r="O13" s="17"/>
      <c r="P13" s="17"/>
      <c r="Q13" s="17"/>
      <c r="R13" s="18"/>
    </row>
    <row r="14" spans="1:18" ht="16.5" customHeight="1" x14ac:dyDescent="0.2">
      <c r="A14" s="123" t="s">
        <v>168</v>
      </c>
      <c r="B14" s="124">
        <v>0</v>
      </c>
      <c r="C14" s="124">
        <v>0</v>
      </c>
      <c r="D14" s="124">
        <v>0</v>
      </c>
      <c r="E14" s="125">
        <v>0</v>
      </c>
      <c r="F14" s="126">
        <v>2173</v>
      </c>
      <c r="G14" s="126">
        <v>27</v>
      </c>
      <c r="H14" s="128" t="s">
        <v>108</v>
      </c>
      <c r="I14" s="16"/>
      <c r="K14" s="17"/>
      <c r="L14" s="4"/>
      <c r="M14" s="4"/>
      <c r="N14" s="17"/>
      <c r="O14" s="17"/>
      <c r="P14" s="17"/>
      <c r="Q14" s="17"/>
      <c r="R14" s="18"/>
    </row>
    <row r="15" spans="1:18" ht="16.5" customHeight="1" x14ac:dyDescent="0.2">
      <c r="A15" s="92" t="s">
        <v>97</v>
      </c>
      <c r="B15" s="78">
        <v>0</v>
      </c>
      <c r="C15" s="78">
        <v>0</v>
      </c>
      <c r="D15" s="78">
        <v>0</v>
      </c>
      <c r="E15" s="79">
        <v>40</v>
      </c>
      <c r="F15" s="80">
        <v>2374</v>
      </c>
      <c r="G15" s="80">
        <v>37</v>
      </c>
      <c r="H15" s="91" t="s">
        <v>108</v>
      </c>
      <c r="I15" s="19"/>
      <c r="K15" s="20"/>
      <c r="L15" s="21"/>
      <c r="M15" s="21"/>
      <c r="N15" s="8"/>
      <c r="O15" s="8"/>
      <c r="P15" s="8"/>
      <c r="Q15" s="8"/>
      <c r="R15" s="8"/>
    </row>
    <row r="16" spans="1:18" ht="16.5" customHeight="1" x14ac:dyDescent="0.2">
      <c r="A16" s="123" t="s">
        <v>169</v>
      </c>
      <c r="B16" s="124">
        <v>1240</v>
      </c>
      <c r="C16" s="124">
        <v>30419</v>
      </c>
      <c r="D16" s="124">
        <v>1615</v>
      </c>
      <c r="E16" s="125">
        <v>99</v>
      </c>
      <c r="F16" s="126">
        <v>99</v>
      </c>
      <c r="G16" s="126">
        <v>134</v>
      </c>
      <c r="H16" s="128">
        <f t="shared" ref="H16:H31" si="0">(+G16-D16)/D16</f>
        <v>-0.91702786377708978</v>
      </c>
      <c r="I16" s="19"/>
      <c r="K16" s="20"/>
      <c r="L16" s="21"/>
      <c r="M16" s="21"/>
      <c r="N16" s="8"/>
      <c r="O16" s="8"/>
      <c r="P16" s="8"/>
      <c r="Q16" s="8"/>
      <c r="R16" s="8"/>
    </row>
    <row r="17" spans="1:18" ht="16.5" customHeight="1" x14ac:dyDescent="0.2">
      <c r="A17" s="92" t="s">
        <v>98</v>
      </c>
      <c r="B17" s="78">
        <v>80</v>
      </c>
      <c r="C17" s="78">
        <v>9280</v>
      </c>
      <c r="D17" s="78">
        <v>91</v>
      </c>
      <c r="E17" s="79">
        <v>509</v>
      </c>
      <c r="F17" s="80">
        <v>61781</v>
      </c>
      <c r="G17" s="80">
        <v>560</v>
      </c>
      <c r="H17" s="91">
        <f t="shared" si="0"/>
        <v>5.1538461538461542</v>
      </c>
      <c r="I17" s="19"/>
      <c r="K17" s="20"/>
      <c r="L17" s="21"/>
      <c r="M17" s="21"/>
      <c r="N17" s="8"/>
      <c r="O17" s="8"/>
      <c r="P17" s="8"/>
      <c r="Q17" s="8"/>
      <c r="R17" s="8"/>
    </row>
    <row r="18" spans="1:18" ht="16.5" customHeight="1" x14ac:dyDescent="0.2">
      <c r="A18" s="123" t="s">
        <v>99</v>
      </c>
      <c r="B18" s="124">
        <v>8</v>
      </c>
      <c r="C18" s="124">
        <v>960</v>
      </c>
      <c r="D18" s="124">
        <v>10</v>
      </c>
      <c r="E18" s="125">
        <v>0</v>
      </c>
      <c r="F18" s="126">
        <v>0</v>
      </c>
      <c r="G18" s="126">
        <v>0</v>
      </c>
      <c r="H18" s="128">
        <f t="shared" si="0"/>
        <v>-1</v>
      </c>
      <c r="I18" s="19"/>
      <c r="K18" s="20"/>
      <c r="L18" s="21"/>
      <c r="M18" s="21"/>
      <c r="N18" s="8"/>
      <c r="O18" s="8"/>
      <c r="P18" s="8"/>
      <c r="Q18" s="8"/>
      <c r="R18" s="8"/>
    </row>
    <row r="19" spans="1:18" ht="16.5" customHeight="1" x14ac:dyDescent="0.2">
      <c r="A19" s="92" t="s">
        <v>170</v>
      </c>
      <c r="B19" s="78">
        <v>20</v>
      </c>
      <c r="C19" s="78">
        <v>2400</v>
      </c>
      <c r="D19" s="78">
        <v>24</v>
      </c>
      <c r="E19" s="79">
        <v>0</v>
      </c>
      <c r="F19" s="80">
        <v>0</v>
      </c>
      <c r="G19" s="80">
        <v>0</v>
      </c>
      <c r="H19" s="91">
        <f t="shared" si="0"/>
        <v>-1</v>
      </c>
      <c r="I19" s="19"/>
      <c r="K19" s="20"/>
      <c r="L19" s="21"/>
      <c r="M19" s="21"/>
      <c r="N19" s="8"/>
      <c r="O19" s="8"/>
      <c r="P19" s="8"/>
      <c r="Q19" s="8"/>
      <c r="R19" s="8"/>
    </row>
    <row r="20" spans="1:18" ht="16.5" customHeight="1" x14ac:dyDescent="0.2">
      <c r="A20" s="123" t="s">
        <v>100</v>
      </c>
      <c r="B20" s="124">
        <v>0</v>
      </c>
      <c r="C20" s="124">
        <v>0</v>
      </c>
      <c r="D20" s="124">
        <v>0</v>
      </c>
      <c r="E20" s="125">
        <v>500</v>
      </c>
      <c r="F20" s="126">
        <v>57518</v>
      </c>
      <c r="G20" s="126">
        <v>805</v>
      </c>
      <c r="H20" s="128" t="s">
        <v>108</v>
      </c>
      <c r="I20" s="19"/>
      <c r="K20" s="20"/>
      <c r="L20" s="21"/>
      <c r="M20" s="21"/>
      <c r="N20" s="8"/>
      <c r="O20" s="8"/>
      <c r="P20" s="8"/>
      <c r="Q20" s="8"/>
      <c r="R20" s="8"/>
    </row>
    <row r="21" spans="1:18" ht="16.5" customHeight="1" x14ac:dyDescent="0.2">
      <c r="A21" s="92" t="s">
        <v>171</v>
      </c>
      <c r="B21" s="78">
        <v>1103</v>
      </c>
      <c r="C21" s="78">
        <v>70275</v>
      </c>
      <c r="D21" s="78">
        <v>1334</v>
      </c>
      <c r="E21" s="79">
        <v>300</v>
      </c>
      <c r="F21" s="80">
        <v>18936</v>
      </c>
      <c r="G21" s="80">
        <v>360</v>
      </c>
      <c r="H21" s="91">
        <f t="shared" si="0"/>
        <v>-0.73013493253373318</v>
      </c>
      <c r="I21" s="19"/>
      <c r="K21" s="20"/>
      <c r="L21" s="21"/>
      <c r="M21" s="21"/>
      <c r="N21" s="8"/>
      <c r="O21" s="8"/>
      <c r="P21" s="8"/>
      <c r="Q21" s="8"/>
      <c r="R21" s="8"/>
    </row>
    <row r="22" spans="1:18" ht="16.5" customHeight="1" x14ac:dyDescent="0.2">
      <c r="A22" s="123" t="s">
        <v>101</v>
      </c>
      <c r="B22" s="124">
        <v>2659</v>
      </c>
      <c r="C22" s="124">
        <v>102318</v>
      </c>
      <c r="D22" s="124">
        <v>2876</v>
      </c>
      <c r="E22" s="125">
        <v>1959</v>
      </c>
      <c r="F22" s="126">
        <v>108910</v>
      </c>
      <c r="G22" s="126">
        <v>2062</v>
      </c>
      <c r="H22" s="128">
        <f t="shared" si="0"/>
        <v>-0.28303198887343534</v>
      </c>
      <c r="I22" s="19"/>
      <c r="K22" s="20"/>
      <c r="L22" s="21"/>
      <c r="M22" s="21"/>
      <c r="N22" s="8"/>
      <c r="O22" s="8"/>
      <c r="P22" s="8"/>
      <c r="Q22" s="8"/>
      <c r="R22" s="8"/>
    </row>
    <row r="23" spans="1:18" ht="16.5" customHeight="1" x14ac:dyDescent="0.2">
      <c r="A23" s="92" t="s">
        <v>102</v>
      </c>
      <c r="B23" s="78">
        <v>302</v>
      </c>
      <c r="C23" s="78">
        <v>39160</v>
      </c>
      <c r="D23" s="78">
        <v>353</v>
      </c>
      <c r="E23" s="79">
        <v>212</v>
      </c>
      <c r="F23" s="80">
        <v>25141</v>
      </c>
      <c r="G23" s="80">
        <v>231</v>
      </c>
      <c r="H23" s="91">
        <f>(+G23-D23)/D23</f>
        <v>-0.34560906515580736</v>
      </c>
      <c r="I23" s="19"/>
      <c r="K23" s="20"/>
      <c r="L23" s="21"/>
      <c r="M23" s="21"/>
      <c r="N23" s="8"/>
      <c r="O23" s="8"/>
      <c r="P23" s="8"/>
      <c r="Q23" s="8"/>
      <c r="R23" s="8"/>
    </row>
    <row r="24" spans="1:18" ht="16.5" customHeight="1" x14ac:dyDescent="0.2">
      <c r="A24" s="123" t="s">
        <v>103</v>
      </c>
      <c r="B24" s="124">
        <v>73</v>
      </c>
      <c r="C24" s="124">
        <v>8760</v>
      </c>
      <c r="D24" s="124">
        <v>88</v>
      </c>
      <c r="E24" s="125">
        <v>0</v>
      </c>
      <c r="F24" s="126">
        <v>0</v>
      </c>
      <c r="G24" s="126">
        <v>0</v>
      </c>
      <c r="H24" s="128">
        <f t="shared" si="0"/>
        <v>-1</v>
      </c>
      <c r="I24" s="19"/>
      <c r="K24" s="20"/>
      <c r="L24" s="21"/>
      <c r="M24" s="21"/>
      <c r="N24" s="8"/>
      <c r="O24" s="8"/>
      <c r="P24" s="8"/>
      <c r="Q24" s="8"/>
      <c r="R24" s="8"/>
    </row>
    <row r="25" spans="1:18" ht="16.5" customHeight="1" x14ac:dyDescent="0.2">
      <c r="A25" s="92" t="s">
        <v>104</v>
      </c>
      <c r="B25" s="78">
        <v>20</v>
      </c>
      <c r="C25" s="78">
        <v>2400</v>
      </c>
      <c r="D25" s="78">
        <v>24</v>
      </c>
      <c r="E25" s="79">
        <v>0</v>
      </c>
      <c r="F25" s="80">
        <v>0</v>
      </c>
      <c r="G25" s="80">
        <v>0</v>
      </c>
      <c r="H25" s="91">
        <f t="shared" si="0"/>
        <v>-1</v>
      </c>
      <c r="I25" s="19"/>
      <c r="K25" s="20"/>
      <c r="L25" s="21"/>
      <c r="M25" s="21"/>
      <c r="N25" s="8"/>
      <c r="O25" s="8"/>
      <c r="P25" s="8"/>
      <c r="Q25" s="8"/>
      <c r="R25" s="8"/>
    </row>
    <row r="26" spans="1:18" ht="16.5" customHeight="1" x14ac:dyDescent="0.2">
      <c r="A26" s="123" t="s">
        <v>105</v>
      </c>
      <c r="B26" s="124">
        <v>46797</v>
      </c>
      <c r="C26" s="124">
        <v>3756611</v>
      </c>
      <c r="D26" s="124">
        <v>55419</v>
      </c>
      <c r="E26" s="125">
        <v>64857</v>
      </c>
      <c r="F26" s="126">
        <v>5126970</v>
      </c>
      <c r="G26" s="126">
        <v>77239</v>
      </c>
      <c r="H26" s="128">
        <f t="shared" si="0"/>
        <v>0.39372778289034449</v>
      </c>
      <c r="I26" s="19"/>
      <c r="K26" s="20"/>
      <c r="L26" s="21"/>
      <c r="M26" s="21"/>
      <c r="N26" s="8"/>
      <c r="O26" s="8"/>
      <c r="P26" s="8"/>
      <c r="Q26" s="8"/>
      <c r="R26" s="8"/>
    </row>
    <row r="27" spans="1:18" ht="16.5" customHeight="1" x14ac:dyDescent="0.2">
      <c r="A27" s="92" t="s">
        <v>106</v>
      </c>
      <c r="B27" s="78">
        <v>0</v>
      </c>
      <c r="C27" s="78">
        <v>0</v>
      </c>
      <c r="D27" s="78">
        <v>0</v>
      </c>
      <c r="E27" s="79">
        <v>0</v>
      </c>
      <c r="F27" s="80">
        <v>16129</v>
      </c>
      <c r="G27" s="80">
        <v>198</v>
      </c>
      <c r="H27" s="91" t="s">
        <v>108</v>
      </c>
      <c r="I27" s="19"/>
      <c r="K27" s="20"/>
      <c r="L27" s="21"/>
      <c r="M27" s="21"/>
      <c r="N27" s="8"/>
      <c r="O27" s="8"/>
      <c r="P27" s="8"/>
      <c r="Q27" s="8"/>
      <c r="R27" s="8"/>
    </row>
    <row r="28" spans="1:18" ht="16.5" customHeight="1" x14ac:dyDescent="0.2">
      <c r="A28" s="123" t="s">
        <v>28</v>
      </c>
      <c r="B28" s="124">
        <v>1716</v>
      </c>
      <c r="C28" s="124">
        <v>6200</v>
      </c>
      <c r="D28" s="124">
        <v>2204</v>
      </c>
      <c r="E28" s="125">
        <v>597</v>
      </c>
      <c r="F28" s="126">
        <v>597</v>
      </c>
      <c r="G28" s="126">
        <v>761</v>
      </c>
      <c r="H28" s="128">
        <f t="shared" si="0"/>
        <v>-0.65471869328493648</v>
      </c>
      <c r="I28" s="19"/>
      <c r="K28" s="20"/>
      <c r="L28" s="21"/>
      <c r="M28" s="21"/>
      <c r="N28" s="8"/>
      <c r="O28" s="8"/>
      <c r="P28" s="8"/>
      <c r="Q28" s="8"/>
      <c r="R28" s="8"/>
    </row>
    <row r="29" spans="1:18" ht="16.5" customHeight="1" x14ac:dyDescent="0.2">
      <c r="A29" s="92" t="s">
        <v>29</v>
      </c>
      <c r="B29" s="78">
        <v>4350</v>
      </c>
      <c r="C29" s="78">
        <v>260826</v>
      </c>
      <c r="D29" s="78">
        <v>6669</v>
      </c>
      <c r="E29" s="79">
        <v>896</v>
      </c>
      <c r="F29" s="80">
        <v>53760</v>
      </c>
      <c r="G29" s="80">
        <v>1349</v>
      </c>
      <c r="H29" s="91">
        <f t="shared" si="0"/>
        <v>-0.79772079772079774</v>
      </c>
      <c r="I29" s="19"/>
      <c r="K29" s="20"/>
      <c r="L29" s="21"/>
      <c r="M29" s="21"/>
      <c r="N29" s="8"/>
      <c r="O29" s="8"/>
      <c r="P29" s="8"/>
      <c r="Q29" s="8"/>
      <c r="R29" s="8"/>
    </row>
    <row r="30" spans="1:18" ht="16.5" customHeight="1" x14ac:dyDescent="0.2">
      <c r="A30" s="123" t="s">
        <v>19</v>
      </c>
      <c r="B30" s="124">
        <v>102</v>
      </c>
      <c r="C30" s="124">
        <v>2108</v>
      </c>
      <c r="D30" s="124">
        <v>124</v>
      </c>
      <c r="E30" s="125">
        <v>252</v>
      </c>
      <c r="F30" s="126">
        <v>252</v>
      </c>
      <c r="G30" s="126">
        <v>367</v>
      </c>
      <c r="H30" s="128">
        <f t="shared" si="0"/>
        <v>1.9596774193548387</v>
      </c>
      <c r="I30" s="19"/>
      <c r="K30" s="20"/>
      <c r="L30" s="21"/>
      <c r="M30" s="21"/>
      <c r="N30" s="8"/>
      <c r="O30" s="8"/>
      <c r="P30" s="8"/>
      <c r="Q30" s="8"/>
      <c r="R30" s="8"/>
    </row>
    <row r="31" spans="1:18" ht="16.5" customHeight="1" x14ac:dyDescent="0.2">
      <c r="A31" s="92" t="s">
        <v>107</v>
      </c>
      <c r="B31" s="78">
        <v>1971</v>
      </c>
      <c r="C31" s="78">
        <v>212891</v>
      </c>
      <c r="D31" s="78">
        <v>1875</v>
      </c>
      <c r="E31" s="79">
        <v>680</v>
      </c>
      <c r="F31" s="80">
        <v>76356</v>
      </c>
      <c r="G31" s="80">
        <v>684</v>
      </c>
      <c r="H31" s="91">
        <f t="shared" si="0"/>
        <v>-0.63519999999999999</v>
      </c>
      <c r="I31" s="19"/>
      <c r="K31" s="20"/>
      <c r="L31" s="21"/>
      <c r="M31" s="21"/>
      <c r="N31" s="8"/>
      <c r="O31" s="8"/>
      <c r="P31" s="8"/>
      <c r="Q31" s="8"/>
      <c r="R31" s="8"/>
    </row>
    <row r="32" spans="1:18" ht="16.5" customHeight="1" x14ac:dyDescent="0.2">
      <c r="A32" s="123" t="s">
        <v>172</v>
      </c>
      <c r="B32" s="124">
        <v>0</v>
      </c>
      <c r="C32" s="124">
        <v>0</v>
      </c>
      <c r="D32" s="124">
        <v>0</v>
      </c>
      <c r="E32" s="125">
        <v>120</v>
      </c>
      <c r="F32" s="126">
        <v>8120</v>
      </c>
      <c r="G32" s="126">
        <v>125</v>
      </c>
      <c r="H32" s="128" t="s">
        <v>108</v>
      </c>
      <c r="I32" s="19"/>
      <c r="K32" s="20"/>
      <c r="L32" s="21"/>
      <c r="M32" s="21"/>
      <c r="N32" s="8"/>
      <c r="O32" s="8"/>
      <c r="P32" s="8"/>
      <c r="Q32" s="8"/>
      <c r="R32" s="8"/>
    </row>
    <row r="33" spans="1:18" ht="16.5" customHeight="1" x14ac:dyDescent="0.2">
      <c r="A33" s="81" t="s">
        <v>96</v>
      </c>
      <c r="B33" s="82">
        <f>SUM(B14:B32)</f>
        <v>60441</v>
      </c>
      <c r="C33" s="82">
        <f>SUM(C14:C32)</f>
        <v>4504608</v>
      </c>
      <c r="D33" s="82">
        <f>SUM(D14:D32)</f>
        <v>72706</v>
      </c>
      <c r="E33" s="83">
        <f>SUM(E14:E32)</f>
        <v>71021</v>
      </c>
      <c r="F33" s="84">
        <f>SUM(F14:F32)</f>
        <v>5559116</v>
      </c>
      <c r="G33" s="84">
        <f>SUM(G14:G32)</f>
        <v>84939</v>
      </c>
      <c r="H33" s="85">
        <f>(+G33-D33)/D33</f>
        <v>0.16825296399196765</v>
      </c>
      <c r="I33" s="22"/>
      <c r="K33" s="17"/>
      <c r="L33" s="17"/>
      <c r="M33" s="17"/>
      <c r="N33" s="23"/>
      <c r="O33" s="17"/>
      <c r="P33" s="17"/>
      <c r="Q33" s="23"/>
      <c r="R33" s="24"/>
    </row>
    <row r="34" spans="1:18" ht="16.5" customHeight="1" x14ac:dyDescent="0.2">
      <c r="A34" s="86"/>
      <c r="B34" s="87"/>
      <c r="C34" s="87"/>
      <c r="D34" s="87"/>
      <c r="E34" s="88"/>
      <c r="F34" s="111" t="s">
        <v>17</v>
      </c>
      <c r="G34" s="111"/>
      <c r="H34" s="89">
        <f>(+E33-B33)/B33</f>
        <v>0.17504673979583396</v>
      </c>
      <c r="I34" s="26"/>
      <c r="K34" s="17"/>
      <c r="L34" s="27"/>
      <c r="M34" s="27"/>
      <c r="N34" s="27"/>
      <c r="O34" s="4"/>
      <c r="P34" s="4"/>
      <c r="Q34" s="4"/>
      <c r="R34" s="4"/>
    </row>
    <row r="35" spans="1:18" ht="16.5" customHeight="1" x14ac:dyDescent="0.2">
      <c r="A35" s="3"/>
      <c r="B35" s="3"/>
      <c r="C35" s="3"/>
      <c r="D35" s="3"/>
      <c r="E35" s="25"/>
      <c r="F35" s="28"/>
      <c r="G35" s="28"/>
      <c r="H35" s="29"/>
      <c r="I35" s="26"/>
      <c r="K35" s="17"/>
      <c r="L35" s="27"/>
      <c r="M35" s="27"/>
      <c r="N35" s="27"/>
      <c r="O35" s="4"/>
      <c r="R35" s="24"/>
    </row>
    <row r="36" spans="1:18" ht="16.5" customHeight="1" x14ac:dyDescent="0.2">
      <c r="A36" s="68"/>
      <c r="B36" s="69"/>
      <c r="C36" s="69"/>
      <c r="D36" s="70">
        <v>2023</v>
      </c>
      <c r="E36" s="68"/>
      <c r="F36" s="71"/>
      <c r="G36" s="71"/>
      <c r="H36" s="72">
        <v>2024</v>
      </c>
      <c r="I36" s="15"/>
      <c r="K36" s="17"/>
      <c r="L36" s="17"/>
      <c r="M36" s="17"/>
      <c r="N36" s="17"/>
      <c r="O36" s="17"/>
      <c r="P36" s="17"/>
      <c r="Q36" s="17"/>
      <c r="R36" s="18"/>
    </row>
    <row r="37" spans="1:18" ht="16.5" customHeight="1" x14ac:dyDescent="0.2">
      <c r="A37" s="73" t="s">
        <v>18</v>
      </c>
      <c r="B37" s="74" t="s">
        <v>9</v>
      </c>
      <c r="C37" s="74" t="s">
        <v>10</v>
      </c>
      <c r="D37" s="75" t="s">
        <v>11</v>
      </c>
      <c r="E37" s="76" t="s">
        <v>9</v>
      </c>
      <c r="F37" s="75" t="s">
        <v>10</v>
      </c>
      <c r="G37" s="75" t="s">
        <v>11</v>
      </c>
      <c r="H37" s="77" t="s">
        <v>27</v>
      </c>
      <c r="I37" s="16"/>
      <c r="K37" s="17"/>
      <c r="L37" s="8"/>
      <c r="M37" s="8"/>
      <c r="N37" s="8"/>
      <c r="O37" s="8"/>
      <c r="P37" s="8"/>
      <c r="Q37" s="8"/>
      <c r="R37" s="8"/>
    </row>
    <row r="38" spans="1:18" ht="16.5" customHeight="1" x14ac:dyDescent="0.2">
      <c r="A38" s="123" t="s">
        <v>109</v>
      </c>
      <c r="B38" s="124">
        <v>0</v>
      </c>
      <c r="C38" s="124">
        <v>0</v>
      </c>
      <c r="D38" s="124">
        <v>0</v>
      </c>
      <c r="E38" s="125">
        <v>20</v>
      </c>
      <c r="F38" s="126">
        <v>2400</v>
      </c>
      <c r="G38" s="126">
        <v>24</v>
      </c>
      <c r="H38" s="127" t="s">
        <v>108</v>
      </c>
      <c r="I38" s="16"/>
      <c r="K38" s="17"/>
      <c r="L38" s="8"/>
      <c r="M38" s="8"/>
      <c r="N38" s="8"/>
      <c r="O38" s="8"/>
      <c r="P38" s="8"/>
      <c r="Q38" s="8"/>
      <c r="R38" s="8"/>
    </row>
    <row r="39" spans="1:18" ht="16.5" customHeight="1" x14ac:dyDescent="0.2">
      <c r="A39" s="92" t="s">
        <v>110</v>
      </c>
      <c r="B39" s="78">
        <v>281</v>
      </c>
      <c r="C39" s="78">
        <v>32845</v>
      </c>
      <c r="D39" s="78">
        <v>295</v>
      </c>
      <c r="E39" s="79">
        <v>673</v>
      </c>
      <c r="F39" s="80">
        <v>67859</v>
      </c>
      <c r="G39" s="80">
        <v>728</v>
      </c>
      <c r="H39" s="90">
        <f t="shared" ref="H38:H73" si="1">(+G39-D39)/D39</f>
        <v>1.4677966101694915</v>
      </c>
      <c r="I39" s="16"/>
      <c r="K39" s="17"/>
      <c r="L39" s="8"/>
      <c r="M39" s="8"/>
      <c r="N39" s="8"/>
      <c r="O39" s="8"/>
      <c r="P39" s="8"/>
      <c r="Q39" s="8"/>
      <c r="R39" s="8"/>
    </row>
    <row r="40" spans="1:18" ht="16.5" customHeight="1" x14ac:dyDescent="0.2">
      <c r="A40" s="123" t="s">
        <v>111</v>
      </c>
      <c r="B40" s="124">
        <v>63</v>
      </c>
      <c r="C40" s="124">
        <v>3528</v>
      </c>
      <c r="D40" s="124">
        <v>67</v>
      </c>
      <c r="E40" s="125">
        <v>105</v>
      </c>
      <c r="F40" s="126">
        <v>6909</v>
      </c>
      <c r="G40" s="126">
        <v>112</v>
      </c>
      <c r="H40" s="128">
        <f t="shared" si="1"/>
        <v>0.67164179104477617</v>
      </c>
      <c r="I40" s="16"/>
      <c r="K40" s="17"/>
      <c r="L40" s="8"/>
      <c r="M40" s="8"/>
      <c r="N40" s="8"/>
      <c r="O40" s="8"/>
      <c r="P40" s="8"/>
      <c r="Q40" s="8"/>
      <c r="R40" s="8"/>
    </row>
    <row r="41" spans="1:18" ht="16.5" customHeight="1" x14ac:dyDescent="0.2">
      <c r="A41" s="92" t="s">
        <v>132</v>
      </c>
      <c r="B41" s="78">
        <v>5349</v>
      </c>
      <c r="C41" s="78">
        <v>222502</v>
      </c>
      <c r="D41" s="78">
        <v>7665</v>
      </c>
      <c r="E41" s="79">
        <v>8230</v>
      </c>
      <c r="F41" s="80">
        <v>478515</v>
      </c>
      <c r="G41" s="80">
        <v>10460</v>
      </c>
      <c r="H41" s="90">
        <f t="shared" si="1"/>
        <v>0.36464448793215914</v>
      </c>
      <c r="I41" s="16"/>
      <c r="K41" s="17"/>
      <c r="L41" s="8"/>
      <c r="M41" s="8"/>
      <c r="N41" s="8"/>
      <c r="O41" s="8"/>
      <c r="P41" s="8"/>
      <c r="Q41" s="8"/>
      <c r="R41" s="8"/>
    </row>
    <row r="42" spans="1:18" ht="16.5" customHeight="1" x14ac:dyDescent="0.2">
      <c r="A42" s="123" t="s">
        <v>112</v>
      </c>
      <c r="B42" s="124">
        <v>2444</v>
      </c>
      <c r="C42" s="124">
        <v>98999</v>
      </c>
      <c r="D42" s="124">
        <v>2841</v>
      </c>
      <c r="E42" s="125">
        <v>1528</v>
      </c>
      <c r="F42" s="126">
        <v>94115</v>
      </c>
      <c r="G42" s="126">
        <v>1850</v>
      </c>
      <c r="H42" s="128">
        <f t="shared" si="1"/>
        <v>-0.34882083773319256</v>
      </c>
      <c r="I42" s="16"/>
      <c r="K42" s="17"/>
      <c r="L42" s="8"/>
      <c r="M42" s="8"/>
      <c r="N42" s="8"/>
      <c r="O42" s="8"/>
      <c r="P42" s="8"/>
      <c r="Q42" s="8"/>
      <c r="R42" s="8"/>
    </row>
    <row r="43" spans="1:18" ht="16.5" customHeight="1" x14ac:dyDescent="0.2">
      <c r="A43" s="92" t="s">
        <v>173</v>
      </c>
      <c r="B43" s="78">
        <v>0</v>
      </c>
      <c r="C43" s="78">
        <v>0</v>
      </c>
      <c r="D43" s="78">
        <v>0</v>
      </c>
      <c r="E43" s="79">
        <v>102</v>
      </c>
      <c r="F43" s="80">
        <v>6120</v>
      </c>
      <c r="G43" s="80">
        <v>154</v>
      </c>
      <c r="H43" s="90" t="s">
        <v>108</v>
      </c>
      <c r="I43" s="16"/>
      <c r="K43" s="17"/>
      <c r="L43" s="8"/>
      <c r="M43" s="8"/>
      <c r="N43" s="8"/>
      <c r="O43" s="8"/>
      <c r="P43" s="8"/>
      <c r="Q43" s="8"/>
      <c r="R43" s="8"/>
    </row>
    <row r="44" spans="1:18" ht="16.5" customHeight="1" x14ac:dyDescent="0.2">
      <c r="A44" s="123" t="s">
        <v>174</v>
      </c>
      <c r="B44" s="124">
        <v>42</v>
      </c>
      <c r="C44" s="124">
        <v>4354</v>
      </c>
      <c r="D44" s="124">
        <v>50</v>
      </c>
      <c r="E44" s="125">
        <v>0</v>
      </c>
      <c r="F44" s="126">
        <v>0</v>
      </c>
      <c r="G44" s="126">
        <v>0</v>
      </c>
      <c r="H44" s="128">
        <f t="shared" si="1"/>
        <v>-1</v>
      </c>
      <c r="I44" s="16"/>
      <c r="K44" s="17"/>
      <c r="L44" s="8"/>
      <c r="M44" s="8"/>
      <c r="N44" s="8"/>
      <c r="O44" s="8"/>
      <c r="P44" s="8"/>
      <c r="Q44" s="8"/>
      <c r="R44" s="8"/>
    </row>
    <row r="45" spans="1:18" ht="16.5" customHeight="1" x14ac:dyDescent="0.2">
      <c r="A45" s="92" t="s">
        <v>175</v>
      </c>
      <c r="B45" s="78">
        <v>0</v>
      </c>
      <c r="C45" s="78">
        <v>0</v>
      </c>
      <c r="D45" s="78">
        <v>0</v>
      </c>
      <c r="E45" s="79">
        <v>17</v>
      </c>
      <c r="F45" s="80">
        <v>1020</v>
      </c>
      <c r="G45" s="80">
        <v>26</v>
      </c>
      <c r="H45" s="90" t="s">
        <v>108</v>
      </c>
      <c r="I45" s="16"/>
      <c r="K45" s="17"/>
      <c r="L45" s="8"/>
      <c r="M45" s="8"/>
      <c r="N45" s="8"/>
      <c r="O45" s="8"/>
      <c r="P45" s="8"/>
      <c r="Q45" s="8"/>
      <c r="R45" s="8"/>
    </row>
    <row r="46" spans="1:18" ht="16.5" customHeight="1" x14ac:dyDescent="0.2">
      <c r="A46" s="123" t="s">
        <v>176</v>
      </c>
      <c r="B46" s="124">
        <v>0</v>
      </c>
      <c r="C46" s="124">
        <v>0</v>
      </c>
      <c r="D46" s="124">
        <v>0</v>
      </c>
      <c r="E46" s="125">
        <v>90</v>
      </c>
      <c r="F46" s="126">
        <v>90</v>
      </c>
      <c r="G46" s="126">
        <v>135</v>
      </c>
      <c r="H46" s="128" t="s">
        <v>108</v>
      </c>
      <c r="I46" s="16"/>
      <c r="K46" s="17"/>
      <c r="L46" s="8"/>
      <c r="M46" s="8"/>
      <c r="N46" s="8"/>
      <c r="O46" s="8"/>
      <c r="P46" s="8"/>
      <c r="Q46" s="8"/>
      <c r="R46" s="8"/>
    </row>
    <row r="47" spans="1:18" ht="16.5" customHeight="1" x14ac:dyDescent="0.2">
      <c r="A47" s="92" t="s">
        <v>177</v>
      </c>
      <c r="B47" s="78">
        <v>20</v>
      </c>
      <c r="C47" s="78">
        <v>1600</v>
      </c>
      <c r="D47" s="78">
        <v>26</v>
      </c>
      <c r="E47" s="79">
        <v>0</v>
      </c>
      <c r="F47" s="80">
        <v>0</v>
      </c>
      <c r="G47" s="80">
        <v>0</v>
      </c>
      <c r="H47" s="90">
        <f t="shared" si="1"/>
        <v>-1</v>
      </c>
      <c r="I47" s="16"/>
      <c r="K47" s="17"/>
      <c r="L47" s="8"/>
      <c r="M47" s="8"/>
      <c r="N47" s="8"/>
      <c r="O47" s="8"/>
      <c r="P47" s="8"/>
      <c r="Q47" s="8"/>
      <c r="R47" s="8"/>
    </row>
    <row r="48" spans="1:18" ht="16.5" customHeight="1" x14ac:dyDescent="0.2">
      <c r="A48" s="123" t="s">
        <v>113</v>
      </c>
      <c r="B48" s="124">
        <v>0</v>
      </c>
      <c r="C48" s="124">
        <v>0</v>
      </c>
      <c r="D48" s="124">
        <v>0</v>
      </c>
      <c r="E48" s="125">
        <v>21</v>
      </c>
      <c r="F48" s="126">
        <v>2205</v>
      </c>
      <c r="G48" s="126">
        <v>22</v>
      </c>
      <c r="H48" s="128" t="s">
        <v>108</v>
      </c>
      <c r="I48" s="16"/>
      <c r="K48" s="17"/>
      <c r="L48" s="8"/>
      <c r="M48" s="8"/>
      <c r="N48" s="8"/>
      <c r="O48" s="8"/>
      <c r="P48" s="8"/>
      <c r="Q48" s="8"/>
      <c r="R48" s="8"/>
    </row>
    <row r="49" spans="1:18" ht="16.5" customHeight="1" x14ac:dyDescent="0.2">
      <c r="A49" s="92" t="s">
        <v>114</v>
      </c>
      <c r="B49" s="78">
        <v>439</v>
      </c>
      <c r="C49" s="78">
        <v>46491</v>
      </c>
      <c r="D49" s="78">
        <v>486</v>
      </c>
      <c r="E49" s="79">
        <v>376</v>
      </c>
      <c r="F49" s="80">
        <v>40054</v>
      </c>
      <c r="G49" s="80">
        <v>411</v>
      </c>
      <c r="H49" s="90">
        <f t="shared" si="1"/>
        <v>-0.15432098765432098</v>
      </c>
      <c r="I49" s="16"/>
      <c r="K49" s="17"/>
      <c r="L49" s="8"/>
      <c r="M49" s="8"/>
      <c r="N49" s="8"/>
      <c r="O49" s="8"/>
      <c r="P49" s="8"/>
      <c r="Q49" s="8"/>
      <c r="R49" s="8"/>
    </row>
    <row r="50" spans="1:18" ht="16.5" customHeight="1" x14ac:dyDescent="0.2">
      <c r="A50" s="123" t="s">
        <v>115</v>
      </c>
      <c r="B50" s="124">
        <v>564</v>
      </c>
      <c r="C50" s="124">
        <v>49904</v>
      </c>
      <c r="D50" s="124">
        <v>715</v>
      </c>
      <c r="E50" s="125">
        <v>532</v>
      </c>
      <c r="F50" s="126">
        <v>51073</v>
      </c>
      <c r="G50" s="126">
        <v>606</v>
      </c>
      <c r="H50" s="128">
        <f t="shared" si="1"/>
        <v>-0.15244755244755245</v>
      </c>
      <c r="I50" s="16"/>
      <c r="K50" s="17"/>
      <c r="L50" s="8"/>
      <c r="M50" s="8"/>
      <c r="N50" s="8"/>
      <c r="O50" s="8"/>
      <c r="P50" s="8"/>
      <c r="Q50" s="8"/>
      <c r="R50" s="8"/>
    </row>
    <row r="51" spans="1:18" ht="16.5" customHeight="1" x14ac:dyDescent="0.2">
      <c r="A51" s="92" t="s">
        <v>178</v>
      </c>
      <c r="B51" s="78">
        <v>0</v>
      </c>
      <c r="C51" s="78">
        <v>0</v>
      </c>
      <c r="D51" s="78">
        <v>0</v>
      </c>
      <c r="E51" s="79">
        <v>21</v>
      </c>
      <c r="F51" s="80">
        <v>1176</v>
      </c>
      <c r="G51" s="80">
        <v>22</v>
      </c>
      <c r="H51" s="90" t="s">
        <v>108</v>
      </c>
      <c r="I51" s="16"/>
      <c r="K51" s="17"/>
      <c r="L51" s="8"/>
      <c r="M51" s="8"/>
      <c r="N51" s="8"/>
      <c r="O51" s="8"/>
      <c r="P51" s="8"/>
      <c r="Q51" s="8"/>
      <c r="R51" s="8"/>
    </row>
    <row r="52" spans="1:18" ht="16.5" customHeight="1" x14ac:dyDescent="0.2">
      <c r="A52" s="123" t="s">
        <v>116</v>
      </c>
      <c r="B52" s="124">
        <v>167</v>
      </c>
      <c r="C52" s="124">
        <v>12396</v>
      </c>
      <c r="D52" s="124">
        <v>210</v>
      </c>
      <c r="E52" s="125">
        <v>633</v>
      </c>
      <c r="F52" s="126">
        <v>42004</v>
      </c>
      <c r="G52" s="126">
        <v>821</v>
      </c>
      <c r="H52" s="128">
        <f t="shared" si="1"/>
        <v>2.9095238095238094</v>
      </c>
      <c r="I52" s="16"/>
      <c r="K52" s="17"/>
      <c r="L52" s="8"/>
      <c r="M52" s="8"/>
      <c r="N52" s="8"/>
      <c r="O52" s="8"/>
      <c r="P52" s="8"/>
      <c r="Q52" s="8"/>
      <c r="R52" s="8"/>
    </row>
    <row r="53" spans="1:18" ht="16.5" customHeight="1" x14ac:dyDescent="0.2">
      <c r="A53" s="92" t="s">
        <v>133</v>
      </c>
      <c r="B53" s="78">
        <v>397</v>
      </c>
      <c r="C53" s="78">
        <v>40993</v>
      </c>
      <c r="D53" s="78">
        <v>456</v>
      </c>
      <c r="E53" s="79">
        <v>909</v>
      </c>
      <c r="F53" s="80">
        <v>99895</v>
      </c>
      <c r="G53" s="80">
        <v>1057</v>
      </c>
      <c r="H53" s="90">
        <f t="shared" si="1"/>
        <v>1.3179824561403508</v>
      </c>
      <c r="I53" s="16"/>
      <c r="K53" s="17"/>
      <c r="L53" s="8"/>
      <c r="M53" s="8"/>
      <c r="N53" s="8"/>
      <c r="O53" s="8"/>
      <c r="P53" s="8"/>
      <c r="Q53" s="8"/>
      <c r="R53" s="8"/>
    </row>
    <row r="54" spans="1:18" ht="16.5" customHeight="1" x14ac:dyDescent="0.2">
      <c r="A54" s="123" t="s">
        <v>117</v>
      </c>
      <c r="B54" s="124">
        <v>5865</v>
      </c>
      <c r="C54" s="124">
        <v>462340</v>
      </c>
      <c r="D54" s="124">
        <v>7125</v>
      </c>
      <c r="E54" s="125">
        <v>6789</v>
      </c>
      <c r="F54" s="126">
        <v>600517</v>
      </c>
      <c r="G54" s="126">
        <v>8254</v>
      </c>
      <c r="H54" s="128">
        <f t="shared" si="1"/>
        <v>0.15845614035087718</v>
      </c>
      <c r="I54" s="16"/>
      <c r="K54" s="17"/>
      <c r="L54" s="8"/>
      <c r="M54" s="8"/>
      <c r="N54" s="8"/>
      <c r="O54" s="8"/>
      <c r="P54" s="8"/>
      <c r="Q54" s="8"/>
      <c r="R54" s="8"/>
    </row>
    <row r="55" spans="1:18" ht="16.5" customHeight="1" x14ac:dyDescent="0.2">
      <c r="A55" s="92" t="s">
        <v>118</v>
      </c>
      <c r="B55" s="78">
        <v>462</v>
      </c>
      <c r="C55" s="78">
        <v>23891</v>
      </c>
      <c r="D55" s="78">
        <v>457</v>
      </c>
      <c r="E55" s="79">
        <v>269</v>
      </c>
      <c r="F55" s="80">
        <v>18424</v>
      </c>
      <c r="G55" s="80">
        <v>291</v>
      </c>
      <c r="H55" s="90">
        <f t="shared" si="1"/>
        <v>-0.36323851203501095</v>
      </c>
      <c r="I55" s="16"/>
      <c r="K55" s="17"/>
      <c r="L55" s="8"/>
      <c r="M55" s="8"/>
      <c r="N55" s="8"/>
      <c r="O55" s="8"/>
      <c r="P55" s="8"/>
      <c r="Q55" s="8"/>
      <c r="R55" s="8"/>
    </row>
    <row r="56" spans="1:18" ht="16.5" customHeight="1" x14ac:dyDescent="0.2">
      <c r="A56" s="123" t="s">
        <v>119</v>
      </c>
      <c r="B56" s="124">
        <v>902</v>
      </c>
      <c r="C56" s="124">
        <v>60152</v>
      </c>
      <c r="D56" s="124">
        <v>1040</v>
      </c>
      <c r="E56" s="125">
        <v>1344</v>
      </c>
      <c r="F56" s="126">
        <v>90695</v>
      </c>
      <c r="G56" s="126">
        <v>1567</v>
      </c>
      <c r="H56" s="128">
        <f t="shared" si="1"/>
        <v>0.50673076923076921</v>
      </c>
      <c r="I56" s="16"/>
      <c r="K56" s="17"/>
      <c r="L56" s="8"/>
      <c r="M56" s="8"/>
      <c r="N56" s="8"/>
      <c r="O56" s="8"/>
      <c r="P56" s="8"/>
      <c r="Q56" s="8"/>
      <c r="R56" s="8"/>
    </row>
    <row r="57" spans="1:18" ht="16.5" customHeight="1" x14ac:dyDescent="0.2">
      <c r="A57" s="92" t="s">
        <v>120</v>
      </c>
      <c r="B57" s="78">
        <v>41</v>
      </c>
      <c r="C57" s="78">
        <v>2875</v>
      </c>
      <c r="D57" s="78">
        <v>47</v>
      </c>
      <c r="E57" s="79">
        <v>21</v>
      </c>
      <c r="F57" s="80">
        <v>1575</v>
      </c>
      <c r="G57" s="80">
        <v>20</v>
      </c>
      <c r="H57" s="90">
        <f t="shared" si="1"/>
        <v>-0.57446808510638303</v>
      </c>
      <c r="I57" s="16"/>
      <c r="K57" s="17"/>
      <c r="L57" s="8"/>
      <c r="M57" s="8"/>
      <c r="N57" s="8"/>
      <c r="O57" s="8"/>
      <c r="P57" s="8"/>
      <c r="Q57" s="8"/>
      <c r="R57" s="8"/>
    </row>
    <row r="58" spans="1:18" ht="16.5" customHeight="1" x14ac:dyDescent="0.2">
      <c r="A58" s="123" t="s">
        <v>121</v>
      </c>
      <c r="B58" s="124">
        <v>985</v>
      </c>
      <c r="C58" s="124">
        <v>67340</v>
      </c>
      <c r="D58" s="124">
        <v>1243</v>
      </c>
      <c r="E58" s="125">
        <v>1678</v>
      </c>
      <c r="F58" s="126">
        <v>122019</v>
      </c>
      <c r="G58" s="126">
        <v>2067</v>
      </c>
      <c r="H58" s="128">
        <f t="shared" si="1"/>
        <v>0.66291230893000808</v>
      </c>
      <c r="I58" s="16"/>
      <c r="K58" s="17"/>
      <c r="L58" s="8"/>
      <c r="M58" s="8"/>
      <c r="N58" s="8"/>
      <c r="O58" s="8"/>
      <c r="P58" s="8"/>
      <c r="Q58" s="8"/>
      <c r="R58" s="8"/>
    </row>
    <row r="59" spans="1:18" ht="16.5" customHeight="1" x14ac:dyDescent="0.2">
      <c r="A59" s="92" t="s">
        <v>134</v>
      </c>
      <c r="B59" s="78">
        <v>8771</v>
      </c>
      <c r="C59" s="78">
        <v>743077</v>
      </c>
      <c r="D59" s="78">
        <v>11080</v>
      </c>
      <c r="E59" s="79">
        <v>11277</v>
      </c>
      <c r="F59" s="80">
        <v>992750</v>
      </c>
      <c r="G59" s="80">
        <v>13934</v>
      </c>
      <c r="H59" s="90">
        <f t="shared" si="1"/>
        <v>0.2575812274368231</v>
      </c>
      <c r="I59" s="16"/>
      <c r="K59" s="17"/>
      <c r="L59" s="8"/>
      <c r="M59" s="8"/>
      <c r="N59" s="8"/>
      <c r="O59" s="8"/>
      <c r="P59" s="8"/>
      <c r="Q59" s="8"/>
      <c r="R59" s="8"/>
    </row>
    <row r="60" spans="1:18" ht="16.5" customHeight="1" x14ac:dyDescent="0.2">
      <c r="A60" s="123" t="s">
        <v>122</v>
      </c>
      <c r="B60" s="124">
        <v>104</v>
      </c>
      <c r="C60" s="124">
        <v>11220</v>
      </c>
      <c r="D60" s="124">
        <v>123</v>
      </c>
      <c r="E60" s="125">
        <v>105</v>
      </c>
      <c r="F60" s="126">
        <v>8967</v>
      </c>
      <c r="G60" s="126">
        <v>112</v>
      </c>
      <c r="H60" s="128">
        <f t="shared" si="1"/>
        <v>-8.943089430894309E-2</v>
      </c>
      <c r="I60" s="16"/>
      <c r="K60" s="17"/>
      <c r="L60" s="8"/>
      <c r="M60" s="8"/>
      <c r="N60" s="8"/>
      <c r="O60" s="8"/>
      <c r="P60" s="8"/>
      <c r="Q60" s="8"/>
      <c r="R60" s="8"/>
    </row>
    <row r="61" spans="1:18" ht="16.5" customHeight="1" x14ac:dyDescent="0.2">
      <c r="A61" s="92" t="s">
        <v>123</v>
      </c>
      <c r="B61" s="78">
        <v>143</v>
      </c>
      <c r="C61" s="78">
        <v>14028</v>
      </c>
      <c r="D61" s="78">
        <v>171</v>
      </c>
      <c r="E61" s="79">
        <v>63</v>
      </c>
      <c r="F61" s="80">
        <v>6426</v>
      </c>
      <c r="G61" s="80">
        <v>66</v>
      </c>
      <c r="H61" s="90">
        <f t="shared" si="1"/>
        <v>-0.61403508771929827</v>
      </c>
      <c r="I61" s="16"/>
      <c r="K61" s="17"/>
      <c r="L61" s="8"/>
      <c r="M61" s="8"/>
      <c r="N61" s="8"/>
      <c r="O61" s="8"/>
      <c r="P61" s="8"/>
      <c r="Q61" s="8"/>
      <c r="R61" s="8"/>
    </row>
    <row r="62" spans="1:18" ht="16.5" customHeight="1" x14ac:dyDescent="0.2">
      <c r="A62" s="123" t="s">
        <v>179</v>
      </c>
      <c r="B62" s="124">
        <v>0</v>
      </c>
      <c r="C62" s="124">
        <v>0</v>
      </c>
      <c r="D62" s="124">
        <v>0</v>
      </c>
      <c r="E62" s="125">
        <v>21</v>
      </c>
      <c r="F62" s="126">
        <v>1953</v>
      </c>
      <c r="G62" s="126">
        <v>24</v>
      </c>
      <c r="H62" s="128" t="s">
        <v>108</v>
      </c>
      <c r="I62" s="16"/>
      <c r="K62" s="17"/>
      <c r="L62" s="8"/>
      <c r="M62" s="8"/>
      <c r="N62" s="8"/>
      <c r="O62" s="8"/>
      <c r="P62" s="8"/>
      <c r="Q62" s="8"/>
      <c r="R62" s="8"/>
    </row>
    <row r="63" spans="1:18" ht="16.5" customHeight="1" x14ac:dyDescent="0.2">
      <c r="A63" s="92" t="s">
        <v>124</v>
      </c>
      <c r="B63" s="78">
        <v>84</v>
      </c>
      <c r="C63" s="78">
        <v>9408</v>
      </c>
      <c r="D63" s="78">
        <v>99</v>
      </c>
      <c r="E63" s="79">
        <v>210</v>
      </c>
      <c r="F63" s="80">
        <v>23520</v>
      </c>
      <c r="G63" s="80">
        <v>252</v>
      </c>
      <c r="H63" s="90">
        <f t="shared" si="1"/>
        <v>1.5454545454545454</v>
      </c>
      <c r="I63" s="16"/>
      <c r="K63" s="17"/>
      <c r="L63" s="8"/>
      <c r="M63" s="8"/>
      <c r="N63" s="8"/>
      <c r="O63" s="8"/>
      <c r="P63" s="8"/>
      <c r="Q63" s="8"/>
      <c r="R63" s="8"/>
    </row>
    <row r="64" spans="1:18" ht="16.5" customHeight="1" x14ac:dyDescent="0.2">
      <c r="A64" s="123" t="s">
        <v>125</v>
      </c>
      <c r="B64" s="124">
        <v>609</v>
      </c>
      <c r="C64" s="124">
        <v>34097</v>
      </c>
      <c r="D64" s="124">
        <v>648</v>
      </c>
      <c r="E64" s="125">
        <v>813</v>
      </c>
      <c r="F64" s="126">
        <v>40083</v>
      </c>
      <c r="G64" s="126">
        <v>893</v>
      </c>
      <c r="H64" s="128">
        <f t="shared" si="1"/>
        <v>0.37808641975308643</v>
      </c>
      <c r="I64" s="16"/>
      <c r="K64" s="17"/>
      <c r="L64" s="8"/>
      <c r="M64" s="8"/>
      <c r="N64" s="8"/>
      <c r="O64" s="8"/>
      <c r="P64" s="8"/>
      <c r="Q64" s="8"/>
      <c r="R64" s="8"/>
    </row>
    <row r="65" spans="1:18" ht="16.5" customHeight="1" x14ac:dyDescent="0.2">
      <c r="A65" s="92" t="s">
        <v>31</v>
      </c>
      <c r="B65" s="78">
        <v>918</v>
      </c>
      <c r="C65" s="78">
        <v>55080</v>
      </c>
      <c r="D65" s="78">
        <v>1383</v>
      </c>
      <c r="E65" s="79">
        <v>561</v>
      </c>
      <c r="F65" s="80">
        <v>33660</v>
      </c>
      <c r="G65" s="80">
        <v>845</v>
      </c>
      <c r="H65" s="90">
        <f t="shared" si="1"/>
        <v>-0.38900939985538685</v>
      </c>
      <c r="I65" s="16"/>
      <c r="K65" s="17"/>
      <c r="L65" s="8"/>
      <c r="M65" s="8"/>
      <c r="N65" s="8"/>
      <c r="O65" s="8"/>
      <c r="P65" s="8"/>
      <c r="Q65" s="8"/>
      <c r="R65" s="8"/>
    </row>
    <row r="66" spans="1:18" ht="16.5" customHeight="1" x14ac:dyDescent="0.2">
      <c r="A66" s="123" t="s">
        <v>126</v>
      </c>
      <c r="B66" s="124">
        <v>350</v>
      </c>
      <c r="C66" s="124">
        <v>29859</v>
      </c>
      <c r="D66" s="124">
        <v>387</v>
      </c>
      <c r="E66" s="125">
        <v>266</v>
      </c>
      <c r="F66" s="126">
        <v>27115</v>
      </c>
      <c r="G66" s="126">
        <v>304</v>
      </c>
      <c r="H66" s="128">
        <f t="shared" si="1"/>
        <v>-0.2144702842377261</v>
      </c>
      <c r="I66" s="16"/>
      <c r="K66" s="17"/>
      <c r="L66" s="8"/>
      <c r="M66" s="8"/>
      <c r="N66" s="8"/>
      <c r="O66" s="8"/>
      <c r="P66" s="8"/>
      <c r="Q66" s="8"/>
      <c r="R66" s="8"/>
    </row>
    <row r="67" spans="1:18" ht="16.5" customHeight="1" x14ac:dyDescent="0.2">
      <c r="A67" s="92" t="s">
        <v>127</v>
      </c>
      <c r="B67" s="78">
        <v>21</v>
      </c>
      <c r="C67" s="78">
        <v>2205</v>
      </c>
      <c r="D67" s="78">
        <v>22</v>
      </c>
      <c r="E67" s="79">
        <v>20</v>
      </c>
      <c r="F67" s="80">
        <v>2240</v>
      </c>
      <c r="G67" s="80">
        <v>23</v>
      </c>
      <c r="H67" s="90">
        <f t="shared" si="1"/>
        <v>4.5454545454545456E-2</v>
      </c>
      <c r="I67" s="16"/>
      <c r="K67" s="17"/>
      <c r="L67" s="8"/>
      <c r="M67" s="8"/>
      <c r="N67" s="8"/>
      <c r="O67" s="8"/>
      <c r="P67" s="8"/>
      <c r="Q67" s="8"/>
      <c r="R67" s="8"/>
    </row>
    <row r="68" spans="1:18" ht="16.5" customHeight="1" x14ac:dyDescent="0.2">
      <c r="A68" s="123" t="s">
        <v>128</v>
      </c>
      <c r="B68" s="124">
        <v>0</v>
      </c>
      <c r="C68" s="124">
        <v>0</v>
      </c>
      <c r="D68" s="124">
        <v>0</v>
      </c>
      <c r="E68" s="125">
        <v>18</v>
      </c>
      <c r="F68" s="126">
        <v>18</v>
      </c>
      <c r="G68" s="126">
        <v>27</v>
      </c>
      <c r="H68" s="128" t="s">
        <v>108</v>
      </c>
      <c r="I68" s="16"/>
      <c r="K68" s="17"/>
      <c r="L68" s="8"/>
      <c r="M68" s="8"/>
      <c r="N68" s="8"/>
      <c r="O68" s="8"/>
      <c r="P68" s="8"/>
      <c r="Q68" s="8"/>
      <c r="R68" s="8"/>
    </row>
    <row r="69" spans="1:18" ht="16.5" customHeight="1" x14ac:dyDescent="0.2">
      <c r="A69" s="92" t="s">
        <v>129</v>
      </c>
      <c r="B69" s="78">
        <v>22233</v>
      </c>
      <c r="C69" s="78">
        <v>1802052</v>
      </c>
      <c r="D69" s="78">
        <v>24700</v>
      </c>
      <c r="E69" s="79">
        <v>22012</v>
      </c>
      <c r="F69" s="80">
        <v>1845907</v>
      </c>
      <c r="G69" s="80">
        <v>24713</v>
      </c>
      <c r="H69" s="90">
        <f t="shared" si="1"/>
        <v>5.263157894736842E-4</v>
      </c>
      <c r="I69" s="16"/>
      <c r="K69" s="17"/>
      <c r="L69" s="8"/>
      <c r="M69" s="8"/>
      <c r="N69" s="8"/>
      <c r="O69" s="8"/>
      <c r="P69" s="8"/>
      <c r="Q69" s="8"/>
      <c r="R69" s="8"/>
    </row>
    <row r="70" spans="1:18" ht="16.5" customHeight="1" x14ac:dyDescent="0.2">
      <c r="A70" s="123" t="s">
        <v>130</v>
      </c>
      <c r="B70" s="124">
        <v>123</v>
      </c>
      <c r="C70" s="124">
        <v>10957</v>
      </c>
      <c r="D70" s="124">
        <v>115</v>
      </c>
      <c r="E70" s="125">
        <v>144</v>
      </c>
      <c r="F70" s="126">
        <v>13162</v>
      </c>
      <c r="G70" s="126">
        <v>151</v>
      </c>
      <c r="H70" s="128">
        <f t="shared" si="1"/>
        <v>0.31304347826086959</v>
      </c>
      <c r="I70" s="16"/>
      <c r="K70" s="17"/>
      <c r="L70" s="8"/>
      <c r="M70" s="8"/>
      <c r="N70" s="8"/>
      <c r="O70" s="8"/>
      <c r="P70" s="8"/>
      <c r="Q70" s="8"/>
      <c r="R70" s="8"/>
    </row>
    <row r="71" spans="1:18" ht="16.5" customHeight="1" x14ac:dyDescent="0.2">
      <c r="A71" s="92" t="s">
        <v>180</v>
      </c>
      <c r="B71" s="78">
        <v>0</v>
      </c>
      <c r="C71" s="78">
        <v>0</v>
      </c>
      <c r="D71" s="78">
        <v>0</v>
      </c>
      <c r="E71" s="79">
        <v>0</v>
      </c>
      <c r="F71" s="80">
        <v>2173</v>
      </c>
      <c r="G71" s="80">
        <v>27</v>
      </c>
      <c r="H71" s="90" t="s">
        <v>108</v>
      </c>
      <c r="I71" s="16"/>
      <c r="K71" s="17"/>
      <c r="L71" s="8"/>
      <c r="M71" s="8"/>
      <c r="N71" s="8"/>
      <c r="O71" s="8"/>
      <c r="P71" s="8"/>
      <c r="Q71" s="8"/>
      <c r="R71" s="8"/>
    </row>
    <row r="72" spans="1:18" ht="16.5" customHeight="1" x14ac:dyDescent="0.2">
      <c r="A72" s="123" t="s">
        <v>131</v>
      </c>
      <c r="B72" s="124">
        <v>8767</v>
      </c>
      <c r="C72" s="124">
        <v>644595</v>
      </c>
      <c r="D72" s="124">
        <v>10808</v>
      </c>
      <c r="E72" s="125">
        <v>12117</v>
      </c>
      <c r="F72" s="126">
        <v>834441</v>
      </c>
      <c r="G72" s="126">
        <v>14883</v>
      </c>
      <c r="H72" s="128">
        <f t="shared" si="1"/>
        <v>0.37703552923760175</v>
      </c>
      <c r="I72" s="16"/>
      <c r="K72" s="17"/>
      <c r="L72" s="8"/>
      <c r="M72" s="8"/>
      <c r="N72" s="8"/>
      <c r="O72" s="8"/>
      <c r="P72" s="8"/>
      <c r="Q72" s="8"/>
      <c r="R72" s="8"/>
    </row>
    <row r="73" spans="1:18" ht="16.5" customHeight="1" x14ac:dyDescent="0.2">
      <c r="A73" s="92" t="s">
        <v>181</v>
      </c>
      <c r="B73" s="78">
        <v>297</v>
      </c>
      <c r="C73" s="78">
        <v>17820</v>
      </c>
      <c r="D73" s="78">
        <v>447</v>
      </c>
      <c r="E73" s="79">
        <v>36</v>
      </c>
      <c r="F73" s="80">
        <v>36</v>
      </c>
      <c r="G73" s="80">
        <v>54</v>
      </c>
      <c r="H73" s="90">
        <f t="shared" si="1"/>
        <v>-0.87919463087248317</v>
      </c>
      <c r="I73" s="16"/>
      <c r="K73" s="17"/>
      <c r="L73" s="8"/>
      <c r="M73" s="8"/>
      <c r="N73" s="8"/>
      <c r="O73" s="8"/>
      <c r="P73" s="8"/>
      <c r="Q73" s="8"/>
      <c r="R73" s="8"/>
    </row>
    <row r="74" spans="1:18" s="40" customFormat="1" ht="16.5" customHeight="1" x14ac:dyDescent="0.2">
      <c r="A74" s="81" t="s">
        <v>96</v>
      </c>
      <c r="B74" s="82">
        <f>SUM(B38:B73)</f>
        <v>60441</v>
      </c>
      <c r="C74" s="82">
        <f>SUM(C38:C73)</f>
        <v>4504608</v>
      </c>
      <c r="D74" s="82">
        <f>SUM(D38:D73)</f>
        <v>72706</v>
      </c>
      <c r="E74" s="83">
        <f>SUM(E38:E73)</f>
        <v>71021</v>
      </c>
      <c r="F74" s="84">
        <f>SUM(F38:F73)</f>
        <v>5559116</v>
      </c>
      <c r="G74" s="84">
        <f>SUM(G38:G73)</f>
        <v>84935</v>
      </c>
      <c r="H74" s="85">
        <f>(+G74-D74)/D74</f>
        <v>0.16819794789976067</v>
      </c>
      <c r="I74" s="42"/>
      <c r="J74" s="43"/>
      <c r="K74" s="44"/>
      <c r="L74" s="45"/>
      <c r="M74" s="45"/>
      <c r="N74" s="46"/>
      <c r="O74" s="45"/>
      <c r="P74" s="45"/>
      <c r="Q74" s="46"/>
      <c r="R74" s="47"/>
    </row>
    <row r="75" spans="1:18" ht="16.5" customHeight="1" x14ac:dyDescent="0.2">
      <c r="A75" s="86"/>
      <c r="B75" s="87"/>
      <c r="C75" s="87"/>
      <c r="D75" s="87"/>
      <c r="E75" s="88"/>
      <c r="F75" s="111" t="s">
        <v>17</v>
      </c>
      <c r="G75" s="111"/>
      <c r="H75" s="89">
        <f>(+E74-B74)/B74</f>
        <v>0.17504673979583396</v>
      </c>
      <c r="I75" s="33"/>
      <c r="J75" s="30"/>
      <c r="K75" s="31"/>
      <c r="L75" s="3"/>
      <c r="M75" s="3"/>
      <c r="N75" s="32"/>
      <c r="O75" s="3"/>
      <c r="P75" s="3"/>
      <c r="Q75" s="32"/>
      <c r="R75" s="34"/>
    </row>
    <row r="76" spans="1:18" ht="9.75" customHeight="1" x14ac:dyDescent="0.2"/>
  </sheetData>
  <mergeCells count="4">
    <mergeCell ref="F34:G34"/>
    <mergeCell ref="F75:G75"/>
    <mergeCell ref="A9:H9"/>
    <mergeCell ref="E10:H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01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4" customWidth="1"/>
    <col min="2" max="2" width="12.140625" style="4" customWidth="1"/>
    <col min="3" max="3" width="9.7109375" style="4" customWidth="1"/>
    <col min="4" max="4" width="11.7109375" style="4" customWidth="1"/>
    <col min="5" max="6" width="9.7109375" style="4" customWidth="1"/>
    <col min="7" max="7" width="12" style="4" customWidth="1"/>
    <col min="8" max="9" width="9.7109375" style="4" customWidth="1"/>
    <col min="10" max="16384" width="11.42578125" style="4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20.100000000000001" customHeight="1" x14ac:dyDescent="0.2">
      <c r="A10" s="112" t="s">
        <v>32</v>
      </c>
      <c r="B10" s="112"/>
      <c r="C10" s="112"/>
      <c r="D10" s="112"/>
      <c r="E10" s="112"/>
      <c r="F10" s="112"/>
      <c r="G10" s="112"/>
      <c r="H10" s="112"/>
      <c r="I10" s="112"/>
    </row>
    <row r="11" spans="1:9" s="1" customFormat="1" ht="12.75" x14ac:dyDescent="0.2">
      <c r="A11" s="13"/>
      <c r="B11" s="13"/>
      <c r="C11" s="13"/>
      <c r="D11" s="13"/>
      <c r="F11" s="113" t="str">
        <f>+CONCATENATE(MID(Principal!C13,1,14)," de ambas temporadas")</f>
        <v>datos al 31/03 de ambas temporadas</v>
      </c>
      <c r="G11" s="113"/>
      <c r="H11" s="113"/>
      <c r="I11" s="113"/>
    </row>
    <row r="12" spans="1:9" ht="12.75" customHeight="1" x14ac:dyDescent="0.2">
      <c r="A12" s="14"/>
      <c r="B12" s="14"/>
      <c r="C12" s="35"/>
      <c r="D12" s="35"/>
      <c r="E12" s="35"/>
      <c r="G12" s="35"/>
      <c r="H12" s="35"/>
      <c r="I12" s="35"/>
    </row>
    <row r="13" spans="1:9" ht="6" customHeight="1" x14ac:dyDescent="0.2"/>
    <row r="14" spans="1:9" ht="16.5" customHeight="1" x14ac:dyDescent="0.2">
      <c r="A14" s="69"/>
      <c r="B14" s="69"/>
      <c r="C14" s="69"/>
      <c r="D14" s="95"/>
      <c r="E14" s="70">
        <v>2023</v>
      </c>
      <c r="F14" s="71"/>
      <c r="G14" s="71"/>
      <c r="H14" s="71"/>
      <c r="I14" s="72">
        <v>2024</v>
      </c>
    </row>
    <row r="15" spans="1:9" ht="16.5" customHeight="1" x14ac:dyDescent="0.2">
      <c r="A15" s="74" t="s">
        <v>18</v>
      </c>
      <c r="B15" s="73" t="s">
        <v>15</v>
      </c>
      <c r="C15" s="74" t="s">
        <v>9</v>
      </c>
      <c r="D15" s="74" t="s">
        <v>10</v>
      </c>
      <c r="E15" s="75" t="s">
        <v>11</v>
      </c>
      <c r="F15" s="76" t="s">
        <v>9</v>
      </c>
      <c r="G15" s="75" t="s">
        <v>10</v>
      </c>
      <c r="H15" s="75" t="s">
        <v>11</v>
      </c>
      <c r="I15" s="77" t="s">
        <v>16</v>
      </c>
    </row>
    <row r="16" spans="1:9" s="36" customFormat="1" ht="16.5" customHeight="1" x14ac:dyDescent="0.2">
      <c r="A16" s="123" t="s">
        <v>109</v>
      </c>
      <c r="B16" s="123" t="s">
        <v>105</v>
      </c>
      <c r="C16" s="124">
        <v>0</v>
      </c>
      <c r="D16" s="124">
        <v>0</v>
      </c>
      <c r="E16" s="124">
        <v>0</v>
      </c>
      <c r="F16" s="129">
        <v>20</v>
      </c>
      <c r="G16" s="130">
        <v>2400</v>
      </c>
      <c r="H16" s="130">
        <v>24</v>
      </c>
      <c r="I16" s="127" t="s">
        <v>108</v>
      </c>
    </row>
    <row r="17" spans="1:9" s="36" customFormat="1" ht="16.5" customHeight="1" x14ac:dyDescent="0.2">
      <c r="A17" s="92" t="s">
        <v>110</v>
      </c>
      <c r="B17" s="92" t="s">
        <v>105</v>
      </c>
      <c r="C17" s="78">
        <v>281</v>
      </c>
      <c r="D17" s="78">
        <v>32845</v>
      </c>
      <c r="E17" s="78">
        <v>295</v>
      </c>
      <c r="F17" s="79">
        <v>673</v>
      </c>
      <c r="G17" s="80">
        <v>67859</v>
      </c>
      <c r="H17" s="80">
        <v>728</v>
      </c>
      <c r="I17" s="90">
        <f t="shared" ref="I17:I89" si="0">(+H17-E17)/E17</f>
        <v>1.4677966101694915</v>
      </c>
    </row>
    <row r="18" spans="1:9" s="36" customFormat="1" ht="16.5" customHeight="1" x14ac:dyDescent="0.2">
      <c r="A18" s="123" t="s">
        <v>111</v>
      </c>
      <c r="B18" s="123" t="s">
        <v>101</v>
      </c>
      <c r="C18" s="124">
        <v>63</v>
      </c>
      <c r="D18" s="124">
        <v>3528</v>
      </c>
      <c r="E18" s="124">
        <v>67</v>
      </c>
      <c r="F18" s="125">
        <v>84</v>
      </c>
      <c r="G18" s="126">
        <v>4704</v>
      </c>
      <c r="H18" s="126">
        <v>89</v>
      </c>
      <c r="I18" s="128">
        <f t="shared" si="0"/>
        <v>0.32835820895522388</v>
      </c>
    </row>
    <row r="19" spans="1:9" s="36" customFormat="1" ht="16.5" customHeight="1" x14ac:dyDescent="0.2">
      <c r="A19" s="92" t="s">
        <v>111</v>
      </c>
      <c r="B19" s="92" t="s">
        <v>105</v>
      </c>
      <c r="C19" s="78">
        <v>0</v>
      </c>
      <c r="D19" s="78">
        <v>0</v>
      </c>
      <c r="E19" s="78">
        <v>0</v>
      </c>
      <c r="F19" s="79">
        <v>21</v>
      </c>
      <c r="G19" s="80">
        <v>2205</v>
      </c>
      <c r="H19" s="80">
        <v>22</v>
      </c>
      <c r="I19" s="90" t="s">
        <v>108</v>
      </c>
    </row>
    <row r="20" spans="1:9" s="36" customFormat="1" ht="16.5" customHeight="1" x14ac:dyDescent="0.2">
      <c r="A20" s="123" t="s">
        <v>30</v>
      </c>
      <c r="B20" s="123" t="s">
        <v>169</v>
      </c>
      <c r="C20" s="124">
        <v>40</v>
      </c>
      <c r="D20" s="124">
        <v>2595</v>
      </c>
      <c r="E20" s="124">
        <v>52</v>
      </c>
      <c r="F20" s="125">
        <v>0</v>
      </c>
      <c r="G20" s="126">
        <v>0</v>
      </c>
      <c r="H20" s="126">
        <v>0</v>
      </c>
      <c r="I20" s="128">
        <f t="shared" si="0"/>
        <v>-1</v>
      </c>
    </row>
    <row r="21" spans="1:9" s="36" customFormat="1" ht="16.5" customHeight="1" x14ac:dyDescent="0.2">
      <c r="A21" s="92" t="s">
        <v>30</v>
      </c>
      <c r="B21" s="92" t="s">
        <v>98</v>
      </c>
      <c r="C21" s="78">
        <v>0</v>
      </c>
      <c r="D21" s="78">
        <v>0</v>
      </c>
      <c r="E21" s="78">
        <v>0</v>
      </c>
      <c r="F21" s="79">
        <v>60</v>
      </c>
      <c r="G21" s="80">
        <v>7040</v>
      </c>
      <c r="H21" s="80">
        <v>67</v>
      </c>
      <c r="I21" s="90" t="s">
        <v>108</v>
      </c>
    </row>
    <row r="22" spans="1:9" s="36" customFormat="1" ht="16.5" customHeight="1" x14ac:dyDescent="0.2">
      <c r="A22" s="123" t="s">
        <v>30</v>
      </c>
      <c r="B22" s="123" t="s">
        <v>101</v>
      </c>
      <c r="C22" s="124">
        <v>0</v>
      </c>
      <c r="D22" s="124">
        <v>0</v>
      </c>
      <c r="E22" s="124">
        <v>0</v>
      </c>
      <c r="F22" s="125">
        <v>231</v>
      </c>
      <c r="G22" s="126">
        <v>13149</v>
      </c>
      <c r="H22" s="126">
        <v>242</v>
      </c>
      <c r="I22" s="128" t="s">
        <v>108</v>
      </c>
    </row>
    <row r="23" spans="1:9" s="36" customFormat="1" ht="16.5" customHeight="1" x14ac:dyDescent="0.2">
      <c r="A23" s="92" t="s">
        <v>30</v>
      </c>
      <c r="B23" s="92" t="s">
        <v>105</v>
      </c>
      <c r="C23" s="78">
        <v>356</v>
      </c>
      <c r="D23" s="78">
        <v>23673</v>
      </c>
      <c r="E23" s="78">
        <v>446</v>
      </c>
      <c r="F23" s="79">
        <v>7018</v>
      </c>
      <c r="G23" s="80">
        <v>444661</v>
      </c>
      <c r="H23" s="80">
        <v>8915</v>
      </c>
      <c r="I23" s="90">
        <f t="shared" si="0"/>
        <v>18.988789237668161</v>
      </c>
    </row>
    <row r="24" spans="1:9" s="36" customFormat="1" ht="16.5" customHeight="1" x14ac:dyDescent="0.2">
      <c r="A24" s="123" t="s">
        <v>30</v>
      </c>
      <c r="B24" s="123" t="s">
        <v>28</v>
      </c>
      <c r="C24" s="124">
        <v>1716</v>
      </c>
      <c r="D24" s="124">
        <v>6200</v>
      </c>
      <c r="E24" s="124">
        <v>2204</v>
      </c>
      <c r="F24" s="125">
        <v>597</v>
      </c>
      <c r="G24" s="126">
        <v>597</v>
      </c>
      <c r="H24" s="126">
        <v>761</v>
      </c>
      <c r="I24" s="128">
        <f t="shared" si="0"/>
        <v>-0.65471869328493648</v>
      </c>
    </row>
    <row r="25" spans="1:9" s="36" customFormat="1" ht="16.5" customHeight="1" x14ac:dyDescent="0.2">
      <c r="A25" s="92" t="s">
        <v>30</v>
      </c>
      <c r="B25" s="92" t="s">
        <v>29</v>
      </c>
      <c r="C25" s="78">
        <v>3135</v>
      </c>
      <c r="D25" s="78">
        <v>187926</v>
      </c>
      <c r="E25" s="78">
        <v>4839</v>
      </c>
      <c r="F25" s="79">
        <v>216</v>
      </c>
      <c r="G25" s="80">
        <v>12960</v>
      </c>
      <c r="H25" s="80">
        <v>325</v>
      </c>
      <c r="I25" s="90">
        <f t="shared" si="0"/>
        <v>-0.93283736309154786</v>
      </c>
    </row>
    <row r="26" spans="1:9" s="36" customFormat="1" ht="16.5" customHeight="1" x14ac:dyDescent="0.2">
      <c r="A26" s="123" t="s">
        <v>30</v>
      </c>
      <c r="B26" s="123" t="s">
        <v>19</v>
      </c>
      <c r="C26" s="124">
        <v>102</v>
      </c>
      <c r="D26" s="124">
        <v>2108</v>
      </c>
      <c r="E26" s="124">
        <v>124</v>
      </c>
      <c r="F26" s="125">
        <v>108</v>
      </c>
      <c r="G26" s="126">
        <v>108</v>
      </c>
      <c r="H26" s="126">
        <v>151</v>
      </c>
      <c r="I26" s="128">
        <f t="shared" si="0"/>
        <v>0.21774193548387097</v>
      </c>
    </row>
    <row r="27" spans="1:9" s="36" customFormat="1" ht="16.5" customHeight="1" x14ac:dyDescent="0.2">
      <c r="A27" s="92" t="s">
        <v>112</v>
      </c>
      <c r="B27" s="92" t="s">
        <v>101</v>
      </c>
      <c r="C27" s="78">
        <v>861</v>
      </c>
      <c r="D27" s="78">
        <v>3975</v>
      </c>
      <c r="E27" s="78">
        <v>1006</v>
      </c>
      <c r="F27" s="79">
        <v>0</v>
      </c>
      <c r="G27" s="80">
        <v>0</v>
      </c>
      <c r="H27" s="80">
        <v>0</v>
      </c>
      <c r="I27" s="90">
        <f t="shared" si="0"/>
        <v>-1</v>
      </c>
    </row>
    <row r="28" spans="1:9" s="36" customFormat="1" ht="16.5" customHeight="1" x14ac:dyDescent="0.2">
      <c r="A28" s="123" t="s">
        <v>112</v>
      </c>
      <c r="B28" s="123" t="s">
        <v>105</v>
      </c>
      <c r="C28" s="124">
        <v>1583</v>
      </c>
      <c r="D28" s="124">
        <v>95024</v>
      </c>
      <c r="E28" s="124">
        <v>1835</v>
      </c>
      <c r="F28" s="125">
        <v>1528</v>
      </c>
      <c r="G28" s="126">
        <v>94115</v>
      </c>
      <c r="H28" s="126">
        <v>1850</v>
      </c>
      <c r="I28" s="128">
        <f t="shared" si="0"/>
        <v>8.1743869209809257E-3</v>
      </c>
    </row>
    <row r="29" spans="1:9" s="36" customFormat="1" ht="16.5" customHeight="1" x14ac:dyDescent="0.2">
      <c r="A29" s="92" t="s">
        <v>173</v>
      </c>
      <c r="B29" s="92" t="s">
        <v>29</v>
      </c>
      <c r="C29" s="78">
        <v>0</v>
      </c>
      <c r="D29" s="78">
        <v>0</v>
      </c>
      <c r="E29" s="78">
        <v>0</v>
      </c>
      <c r="F29" s="79">
        <v>102</v>
      </c>
      <c r="G29" s="80">
        <v>6120</v>
      </c>
      <c r="H29" s="80">
        <v>154</v>
      </c>
      <c r="I29" s="90" t="s">
        <v>108</v>
      </c>
    </row>
    <row r="30" spans="1:9" s="36" customFormat="1" ht="16.5" customHeight="1" x14ac:dyDescent="0.2">
      <c r="A30" s="123" t="s">
        <v>174</v>
      </c>
      <c r="B30" s="123" t="s">
        <v>105</v>
      </c>
      <c r="C30" s="124">
        <v>42</v>
      </c>
      <c r="D30" s="124">
        <v>4354</v>
      </c>
      <c r="E30" s="124">
        <v>50</v>
      </c>
      <c r="F30" s="125">
        <v>0</v>
      </c>
      <c r="G30" s="126">
        <v>0</v>
      </c>
      <c r="H30" s="126">
        <v>0</v>
      </c>
      <c r="I30" s="128">
        <f t="shared" si="0"/>
        <v>-1</v>
      </c>
    </row>
    <row r="31" spans="1:9" s="36" customFormat="1" ht="16.5" customHeight="1" x14ac:dyDescent="0.2">
      <c r="A31" s="92" t="s">
        <v>175</v>
      </c>
      <c r="B31" s="92" t="s">
        <v>29</v>
      </c>
      <c r="C31" s="78">
        <v>0</v>
      </c>
      <c r="D31" s="78">
        <v>0</v>
      </c>
      <c r="E31" s="78">
        <v>0</v>
      </c>
      <c r="F31" s="79">
        <v>17</v>
      </c>
      <c r="G31" s="80">
        <v>1020</v>
      </c>
      <c r="H31" s="80">
        <v>26</v>
      </c>
      <c r="I31" s="90" t="s">
        <v>108</v>
      </c>
    </row>
    <row r="32" spans="1:9" s="36" customFormat="1" ht="16.5" customHeight="1" x14ac:dyDescent="0.2">
      <c r="A32" s="123" t="s">
        <v>176</v>
      </c>
      <c r="B32" s="123" t="s">
        <v>19</v>
      </c>
      <c r="C32" s="124">
        <v>0</v>
      </c>
      <c r="D32" s="124">
        <v>0</v>
      </c>
      <c r="E32" s="124">
        <v>0</v>
      </c>
      <c r="F32" s="125">
        <v>90</v>
      </c>
      <c r="G32" s="126">
        <v>90</v>
      </c>
      <c r="H32" s="126">
        <v>135</v>
      </c>
      <c r="I32" s="128" t="s">
        <v>108</v>
      </c>
    </row>
    <row r="33" spans="1:9" s="36" customFormat="1" ht="16.5" customHeight="1" x14ac:dyDescent="0.2">
      <c r="A33" s="92" t="s">
        <v>177</v>
      </c>
      <c r="B33" s="92" t="s">
        <v>105</v>
      </c>
      <c r="C33" s="78">
        <v>20</v>
      </c>
      <c r="D33" s="78">
        <v>1600</v>
      </c>
      <c r="E33" s="78">
        <v>26</v>
      </c>
      <c r="F33" s="79">
        <v>0</v>
      </c>
      <c r="G33" s="80">
        <v>0</v>
      </c>
      <c r="H33" s="80">
        <v>0</v>
      </c>
      <c r="I33" s="90">
        <f t="shared" si="0"/>
        <v>-1</v>
      </c>
    </row>
    <row r="34" spans="1:9" s="36" customFormat="1" ht="16.5" customHeight="1" x14ac:dyDescent="0.2">
      <c r="A34" s="123" t="s">
        <v>113</v>
      </c>
      <c r="B34" s="123" t="s">
        <v>105</v>
      </c>
      <c r="C34" s="124">
        <v>0</v>
      </c>
      <c r="D34" s="124">
        <v>0</v>
      </c>
      <c r="E34" s="124">
        <v>0</v>
      </c>
      <c r="F34" s="125">
        <v>21</v>
      </c>
      <c r="G34" s="126">
        <v>2205</v>
      </c>
      <c r="H34" s="126">
        <v>22</v>
      </c>
      <c r="I34" s="128" t="s">
        <v>108</v>
      </c>
    </row>
    <row r="35" spans="1:9" s="36" customFormat="1" ht="16.5" customHeight="1" x14ac:dyDescent="0.2">
      <c r="A35" s="92" t="s">
        <v>135</v>
      </c>
      <c r="B35" s="92" t="s">
        <v>105</v>
      </c>
      <c r="C35" s="78">
        <v>439</v>
      </c>
      <c r="D35" s="78">
        <v>46491</v>
      </c>
      <c r="E35" s="78">
        <v>486</v>
      </c>
      <c r="F35" s="79">
        <v>376</v>
      </c>
      <c r="G35" s="80">
        <v>40054</v>
      </c>
      <c r="H35" s="80">
        <v>411</v>
      </c>
      <c r="I35" s="90">
        <f t="shared" si="0"/>
        <v>-0.15432098765432098</v>
      </c>
    </row>
    <row r="36" spans="1:9" s="36" customFormat="1" ht="16.5" customHeight="1" x14ac:dyDescent="0.2">
      <c r="A36" s="123" t="s">
        <v>115</v>
      </c>
      <c r="B36" s="123" t="s">
        <v>169</v>
      </c>
      <c r="C36" s="124">
        <v>240</v>
      </c>
      <c r="D36" s="124">
        <v>12784</v>
      </c>
      <c r="E36" s="124">
        <v>313</v>
      </c>
      <c r="F36" s="125">
        <v>0</v>
      </c>
      <c r="G36" s="126">
        <v>0</v>
      </c>
      <c r="H36" s="126">
        <v>0</v>
      </c>
      <c r="I36" s="128">
        <f t="shared" si="0"/>
        <v>-1</v>
      </c>
    </row>
    <row r="37" spans="1:9" s="36" customFormat="1" ht="16.5" customHeight="1" x14ac:dyDescent="0.2">
      <c r="A37" s="92" t="s">
        <v>115</v>
      </c>
      <c r="B37" s="92" t="s">
        <v>105</v>
      </c>
      <c r="C37" s="78">
        <v>324</v>
      </c>
      <c r="D37" s="78">
        <v>37120</v>
      </c>
      <c r="E37" s="78">
        <v>402</v>
      </c>
      <c r="F37" s="79">
        <v>512</v>
      </c>
      <c r="G37" s="80">
        <v>49073</v>
      </c>
      <c r="H37" s="80">
        <v>586</v>
      </c>
      <c r="I37" s="90">
        <f t="shared" si="0"/>
        <v>0.45771144278606968</v>
      </c>
    </row>
    <row r="38" spans="1:9" s="36" customFormat="1" ht="16.5" customHeight="1" x14ac:dyDescent="0.2">
      <c r="A38" s="123" t="s">
        <v>115</v>
      </c>
      <c r="B38" s="123" t="s">
        <v>172</v>
      </c>
      <c r="C38" s="124">
        <v>0</v>
      </c>
      <c r="D38" s="124">
        <v>0</v>
      </c>
      <c r="E38" s="124">
        <v>0</v>
      </c>
      <c r="F38" s="125">
        <v>20</v>
      </c>
      <c r="G38" s="126">
        <v>2000</v>
      </c>
      <c r="H38" s="126">
        <v>20</v>
      </c>
      <c r="I38" s="128" t="s">
        <v>108</v>
      </c>
    </row>
    <row r="39" spans="1:9" s="36" customFormat="1" ht="16.5" customHeight="1" x14ac:dyDescent="0.2">
      <c r="A39" s="92" t="s">
        <v>182</v>
      </c>
      <c r="B39" s="92" t="s">
        <v>101</v>
      </c>
      <c r="C39" s="78">
        <v>0</v>
      </c>
      <c r="D39" s="78">
        <v>0</v>
      </c>
      <c r="E39" s="78">
        <v>0</v>
      </c>
      <c r="F39" s="79">
        <v>21</v>
      </c>
      <c r="G39" s="80">
        <v>1176</v>
      </c>
      <c r="H39" s="80">
        <v>22</v>
      </c>
      <c r="I39" s="90" t="s">
        <v>108</v>
      </c>
    </row>
    <row r="40" spans="1:9" s="36" customFormat="1" ht="16.5" customHeight="1" x14ac:dyDescent="0.2">
      <c r="A40" s="123" t="s">
        <v>116</v>
      </c>
      <c r="B40" s="123" t="s">
        <v>105</v>
      </c>
      <c r="C40" s="124">
        <v>167</v>
      </c>
      <c r="D40" s="124">
        <v>12396</v>
      </c>
      <c r="E40" s="124">
        <v>210</v>
      </c>
      <c r="F40" s="125">
        <v>633</v>
      </c>
      <c r="G40" s="126">
        <v>42004</v>
      </c>
      <c r="H40" s="126">
        <v>821</v>
      </c>
      <c r="I40" s="128">
        <f t="shared" si="0"/>
        <v>2.9095238095238094</v>
      </c>
    </row>
    <row r="41" spans="1:9" s="36" customFormat="1" ht="16.5" customHeight="1" x14ac:dyDescent="0.2">
      <c r="A41" s="92" t="s">
        <v>133</v>
      </c>
      <c r="B41" s="92" t="s">
        <v>105</v>
      </c>
      <c r="C41" s="78">
        <v>397</v>
      </c>
      <c r="D41" s="78">
        <v>40993</v>
      </c>
      <c r="E41" s="78">
        <v>456</v>
      </c>
      <c r="F41" s="79">
        <v>909</v>
      </c>
      <c r="G41" s="80">
        <v>97912</v>
      </c>
      <c r="H41" s="80">
        <v>1033</v>
      </c>
      <c r="I41" s="90">
        <f t="shared" si="0"/>
        <v>1.2653508771929824</v>
      </c>
    </row>
    <row r="42" spans="1:9" s="36" customFormat="1" ht="16.5" customHeight="1" x14ac:dyDescent="0.2">
      <c r="A42" s="123" t="s">
        <v>133</v>
      </c>
      <c r="B42" s="123" t="s">
        <v>136</v>
      </c>
      <c r="C42" s="124">
        <v>0</v>
      </c>
      <c r="D42" s="124">
        <v>0</v>
      </c>
      <c r="E42" s="124">
        <v>0</v>
      </c>
      <c r="F42" s="125">
        <v>0</v>
      </c>
      <c r="G42" s="126">
        <v>1983</v>
      </c>
      <c r="H42" s="126">
        <v>24</v>
      </c>
      <c r="I42" s="128" t="s">
        <v>108</v>
      </c>
    </row>
    <row r="43" spans="1:9" s="36" customFormat="1" ht="16.5" customHeight="1" x14ac:dyDescent="0.2">
      <c r="A43" s="92" t="s">
        <v>117</v>
      </c>
      <c r="B43" s="92" t="s">
        <v>169</v>
      </c>
      <c r="C43" s="78">
        <v>900</v>
      </c>
      <c r="D43" s="78">
        <v>11140</v>
      </c>
      <c r="E43" s="78">
        <v>1171</v>
      </c>
      <c r="F43" s="79">
        <v>0</v>
      </c>
      <c r="G43" s="80">
        <v>0</v>
      </c>
      <c r="H43" s="80">
        <v>0</v>
      </c>
      <c r="I43" s="90">
        <f t="shared" si="0"/>
        <v>-1</v>
      </c>
    </row>
    <row r="44" spans="1:9" s="36" customFormat="1" ht="16.5" customHeight="1" x14ac:dyDescent="0.2">
      <c r="A44" s="123" t="s">
        <v>117</v>
      </c>
      <c r="B44" s="123" t="s">
        <v>101</v>
      </c>
      <c r="C44" s="124">
        <v>21</v>
      </c>
      <c r="D44" s="124">
        <v>1176</v>
      </c>
      <c r="E44" s="124">
        <v>22</v>
      </c>
      <c r="F44" s="125">
        <v>70</v>
      </c>
      <c r="G44" s="126">
        <v>3900</v>
      </c>
      <c r="H44" s="126">
        <v>74</v>
      </c>
      <c r="I44" s="128">
        <f t="shared" si="0"/>
        <v>2.3636363636363638</v>
      </c>
    </row>
    <row r="45" spans="1:9" s="36" customFormat="1" ht="16.5" customHeight="1" x14ac:dyDescent="0.2">
      <c r="A45" s="92" t="s">
        <v>117</v>
      </c>
      <c r="B45" s="92" t="s">
        <v>105</v>
      </c>
      <c r="C45" s="78">
        <v>4944</v>
      </c>
      <c r="D45" s="78">
        <v>450024</v>
      </c>
      <c r="E45" s="78">
        <v>5932</v>
      </c>
      <c r="F45" s="79">
        <v>6679</v>
      </c>
      <c r="G45" s="80">
        <v>592617</v>
      </c>
      <c r="H45" s="80">
        <v>8140</v>
      </c>
      <c r="I45" s="90">
        <f t="shared" si="0"/>
        <v>0.3722184760620364</v>
      </c>
    </row>
    <row r="46" spans="1:9" s="36" customFormat="1" ht="16.5" customHeight="1" x14ac:dyDescent="0.2">
      <c r="A46" s="123" t="s">
        <v>117</v>
      </c>
      <c r="B46" s="123" t="s">
        <v>172</v>
      </c>
      <c r="C46" s="124">
        <v>0</v>
      </c>
      <c r="D46" s="124">
        <v>0</v>
      </c>
      <c r="E46" s="124">
        <v>0</v>
      </c>
      <c r="F46" s="125">
        <v>40</v>
      </c>
      <c r="G46" s="126">
        <v>4000</v>
      </c>
      <c r="H46" s="126">
        <v>40</v>
      </c>
      <c r="I46" s="128" t="s">
        <v>108</v>
      </c>
    </row>
    <row r="47" spans="1:9" s="36" customFormat="1" ht="16.5" customHeight="1" x14ac:dyDescent="0.2">
      <c r="A47" s="92" t="s">
        <v>118</v>
      </c>
      <c r="B47" s="92" t="s">
        <v>101</v>
      </c>
      <c r="C47" s="78">
        <v>462</v>
      </c>
      <c r="D47" s="78">
        <v>23891</v>
      </c>
      <c r="E47" s="78">
        <v>457</v>
      </c>
      <c r="F47" s="79">
        <v>209</v>
      </c>
      <c r="G47" s="80">
        <v>11704</v>
      </c>
      <c r="H47" s="80">
        <v>222</v>
      </c>
      <c r="I47" s="90">
        <f t="shared" si="0"/>
        <v>-0.51422319474835887</v>
      </c>
    </row>
    <row r="48" spans="1:9" s="36" customFormat="1" ht="16.5" customHeight="1" x14ac:dyDescent="0.2">
      <c r="A48" s="123" t="s">
        <v>118</v>
      </c>
      <c r="B48" s="123" t="s">
        <v>105</v>
      </c>
      <c r="C48" s="124">
        <v>0</v>
      </c>
      <c r="D48" s="124">
        <v>0</v>
      </c>
      <c r="E48" s="124">
        <v>0</v>
      </c>
      <c r="F48" s="125">
        <v>60</v>
      </c>
      <c r="G48" s="126">
        <v>6720</v>
      </c>
      <c r="H48" s="126">
        <v>69</v>
      </c>
      <c r="I48" s="128" t="s">
        <v>108</v>
      </c>
    </row>
    <row r="49" spans="1:9" s="36" customFormat="1" ht="16.5" customHeight="1" x14ac:dyDescent="0.2">
      <c r="A49" s="92" t="s">
        <v>119</v>
      </c>
      <c r="B49" s="92" t="s">
        <v>101</v>
      </c>
      <c r="C49" s="78">
        <v>207</v>
      </c>
      <c r="D49" s="78">
        <v>11592</v>
      </c>
      <c r="E49" s="78">
        <v>220</v>
      </c>
      <c r="F49" s="79">
        <v>231</v>
      </c>
      <c r="G49" s="80">
        <v>12936</v>
      </c>
      <c r="H49" s="80">
        <v>246</v>
      </c>
      <c r="I49" s="90">
        <f t="shared" si="0"/>
        <v>0.11818181818181818</v>
      </c>
    </row>
    <row r="50" spans="1:9" s="36" customFormat="1" ht="16.5" customHeight="1" x14ac:dyDescent="0.2">
      <c r="A50" s="123" t="s">
        <v>119</v>
      </c>
      <c r="B50" s="123" t="s">
        <v>105</v>
      </c>
      <c r="C50" s="124">
        <v>695</v>
      </c>
      <c r="D50" s="124">
        <v>48560</v>
      </c>
      <c r="E50" s="124">
        <v>820</v>
      </c>
      <c r="F50" s="125">
        <v>1113</v>
      </c>
      <c r="G50" s="126">
        <v>77759</v>
      </c>
      <c r="H50" s="126">
        <v>1321</v>
      </c>
      <c r="I50" s="128">
        <f t="shared" si="0"/>
        <v>0.61097560975609755</v>
      </c>
    </row>
    <row r="51" spans="1:9" s="36" customFormat="1" ht="16.5" customHeight="1" x14ac:dyDescent="0.2">
      <c r="A51" s="92" t="s">
        <v>120</v>
      </c>
      <c r="B51" s="92" t="s">
        <v>169</v>
      </c>
      <c r="C51" s="78">
        <v>20</v>
      </c>
      <c r="D51" s="78">
        <v>1300</v>
      </c>
      <c r="E51" s="78">
        <v>26</v>
      </c>
      <c r="F51" s="79">
        <v>0</v>
      </c>
      <c r="G51" s="80">
        <v>0</v>
      </c>
      <c r="H51" s="80">
        <v>0</v>
      </c>
      <c r="I51" s="90">
        <f t="shared" si="0"/>
        <v>-1</v>
      </c>
    </row>
    <row r="52" spans="1:9" s="36" customFormat="1" ht="16.5" customHeight="1" x14ac:dyDescent="0.2">
      <c r="A52" s="123" t="s">
        <v>120</v>
      </c>
      <c r="B52" s="123" t="s">
        <v>105</v>
      </c>
      <c r="C52" s="124">
        <v>21</v>
      </c>
      <c r="D52" s="124">
        <v>1575</v>
      </c>
      <c r="E52" s="124">
        <v>20</v>
      </c>
      <c r="F52" s="125">
        <v>21</v>
      </c>
      <c r="G52" s="126">
        <v>1575</v>
      </c>
      <c r="H52" s="126">
        <v>20</v>
      </c>
      <c r="I52" s="128">
        <f t="shared" si="0"/>
        <v>0</v>
      </c>
    </row>
    <row r="53" spans="1:9" s="36" customFormat="1" ht="16.5" customHeight="1" x14ac:dyDescent="0.2">
      <c r="A53" s="92" t="s">
        <v>121</v>
      </c>
      <c r="B53" s="92" t="s">
        <v>101</v>
      </c>
      <c r="C53" s="78">
        <v>0</v>
      </c>
      <c r="D53" s="78">
        <v>0</v>
      </c>
      <c r="E53" s="78">
        <v>0</v>
      </c>
      <c r="F53" s="79">
        <v>42</v>
      </c>
      <c r="G53" s="80">
        <v>2352</v>
      </c>
      <c r="H53" s="80">
        <v>45</v>
      </c>
      <c r="I53" s="90" t="s">
        <v>108</v>
      </c>
    </row>
    <row r="54" spans="1:9" s="36" customFormat="1" ht="16.5" customHeight="1" x14ac:dyDescent="0.2">
      <c r="A54" s="123" t="s">
        <v>121</v>
      </c>
      <c r="B54" s="123" t="s">
        <v>105</v>
      </c>
      <c r="C54" s="124">
        <v>985</v>
      </c>
      <c r="D54" s="124">
        <v>67340</v>
      </c>
      <c r="E54" s="124">
        <v>1243</v>
      </c>
      <c r="F54" s="125">
        <v>1636</v>
      </c>
      <c r="G54" s="126">
        <v>119667</v>
      </c>
      <c r="H54" s="126">
        <v>2023</v>
      </c>
      <c r="I54" s="128">
        <f t="shared" si="0"/>
        <v>0.62751407884151245</v>
      </c>
    </row>
    <row r="55" spans="1:9" s="36" customFormat="1" ht="16.5" customHeight="1" x14ac:dyDescent="0.2">
      <c r="A55" s="92" t="s">
        <v>137</v>
      </c>
      <c r="B55" s="92" t="s">
        <v>169</v>
      </c>
      <c r="C55" s="78">
        <v>40</v>
      </c>
      <c r="D55" s="78">
        <v>2600</v>
      </c>
      <c r="E55" s="78">
        <v>52</v>
      </c>
      <c r="F55" s="79">
        <v>0</v>
      </c>
      <c r="G55" s="80">
        <v>0</v>
      </c>
      <c r="H55" s="80">
        <v>0</v>
      </c>
      <c r="I55" s="90">
        <f t="shared" si="0"/>
        <v>-1</v>
      </c>
    </row>
    <row r="56" spans="1:9" s="36" customFormat="1" ht="16.5" customHeight="1" x14ac:dyDescent="0.2">
      <c r="A56" s="123" t="s">
        <v>137</v>
      </c>
      <c r="B56" s="123" t="s">
        <v>105</v>
      </c>
      <c r="C56" s="124">
        <v>8731</v>
      </c>
      <c r="D56" s="124">
        <v>740477</v>
      </c>
      <c r="E56" s="124">
        <v>11027</v>
      </c>
      <c r="F56" s="125">
        <v>11217</v>
      </c>
      <c r="G56" s="126">
        <v>976484</v>
      </c>
      <c r="H56" s="126">
        <v>13695</v>
      </c>
      <c r="I56" s="128">
        <f t="shared" si="0"/>
        <v>0.24195157341071916</v>
      </c>
    </row>
    <row r="57" spans="1:9" s="36" customFormat="1" ht="16.5" customHeight="1" x14ac:dyDescent="0.2">
      <c r="A57" s="92" t="s">
        <v>137</v>
      </c>
      <c r="B57" s="92" t="s">
        <v>136</v>
      </c>
      <c r="C57" s="78">
        <v>0</v>
      </c>
      <c r="D57" s="78">
        <v>0</v>
      </c>
      <c r="E57" s="78">
        <v>0</v>
      </c>
      <c r="F57" s="79">
        <v>0</v>
      </c>
      <c r="G57" s="80">
        <v>14146</v>
      </c>
      <c r="H57" s="80">
        <v>174</v>
      </c>
      <c r="I57" s="90" t="s">
        <v>108</v>
      </c>
    </row>
    <row r="58" spans="1:9" s="36" customFormat="1" ht="16.5" customHeight="1" x14ac:dyDescent="0.2">
      <c r="A58" s="123" t="s">
        <v>137</v>
      </c>
      <c r="B58" s="123" t="s">
        <v>172</v>
      </c>
      <c r="C58" s="124">
        <v>0</v>
      </c>
      <c r="D58" s="124">
        <v>0</v>
      </c>
      <c r="E58" s="124">
        <v>0</v>
      </c>
      <c r="F58" s="125">
        <v>60</v>
      </c>
      <c r="G58" s="126">
        <v>2120</v>
      </c>
      <c r="H58" s="126">
        <v>65</v>
      </c>
      <c r="I58" s="128" t="s">
        <v>108</v>
      </c>
    </row>
    <row r="59" spans="1:9" s="36" customFormat="1" ht="16.5" customHeight="1" x14ac:dyDescent="0.2">
      <c r="A59" s="92" t="s">
        <v>122</v>
      </c>
      <c r="B59" s="92" t="s">
        <v>101</v>
      </c>
      <c r="C59" s="78">
        <v>0</v>
      </c>
      <c r="D59" s="78">
        <v>0</v>
      </c>
      <c r="E59" s="78">
        <v>0</v>
      </c>
      <c r="F59" s="79">
        <v>42</v>
      </c>
      <c r="G59" s="80">
        <v>2352</v>
      </c>
      <c r="H59" s="80">
        <v>45</v>
      </c>
      <c r="I59" s="90" t="s">
        <v>108</v>
      </c>
    </row>
    <row r="60" spans="1:9" s="36" customFormat="1" ht="16.5" customHeight="1" x14ac:dyDescent="0.2">
      <c r="A60" s="123" t="s">
        <v>122</v>
      </c>
      <c r="B60" s="123" t="s">
        <v>105</v>
      </c>
      <c r="C60" s="124">
        <v>104</v>
      </c>
      <c r="D60" s="124">
        <v>11220</v>
      </c>
      <c r="E60" s="124">
        <v>123</v>
      </c>
      <c r="F60" s="125">
        <v>63</v>
      </c>
      <c r="G60" s="126">
        <v>6615</v>
      </c>
      <c r="H60" s="126">
        <v>67</v>
      </c>
      <c r="I60" s="128">
        <f t="shared" si="0"/>
        <v>-0.45528455284552843</v>
      </c>
    </row>
    <row r="61" spans="1:9" s="36" customFormat="1" ht="16.5" customHeight="1" x14ac:dyDescent="0.2">
      <c r="A61" s="92" t="s">
        <v>123</v>
      </c>
      <c r="B61" s="92" t="s">
        <v>105</v>
      </c>
      <c r="C61" s="78">
        <v>143</v>
      </c>
      <c r="D61" s="78">
        <v>14028</v>
      </c>
      <c r="E61" s="78">
        <v>171</v>
      </c>
      <c r="F61" s="79">
        <v>63</v>
      </c>
      <c r="G61" s="80">
        <v>6426</v>
      </c>
      <c r="H61" s="80">
        <v>66</v>
      </c>
      <c r="I61" s="90">
        <f t="shared" si="0"/>
        <v>-0.61403508771929827</v>
      </c>
    </row>
    <row r="62" spans="1:9" s="36" customFormat="1" ht="16.5" customHeight="1" x14ac:dyDescent="0.2">
      <c r="A62" s="123" t="s">
        <v>179</v>
      </c>
      <c r="B62" s="123" t="s">
        <v>105</v>
      </c>
      <c r="C62" s="124">
        <v>0</v>
      </c>
      <c r="D62" s="124">
        <v>0</v>
      </c>
      <c r="E62" s="124">
        <v>0</v>
      </c>
      <c r="F62" s="125">
        <v>21</v>
      </c>
      <c r="G62" s="126">
        <v>1953</v>
      </c>
      <c r="H62" s="126">
        <v>24</v>
      </c>
      <c r="I62" s="128" t="s">
        <v>108</v>
      </c>
    </row>
    <row r="63" spans="1:9" s="36" customFormat="1" ht="16.5" customHeight="1" x14ac:dyDescent="0.2">
      <c r="A63" s="92" t="s">
        <v>124</v>
      </c>
      <c r="B63" s="92" t="s">
        <v>105</v>
      </c>
      <c r="C63" s="78">
        <v>84</v>
      </c>
      <c r="D63" s="78">
        <v>9408</v>
      </c>
      <c r="E63" s="78">
        <v>99</v>
      </c>
      <c r="F63" s="79">
        <v>210</v>
      </c>
      <c r="G63" s="80">
        <v>23520</v>
      </c>
      <c r="H63" s="80">
        <v>252</v>
      </c>
      <c r="I63" s="90">
        <f t="shared" si="0"/>
        <v>1.5454545454545454</v>
      </c>
    </row>
    <row r="64" spans="1:9" s="36" customFormat="1" ht="16.5" customHeight="1" x14ac:dyDescent="0.2">
      <c r="A64" s="123" t="s">
        <v>125</v>
      </c>
      <c r="B64" s="123" t="s">
        <v>169</v>
      </c>
      <c r="C64" s="124">
        <v>0</v>
      </c>
      <c r="D64" s="124">
        <v>0</v>
      </c>
      <c r="E64" s="124">
        <v>0</v>
      </c>
      <c r="F64" s="125">
        <v>99</v>
      </c>
      <c r="G64" s="126">
        <v>99</v>
      </c>
      <c r="H64" s="126">
        <v>134</v>
      </c>
      <c r="I64" s="128" t="s">
        <v>108</v>
      </c>
    </row>
    <row r="65" spans="1:9" s="36" customFormat="1" ht="16.5" customHeight="1" x14ac:dyDescent="0.2">
      <c r="A65" s="92" t="s">
        <v>125</v>
      </c>
      <c r="B65" s="92" t="s">
        <v>101</v>
      </c>
      <c r="C65" s="78">
        <v>609</v>
      </c>
      <c r="D65" s="78">
        <v>34097</v>
      </c>
      <c r="E65" s="78">
        <v>648</v>
      </c>
      <c r="F65" s="79">
        <v>714</v>
      </c>
      <c r="G65" s="80">
        <v>39984</v>
      </c>
      <c r="H65" s="80">
        <v>760</v>
      </c>
      <c r="I65" s="90">
        <f t="shared" si="0"/>
        <v>0.1728395061728395</v>
      </c>
    </row>
    <row r="66" spans="1:9" s="36" customFormat="1" ht="16.5" customHeight="1" x14ac:dyDescent="0.2">
      <c r="A66" s="123" t="s">
        <v>31</v>
      </c>
      <c r="B66" s="123" t="s">
        <v>29</v>
      </c>
      <c r="C66" s="124">
        <v>918</v>
      </c>
      <c r="D66" s="124">
        <v>55080</v>
      </c>
      <c r="E66" s="124">
        <v>1383</v>
      </c>
      <c r="F66" s="125">
        <v>561</v>
      </c>
      <c r="G66" s="126">
        <v>33660</v>
      </c>
      <c r="H66" s="126">
        <v>845</v>
      </c>
      <c r="I66" s="128">
        <f t="shared" si="0"/>
        <v>-0.38900939985538685</v>
      </c>
    </row>
    <row r="67" spans="1:9" s="36" customFormat="1" ht="16.5" customHeight="1" x14ac:dyDescent="0.2">
      <c r="A67" s="92" t="s">
        <v>126</v>
      </c>
      <c r="B67" s="92" t="s">
        <v>101</v>
      </c>
      <c r="C67" s="78">
        <v>63</v>
      </c>
      <c r="D67" s="78">
        <v>3528</v>
      </c>
      <c r="E67" s="78">
        <v>67</v>
      </c>
      <c r="F67" s="79">
        <v>42</v>
      </c>
      <c r="G67" s="80">
        <v>2352</v>
      </c>
      <c r="H67" s="80">
        <v>45</v>
      </c>
      <c r="I67" s="90">
        <f t="shared" si="0"/>
        <v>-0.32835820895522388</v>
      </c>
    </row>
    <row r="68" spans="1:9" s="36" customFormat="1" ht="16.5" customHeight="1" x14ac:dyDescent="0.2">
      <c r="A68" s="123" t="s">
        <v>126</v>
      </c>
      <c r="B68" s="123" t="s">
        <v>105</v>
      </c>
      <c r="C68" s="124">
        <v>287</v>
      </c>
      <c r="D68" s="124">
        <v>26331</v>
      </c>
      <c r="E68" s="124">
        <v>320</v>
      </c>
      <c r="F68" s="125">
        <v>224</v>
      </c>
      <c r="G68" s="126">
        <v>24763</v>
      </c>
      <c r="H68" s="126">
        <v>259</v>
      </c>
      <c r="I68" s="128">
        <f t="shared" si="0"/>
        <v>-0.19062499999999999</v>
      </c>
    </row>
    <row r="69" spans="1:9" s="36" customFormat="1" ht="16.5" customHeight="1" x14ac:dyDescent="0.2">
      <c r="A69" s="92" t="s">
        <v>127</v>
      </c>
      <c r="B69" s="92" t="s">
        <v>105</v>
      </c>
      <c r="C69" s="78">
        <v>21</v>
      </c>
      <c r="D69" s="78">
        <v>2205</v>
      </c>
      <c r="E69" s="78">
        <v>22</v>
      </c>
      <c r="F69" s="79">
        <v>20</v>
      </c>
      <c r="G69" s="80">
        <v>2240</v>
      </c>
      <c r="H69" s="80">
        <v>23</v>
      </c>
      <c r="I69" s="90">
        <f t="shared" si="0"/>
        <v>4.5454545454545456E-2</v>
      </c>
    </row>
    <row r="70" spans="1:9" s="36" customFormat="1" ht="16.5" customHeight="1" x14ac:dyDescent="0.2">
      <c r="A70" s="123" t="s">
        <v>128</v>
      </c>
      <c r="B70" s="123" t="s">
        <v>19</v>
      </c>
      <c r="C70" s="124">
        <v>0</v>
      </c>
      <c r="D70" s="124">
        <v>0</v>
      </c>
      <c r="E70" s="124">
        <v>0</v>
      </c>
      <c r="F70" s="125">
        <v>18</v>
      </c>
      <c r="G70" s="126">
        <v>18</v>
      </c>
      <c r="H70" s="126">
        <v>27</v>
      </c>
      <c r="I70" s="128" t="s">
        <v>108</v>
      </c>
    </row>
    <row r="71" spans="1:9" s="36" customFormat="1" ht="16.5" customHeight="1" x14ac:dyDescent="0.2">
      <c r="A71" s="92" t="s">
        <v>129</v>
      </c>
      <c r="B71" s="92" t="s">
        <v>138</v>
      </c>
      <c r="C71" s="78">
        <v>0</v>
      </c>
      <c r="D71" s="78">
        <v>0</v>
      </c>
      <c r="E71" s="78">
        <v>0</v>
      </c>
      <c r="F71" s="79">
        <v>40</v>
      </c>
      <c r="G71" s="80">
        <v>2374</v>
      </c>
      <c r="H71" s="80">
        <v>37</v>
      </c>
      <c r="I71" s="90" t="s">
        <v>108</v>
      </c>
    </row>
    <row r="72" spans="1:9" s="36" customFormat="1" ht="16.5" customHeight="1" x14ac:dyDescent="0.2">
      <c r="A72" s="123" t="s">
        <v>129</v>
      </c>
      <c r="B72" s="123" t="s">
        <v>98</v>
      </c>
      <c r="C72" s="124">
        <v>80</v>
      </c>
      <c r="D72" s="124">
        <v>9280</v>
      </c>
      <c r="E72" s="124">
        <v>91</v>
      </c>
      <c r="F72" s="125">
        <v>449</v>
      </c>
      <c r="G72" s="126">
        <v>54741</v>
      </c>
      <c r="H72" s="126">
        <v>493</v>
      </c>
      <c r="I72" s="128">
        <f t="shared" si="0"/>
        <v>4.4175824175824179</v>
      </c>
    </row>
    <row r="73" spans="1:9" s="36" customFormat="1" ht="16.5" customHeight="1" x14ac:dyDescent="0.2">
      <c r="A73" s="92" t="s">
        <v>129</v>
      </c>
      <c r="B73" s="92" t="s">
        <v>99</v>
      </c>
      <c r="C73" s="78">
        <v>8</v>
      </c>
      <c r="D73" s="78">
        <v>960</v>
      </c>
      <c r="E73" s="78">
        <v>10</v>
      </c>
      <c r="F73" s="79">
        <v>0</v>
      </c>
      <c r="G73" s="80">
        <v>0</v>
      </c>
      <c r="H73" s="80">
        <v>0</v>
      </c>
      <c r="I73" s="90">
        <f t="shared" si="0"/>
        <v>-1</v>
      </c>
    </row>
    <row r="74" spans="1:9" s="36" customFormat="1" ht="16.5" customHeight="1" x14ac:dyDescent="0.2">
      <c r="A74" s="123" t="s">
        <v>129</v>
      </c>
      <c r="B74" s="123" t="s">
        <v>170</v>
      </c>
      <c r="C74" s="124">
        <v>20</v>
      </c>
      <c r="D74" s="124">
        <v>2400</v>
      </c>
      <c r="E74" s="124">
        <v>24</v>
      </c>
      <c r="F74" s="125">
        <v>0</v>
      </c>
      <c r="G74" s="126">
        <v>0</v>
      </c>
      <c r="H74" s="126">
        <v>0</v>
      </c>
      <c r="I74" s="128">
        <f t="shared" si="0"/>
        <v>-1</v>
      </c>
    </row>
    <row r="75" spans="1:9" s="36" customFormat="1" ht="16.5" customHeight="1" x14ac:dyDescent="0.2">
      <c r="A75" s="92" t="s">
        <v>129</v>
      </c>
      <c r="B75" s="92" t="s">
        <v>139</v>
      </c>
      <c r="C75" s="78">
        <v>0</v>
      </c>
      <c r="D75" s="78">
        <v>0</v>
      </c>
      <c r="E75" s="78">
        <v>0</v>
      </c>
      <c r="F75" s="79">
        <v>500</v>
      </c>
      <c r="G75" s="80">
        <v>57518</v>
      </c>
      <c r="H75" s="80">
        <v>805</v>
      </c>
      <c r="I75" s="90" t="s">
        <v>108</v>
      </c>
    </row>
    <row r="76" spans="1:9" s="36" customFormat="1" ht="16.5" customHeight="1" x14ac:dyDescent="0.2">
      <c r="A76" s="123" t="s">
        <v>129</v>
      </c>
      <c r="B76" s="123" t="s">
        <v>171</v>
      </c>
      <c r="C76" s="124">
        <v>1103</v>
      </c>
      <c r="D76" s="124">
        <v>70275</v>
      </c>
      <c r="E76" s="124">
        <v>1334</v>
      </c>
      <c r="F76" s="125">
        <v>300</v>
      </c>
      <c r="G76" s="126">
        <v>18936</v>
      </c>
      <c r="H76" s="126">
        <v>360</v>
      </c>
      <c r="I76" s="128">
        <f t="shared" si="0"/>
        <v>-0.73013493253373318</v>
      </c>
    </row>
    <row r="77" spans="1:9" s="36" customFormat="1" ht="16.5" customHeight="1" x14ac:dyDescent="0.2">
      <c r="A77" s="92" t="s">
        <v>129</v>
      </c>
      <c r="B77" s="92" t="s">
        <v>101</v>
      </c>
      <c r="C77" s="78">
        <v>273</v>
      </c>
      <c r="D77" s="78">
        <v>14931</v>
      </c>
      <c r="E77" s="78">
        <v>282</v>
      </c>
      <c r="F77" s="79">
        <v>231</v>
      </c>
      <c r="G77" s="80">
        <v>11949</v>
      </c>
      <c r="H77" s="80">
        <v>227</v>
      </c>
      <c r="I77" s="90">
        <f t="shared" si="0"/>
        <v>-0.19503546099290781</v>
      </c>
    </row>
    <row r="78" spans="1:9" s="36" customFormat="1" ht="16.5" customHeight="1" x14ac:dyDescent="0.2">
      <c r="A78" s="123" t="s">
        <v>129</v>
      </c>
      <c r="B78" s="123" t="s">
        <v>102</v>
      </c>
      <c r="C78" s="124">
        <v>302</v>
      </c>
      <c r="D78" s="124">
        <v>39160</v>
      </c>
      <c r="E78" s="124">
        <v>353</v>
      </c>
      <c r="F78" s="125">
        <v>212</v>
      </c>
      <c r="G78" s="126">
        <v>25141</v>
      </c>
      <c r="H78" s="126">
        <v>231</v>
      </c>
      <c r="I78" s="128">
        <f t="shared" si="0"/>
        <v>-0.34560906515580736</v>
      </c>
    </row>
    <row r="79" spans="1:9" s="36" customFormat="1" ht="16.5" customHeight="1" x14ac:dyDescent="0.2">
      <c r="A79" s="92" t="s">
        <v>129</v>
      </c>
      <c r="B79" s="92" t="s">
        <v>103</v>
      </c>
      <c r="C79" s="78">
        <v>73</v>
      </c>
      <c r="D79" s="78">
        <v>8760</v>
      </c>
      <c r="E79" s="78">
        <v>88</v>
      </c>
      <c r="F79" s="79">
        <v>0</v>
      </c>
      <c r="G79" s="80">
        <v>0</v>
      </c>
      <c r="H79" s="80">
        <v>0</v>
      </c>
      <c r="I79" s="90">
        <f t="shared" si="0"/>
        <v>-1</v>
      </c>
    </row>
    <row r="80" spans="1:9" s="36" customFormat="1" ht="16.5" customHeight="1" x14ac:dyDescent="0.2">
      <c r="A80" s="123" t="s">
        <v>129</v>
      </c>
      <c r="B80" s="123" t="s">
        <v>104</v>
      </c>
      <c r="C80" s="124">
        <v>20</v>
      </c>
      <c r="D80" s="124">
        <v>2400</v>
      </c>
      <c r="E80" s="124">
        <v>24</v>
      </c>
      <c r="F80" s="125">
        <v>0</v>
      </c>
      <c r="G80" s="126">
        <v>0</v>
      </c>
      <c r="H80" s="126">
        <v>0</v>
      </c>
      <c r="I80" s="128">
        <f t="shared" si="0"/>
        <v>-1</v>
      </c>
    </row>
    <row r="81" spans="1:9" s="36" customFormat="1" ht="16.5" customHeight="1" x14ac:dyDescent="0.2">
      <c r="A81" s="92" t="s">
        <v>129</v>
      </c>
      <c r="B81" s="92" t="s">
        <v>105</v>
      </c>
      <c r="C81" s="78">
        <v>18383</v>
      </c>
      <c r="D81" s="78">
        <v>1440995</v>
      </c>
      <c r="E81" s="78">
        <v>20620</v>
      </c>
      <c r="F81" s="79">
        <v>19600</v>
      </c>
      <c r="G81" s="80">
        <v>1598892</v>
      </c>
      <c r="H81" s="80">
        <v>21877</v>
      </c>
      <c r="I81" s="90">
        <f t="shared" si="0"/>
        <v>6.0960232783705139E-2</v>
      </c>
    </row>
    <row r="82" spans="1:9" s="36" customFormat="1" ht="16.5" customHeight="1" x14ac:dyDescent="0.2">
      <c r="A82" s="123" t="s">
        <v>129</v>
      </c>
      <c r="B82" s="123" t="s">
        <v>107</v>
      </c>
      <c r="C82" s="124">
        <v>1971</v>
      </c>
      <c r="D82" s="124">
        <v>212891</v>
      </c>
      <c r="E82" s="124">
        <v>1875</v>
      </c>
      <c r="F82" s="125">
        <v>680</v>
      </c>
      <c r="G82" s="126">
        <v>76356</v>
      </c>
      <c r="H82" s="126">
        <v>684</v>
      </c>
      <c r="I82" s="128">
        <f t="shared" si="0"/>
        <v>-0.63519999999999999</v>
      </c>
    </row>
    <row r="83" spans="1:9" s="36" customFormat="1" ht="16.5" customHeight="1" x14ac:dyDescent="0.2">
      <c r="A83" s="92" t="s">
        <v>130</v>
      </c>
      <c r="B83" s="92" t="s">
        <v>101</v>
      </c>
      <c r="C83" s="78">
        <v>42</v>
      </c>
      <c r="D83" s="78">
        <v>2352</v>
      </c>
      <c r="E83" s="78">
        <v>45</v>
      </c>
      <c r="F83" s="79">
        <v>42</v>
      </c>
      <c r="G83" s="80">
        <v>2352</v>
      </c>
      <c r="H83" s="80">
        <v>45</v>
      </c>
      <c r="I83" s="90">
        <f t="shared" si="0"/>
        <v>0</v>
      </c>
    </row>
    <row r="84" spans="1:9" s="36" customFormat="1" ht="16.5" customHeight="1" x14ac:dyDescent="0.2">
      <c r="A84" s="123" t="s">
        <v>130</v>
      </c>
      <c r="B84" s="123" t="s">
        <v>105</v>
      </c>
      <c r="C84" s="124">
        <v>81</v>
      </c>
      <c r="D84" s="124">
        <v>8605</v>
      </c>
      <c r="E84" s="124">
        <v>71</v>
      </c>
      <c r="F84" s="125">
        <v>102</v>
      </c>
      <c r="G84" s="126">
        <v>10810</v>
      </c>
      <c r="H84" s="126">
        <v>106</v>
      </c>
      <c r="I84" s="128">
        <f t="shared" si="0"/>
        <v>0.49295774647887325</v>
      </c>
    </row>
    <row r="85" spans="1:9" s="36" customFormat="1" ht="16.5" customHeight="1" x14ac:dyDescent="0.2">
      <c r="A85" s="92" t="s">
        <v>183</v>
      </c>
      <c r="B85" s="92" t="s">
        <v>168</v>
      </c>
      <c r="C85" s="78">
        <v>0</v>
      </c>
      <c r="D85" s="78">
        <v>0</v>
      </c>
      <c r="E85" s="78">
        <v>0</v>
      </c>
      <c r="F85" s="79">
        <v>0</v>
      </c>
      <c r="G85" s="80">
        <v>2173</v>
      </c>
      <c r="H85" s="80">
        <v>27</v>
      </c>
      <c r="I85" s="90" t="s">
        <v>108</v>
      </c>
    </row>
    <row r="86" spans="1:9" s="36" customFormat="1" ht="16.5" customHeight="1" x14ac:dyDescent="0.2">
      <c r="A86" s="123" t="s">
        <v>131</v>
      </c>
      <c r="B86" s="123" t="s">
        <v>101</v>
      </c>
      <c r="C86" s="124">
        <v>58</v>
      </c>
      <c r="D86" s="124">
        <v>3248</v>
      </c>
      <c r="E86" s="124">
        <v>62</v>
      </c>
      <c r="F86" s="125">
        <v>0</v>
      </c>
      <c r="G86" s="126">
        <v>0</v>
      </c>
      <c r="H86" s="126">
        <v>0</v>
      </c>
      <c r="I86" s="128">
        <f t="shared" si="0"/>
        <v>-1</v>
      </c>
    </row>
    <row r="87" spans="1:9" s="36" customFormat="1" ht="16.5" customHeight="1" x14ac:dyDescent="0.2">
      <c r="A87" s="92" t="s">
        <v>131</v>
      </c>
      <c r="B87" s="92" t="s">
        <v>105</v>
      </c>
      <c r="C87" s="78">
        <v>8709</v>
      </c>
      <c r="D87" s="78">
        <v>641347</v>
      </c>
      <c r="E87" s="78">
        <v>10746</v>
      </c>
      <c r="F87" s="79">
        <v>12117</v>
      </c>
      <c r="G87" s="80">
        <v>834441</v>
      </c>
      <c r="H87" s="80">
        <v>14883</v>
      </c>
      <c r="I87" s="90">
        <f t="shared" si="0"/>
        <v>0.38498045784477947</v>
      </c>
    </row>
    <row r="88" spans="1:9" s="36" customFormat="1" ht="16.5" customHeight="1" x14ac:dyDescent="0.2">
      <c r="A88" s="123" t="s">
        <v>184</v>
      </c>
      <c r="B88" s="123" t="s">
        <v>29</v>
      </c>
      <c r="C88" s="124">
        <v>297</v>
      </c>
      <c r="D88" s="124">
        <v>17820</v>
      </c>
      <c r="E88" s="124">
        <v>447</v>
      </c>
      <c r="F88" s="125">
        <v>0</v>
      </c>
      <c r="G88" s="126">
        <v>0</v>
      </c>
      <c r="H88" s="126">
        <v>0</v>
      </c>
      <c r="I88" s="128">
        <f t="shared" si="0"/>
        <v>-1</v>
      </c>
    </row>
    <row r="89" spans="1:9" s="36" customFormat="1" ht="16.5" customHeight="1" x14ac:dyDescent="0.2">
      <c r="A89" s="92" t="s">
        <v>184</v>
      </c>
      <c r="B89" s="92" t="s">
        <v>19</v>
      </c>
      <c r="C89" s="78">
        <v>0</v>
      </c>
      <c r="D89" s="78">
        <v>0</v>
      </c>
      <c r="E89" s="78">
        <v>0</v>
      </c>
      <c r="F89" s="79">
        <v>36</v>
      </c>
      <c r="G89" s="80">
        <v>36</v>
      </c>
      <c r="H89" s="80">
        <v>54</v>
      </c>
      <c r="I89" s="90" t="s">
        <v>108</v>
      </c>
    </row>
    <row r="90" spans="1:9" s="36" customFormat="1" ht="16.5" customHeight="1" x14ac:dyDescent="0.2">
      <c r="A90" s="102"/>
      <c r="B90" s="82" t="s">
        <v>96</v>
      </c>
      <c r="C90" s="82">
        <f t="shared" ref="C90:H90" si="1">SUM(C16:C89)</f>
        <v>60441</v>
      </c>
      <c r="D90" s="82">
        <f t="shared" si="1"/>
        <v>4504608</v>
      </c>
      <c r="E90" s="84">
        <f t="shared" si="1"/>
        <v>72706</v>
      </c>
      <c r="F90" s="96">
        <f t="shared" si="1"/>
        <v>71021</v>
      </c>
      <c r="G90" s="97">
        <f t="shared" si="1"/>
        <v>5559116</v>
      </c>
      <c r="H90" s="97">
        <f t="shared" si="1"/>
        <v>84938</v>
      </c>
      <c r="I90" s="85">
        <f>(+H90-E90)/E90</f>
        <v>0.16823920996891592</v>
      </c>
    </row>
    <row r="91" spans="1:9" s="100" customFormat="1" ht="16.5" customHeight="1" x14ac:dyDescent="0.2">
      <c r="A91" s="98"/>
      <c r="B91" s="98"/>
      <c r="C91" s="98"/>
      <c r="D91" s="98"/>
      <c r="E91" s="98"/>
      <c r="F91" s="98"/>
      <c r="G91" s="101" t="s">
        <v>17</v>
      </c>
      <c r="H91" s="101"/>
      <c r="I91" s="99">
        <f>+(F90-C90)/C90</f>
        <v>0.17504673979583396</v>
      </c>
    </row>
    <row r="92" spans="1:9" s="36" customFormat="1" x14ac:dyDescent="0.2">
      <c r="A92" s="4"/>
      <c r="B92" s="4"/>
      <c r="C92" s="4"/>
      <c r="D92" s="4"/>
      <c r="E92" s="4"/>
      <c r="F92" s="4"/>
      <c r="G92" s="4"/>
      <c r="H92" s="4"/>
      <c r="I92" s="4"/>
    </row>
    <row r="93" spans="1:9" s="36" customFormat="1" x14ac:dyDescent="0.2">
      <c r="A93" s="4"/>
      <c r="B93" s="4"/>
      <c r="C93" s="4"/>
      <c r="D93" s="4"/>
      <c r="E93" s="4"/>
      <c r="F93" s="4"/>
      <c r="G93" s="4"/>
      <c r="H93" s="4"/>
      <c r="I93" s="4"/>
    </row>
    <row r="94" spans="1:9" s="36" customFormat="1" x14ac:dyDescent="0.2">
      <c r="A94" s="4"/>
      <c r="B94" s="4"/>
      <c r="C94" s="4"/>
      <c r="D94" s="4"/>
      <c r="E94" s="4"/>
      <c r="F94" s="4"/>
      <c r="G94" s="4"/>
      <c r="H94" s="4"/>
      <c r="I94" s="4"/>
    </row>
    <row r="95" spans="1:9" s="36" customFormat="1" x14ac:dyDescent="0.2">
      <c r="A95" s="4"/>
      <c r="B95" s="4"/>
      <c r="C95" s="4"/>
      <c r="D95" s="4"/>
      <c r="E95" s="4"/>
      <c r="F95" s="4"/>
      <c r="G95" s="4"/>
      <c r="H95" s="4"/>
      <c r="I95" s="4"/>
    </row>
    <row r="96" spans="1:9" s="36" customFormat="1" x14ac:dyDescent="0.2">
      <c r="A96" s="4"/>
      <c r="B96" s="4"/>
      <c r="C96" s="4"/>
      <c r="D96" s="4"/>
      <c r="E96" s="4"/>
      <c r="F96" s="4"/>
      <c r="G96" s="4"/>
      <c r="H96" s="4"/>
      <c r="I96" s="4"/>
    </row>
    <row r="97" spans="1:9" s="36" customFormat="1" x14ac:dyDescent="0.2">
      <c r="A97" s="4"/>
      <c r="B97" s="4"/>
      <c r="C97" s="4"/>
      <c r="D97" s="4"/>
      <c r="E97" s="4"/>
      <c r="F97" s="4"/>
      <c r="G97" s="4"/>
      <c r="H97" s="4"/>
      <c r="I97" s="4"/>
    </row>
    <row r="98" spans="1:9" s="36" customFormat="1" x14ac:dyDescent="0.2">
      <c r="A98" s="4"/>
      <c r="B98" s="4"/>
      <c r="C98" s="4"/>
      <c r="D98" s="4"/>
      <c r="E98" s="4"/>
      <c r="F98" s="4"/>
      <c r="G98" s="4"/>
      <c r="H98" s="4"/>
      <c r="I98" s="4"/>
    </row>
    <row r="99" spans="1:9" s="36" customFormat="1" x14ac:dyDescent="0.2">
      <c r="A99" s="4"/>
      <c r="B99" s="4"/>
      <c r="C99" s="4"/>
      <c r="D99" s="4"/>
      <c r="E99" s="4"/>
      <c r="F99" s="4"/>
      <c r="G99" s="4"/>
      <c r="H99" s="4"/>
      <c r="I99" s="4"/>
    </row>
    <row r="100" spans="1:9" s="36" customFormat="1" x14ac:dyDescent="0.2">
      <c r="A100" s="4"/>
      <c r="B100" s="4"/>
      <c r="C100" s="4"/>
      <c r="D100" s="4"/>
      <c r="E100" s="4"/>
      <c r="F100" s="4"/>
      <c r="G100" s="4"/>
      <c r="H100" s="4"/>
      <c r="I100" s="4"/>
    </row>
    <row r="101" spans="1:9" s="36" customFormat="1" x14ac:dyDescent="0.2">
      <c r="A101" s="4"/>
      <c r="B101" s="4"/>
      <c r="C101" s="4"/>
      <c r="D101" s="4"/>
      <c r="E101" s="4"/>
      <c r="F101" s="4"/>
      <c r="G101" s="4"/>
      <c r="H101" s="4"/>
      <c r="I101" s="4"/>
    </row>
  </sheetData>
  <mergeCells count="2">
    <mergeCell ref="A10:I10"/>
    <mergeCell ref="F11:I11"/>
  </mergeCells>
  <pageMargins left="0.7" right="0.7" top="0.75" bottom="1.02" header="0.3" footer="0.3"/>
  <pageSetup paperSize="9" scale="90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2024-03-02T14:10:43Z</cp:lastPrinted>
  <dcterms:created xsi:type="dcterms:W3CDTF">2015-04-15T02:22:17Z</dcterms:created>
  <dcterms:modified xsi:type="dcterms:W3CDTF">2024-04-04T19:28:49Z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