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drawings/drawing4.xml" ContentType="application/vnd.openxmlformats-officedocument.drawing+xml"/>
  <Override PartName="/xl/tables/table3.xml" ContentType="application/vnd.openxmlformats-officedocument.spreadsheetml.table+xml"/>
  <Override PartName="/xl/drawings/drawing5.xml" ContentType="application/vnd.openxmlformats-officedocument.drawing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drawings/drawing6.xml" ContentType="application/vnd.openxmlformats-officedocument.drawing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atagonianorte.sharepoint.com/sites/sistemas/Documentos compartidos/General/Informes mensuales estadisticos/2024/240430/"/>
    </mc:Choice>
  </mc:AlternateContent>
  <xr:revisionPtr revIDLastSave="1335" documentId="14_{D2070067-4F8D-4110-B6E6-2A153CB906F3}" xr6:coauthVersionLast="47" xr6:coauthVersionMax="47" xr10:uidLastSave="{CFD9EB10-717E-4FDE-95DB-70A339E46BEF}"/>
  <bookViews>
    <workbookView xWindow="-120" yWindow="-16320" windowWidth="29040" windowHeight="15720" tabRatio="611" xr2:uid="{00000000-000D-0000-FFFF-FFFF00000000}"/>
  </bookViews>
  <sheets>
    <sheet name="Principal" sheetId="1" r:id="rId1"/>
    <sheet name="Buques" sheetId="2" r:id="rId2"/>
    <sheet name="exportadores" sheetId="3" r:id="rId3"/>
    <sheet name="peras &amp; manzanas" sheetId="7" r:id="rId4"/>
    <sheet name="especies y destinos" sheetId="5" r:id="rId5"/>
    <sheet name="esp x destino" sheetId="6" r:id="rId6"/>
  </sheets>
  <definedNames>
    <definedName name="_xlnm.Print_Area" localSheetId="1">Buques!$A$1:$G$43</definedName>
    <definedName name="_xlnm.Print_Area" localSheetId="5">'esp x destino'!$A$1:$I$108</definedName>
    <definedName name="_xlnm.Print_Area" localSheetId="4">'especies y destinos'!$A$1:$H$81</definedName>
    <definedName name="_xlnm.Print_Area" localSheetId="0">Principal!$A$1:$G$58</definedName>
    <definedName name="Excel_BuiltIn__FilterDatabase" localSheetId="1">Buques!$A$13:$G$43</definedName>
    <definedName name="Excel_BuiltIn__FilterDatabase" localSheetId="2">exportadores!$B$13:$E$83</definedName>
    <definedName name="Excel_BuiltIn__FilterDatabase" localSheetId="3">'peras &amp; manzanas'!$B$13:$E$49</definedName>
    <definedName name="Excel_BuiltIn__FilterDatabase_2">Buques!$A$13:$G$43</definedName>
    <definedName name="Excel_BuiltIn__FilterDatabase_3" localSheetId="3">'peras &amp; manzanas'!$B$13:$F$13</definedName>
    <definedName name="Excel_BuiltIn__FilterDatabase_3">exportadores!$B$13:$F$13</definedName>
    <definedName name="Excel_BuiltIn__FilterDatabase_4">#REF!</definedName>
    <definedName name="Excel_BuiltIn__FilterDatabase_6">'esp x destino'!$A$15:$I$108</definedName>
    <definedName name="_xlnm.Print_Titles" localSheetId="1">Buques!$1:$13</definedName>
    <definedName name="_xlnm.Print_Titles" localSheetId="5">'esp x destino'!$1:$15</definedName>
    <definedName name="_xlnm.Print_Titles" localSheetId="4">'especies y destinos'!$37:$38</definedName>
    <definedName name="_xlnm.Print_Titles" localSheetId="2">exportadores!$1:$13</definedName>
    <definedName name="_xlnm.Print_Titles" localSheetId="3">'peras &amp; manzanas'!$1:$13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104" i="6" l="1"/>
  <c r="I98" i="6"/>
  <c r="I84" i="6"/>
  <c r="I74" i="6"/>
  <c r="I63" i="6"/>
  <c r="I56" i="6"/>
  <c r="I47" i="6"/>
  <c r="I44" i="6"/>
  <c r="I40" i="6"/>
  <c r="I37" i="6"/>
  <c r="I31" i="6"/>
  <c r="H75" i="5" l="1"/>
  <c r="H73" i="5"/>
  <c r="H23" i="5"/>
  <c r="H79" i="5"/>
  <c r="H78" i="5"/>
  <c r="H77" i="5"/>
  <c r="H76" i="5"/>
  <c r="H74" i="5"/>
  <c r="H70" i="5"/>
  <c r="H69" i="5"/>
  <c r="H68" i="5"/>
  <c r="H67" i="5"/>
  <c r="H66" i="5"/>
  <c r="H64" i="5"/>
  <c r="H63" i="5"/>
  <c r="H61" i="5"/>
  <c r="H60" i="5"/>
  <c r="H59" i="5"/>
  <c r="H58" i="5"/>
  <c r="H57" i="5"/>
  <c r="H56" i="5"/>
  <c r="H55" i="5"/>
  <c r="H53" i="5"/>
  <c r="H51" i="5"/>
  <c r="H50" i="5"/>
  <c r="H48" i="5"/>
  <c r="H46" i="5"/>
  <c r="H45" i="5"/>
  <c r="H43" i="5"/>
  <c r="H42" i="5"/>
  <c r="H41" i="5"/>
  <c r="H33" i="5"/>
  <c r="H32" i="5"/>
  <c r="H31" i="5"/>
  <c r="H30" i="5"/>
  <c r="H29" i="5"/>
  <c r="H28" i="5"/>
  <c r="H27" i="5"/>
  <c r="H26" i="5"/>
  <c r="H25" i="5"/>
  <c r="H24" i="5"/>
  <c r="H22" i="5"/>
  <c r="H21" i="5"/>
  <c r="H19" i="5"/>
  <c r="H18" i="5"/>
  <c r="H17" i="5"/>
  <c r="H15" i="5"/>
  <c r="H14" i="5"/>
  <c r="I105" i="6"/>
  <c r="I103" i="6"/>
  <c r="I102" i="6"/>
  <c r="I101" i="6"/>
  <c r="I100" i="6"/>
  <c r="I99" i="6"/>
  <c r="I96" i="6"/>
  <c r="I95" i="6"/>
  <c r="I94" i="6"/>
  <c r="I93" i="6"/>
  <c r="I92" i="6"/>
  <c r="I91" i="6"/>
  <c r="I90" i="6"/>
  <c r="I88" i="6"/>
  <c r="I87" i="6"/>
  <c r="I86" i="6"/>
  <c r="I81" i="6"/>
  <c r="I80" i="6"/>
  <c r="I79" i="6"/>
  <c r="I78" i="6"/>
  <c r="I77" i="6"/>
  <c r="I76" i="6"/>
  <c r="I75" i="6"/>
  <c r="I72" i="6"/>
  <c r="I71" i="6"/>
  <c r="I68" i="6"/>
  <c r="I66" i="6"/>
  <c r="I64" i="6"/>
  <c r="I62" i="6"/>
  <c r="I61" i="6"/>
  <c r="I60" i="6"/>
  <c r="I59" i="6"/>
  <c r="I58" i="6"/>
  <c r="I57" i="6"/>
  <c r="I55" i="6"/>
  <c r="I54" i="6"/>
  <c r="I53" i="6"/>
  <c r="I52" i="6"/>
  <c r="I51" i="6"/>
  <c r="I50" i="6"/>
  <c r="I48" i="6"/>
  <c r="I45" i="6"/>
  <c r="I42" i="6"/>
  <c r="I41" i="6"/>
  <c r="I38" i="6"/>
  <c r="I36" i="6"/>
  <c r="I34" i="6"/>
  <c r="I30" i="6"/>
  <c r="I28" i="6"/>
  <c r="I27" i="6"/>
  <c r="I26" i="6"/>
  <c r="I25" i="6"/>
  <c r="I24" i="6"/>
  <c r="I23" i="6"/>
  <c r="I20" i="6"/>
  <c r="I18" i="6"/>
  <c r="F43" i="2" l="1"/>
  <c r="E43" i="2"/>
  <c r="D43" i="2"/>
  <c r="G80" i="5" l="1"/>
  <c r="F80" i="5"/>
  <c r="E80" i="5"/>
  <c r="D80" i="5"/>
  <c r="C80" i="5"/>
  <c r="B80" i="5"/>
  <c r="H40" i="5"/>
  <c r="G34" i="5"/>
  <c r="F34" i="5"/>
  <c r="E34" i="5"/>
  <c r="D34" i="5"/>
  <c r="C34" i="5"/>
  <c r="B34" i="5"/>
  <c r="I17" i="6" l="1"/>
  <c r="H107" i="6"/>
  <c r="E50" i="7" l="1"/>
  <c r="D50" i="7"/>
  <c r="C50" i="7"/>
  <c r="D11" i="7"/>
  <c r="E11" i="2"/>
  <c r="F47" i="7" l="1"/>
  <c r="F46" i="7"/>
  <c r="F43" i="7"/>
  <c r="F41" i="7"/>
  <c r="F44" i="7"/>
  <c r="F45" i="7"/>
  <c r="F42" i="7"/>
  <c r="F14" i="7"/>
  <c r="F49" i="7"/>
  <c r="F26" i="7"/>
  <c r="F24" i="7"/>
  <c r="F20" i="7"/>
  <c r="F31" i="7"/>
  <c r="F48" i="7"/>
  <c r="F25" i="7"/>
  <c r="F40" i="7"/>
  <c r="F39" i="7"/>
  <c r="F23" i="7"/>
  <c r="F34" i="7"/>
  <c r="F17" i="7"/>
  <c r="F16" i="7"/>
  <c r="F30" i="7"/>
  <c r="F28" i="7"/>
  <c r="F38" i="7"/>
  <c r="F22" i="7"/>
  <c r="F37" i="7"/>
  <c r="F21" i="7"/>
  <c r="F36" i="7"/>
  <c r="F19" i="7"/>
  <c r="F18" i="7"/>
  <c r="F32" i="7"/>
  <c r="F15" i="7"/>
  <c r="F29" i="7"/>
  <c r="F27" i="7"/>
  <c r="F35" i="7"/>
  <c r="F33" i="7"/>
  <c r="F50" i="7" l="1"/>
  <c r="C84" i="3" l="1"/>
  <c r="D84" i="3"/>
  <c r="E84" i="3"/>
  <c r="F83" i="3" l="1"/>
  <c r="F82" i="3"/>
  <c r="F81" i="3"/>
  <c r="F80" i="3"/>
  <c r="F41" i="3"/>
  <c r="F40" i="3"/>
  <c r="F39" i="3"/>
  <c r="F73" i="3"/>
  <c r="F72" i="3"/>
  <c r="F38" i="3"/>
  <c r="F37" i="3"/>
  <c r="F36" i="3"/>
  <c r="F35" i="3"/>
  <c r="F34" i="3"/>
  <c r="F33" i="3"/>
  <c r="F32" i="3"/>
  <c r="F31" i="3"/>
  <c r="F30" i="3"/>
  <c r="F77" i="3"/>
  <c r="F76" i="3"/>
  <c r="F75" i="3"/>
  <c r="F74" i="3"/>
  <c r="F59" i="3"/>
  <c r="F43" i="3"/>
  <c r="F16" i="3"/>
  <c r="F42" i="3"/>
  <c r="F15" i="3"/>
  <c r="F29" i="3"/>
  <c r="F28" i="3"/>
  <c r="F27" i="3"/>
  <c r="F26" i="3"/>
  <c r="F25" i="3"/>
  <c r="F51" i="3"/>
  <c r="F24" i="3"/>
  <c r="F23" i="3"/>
  <c r="F22" i="3"/>
  <c r="F48" i="3"/>
  <c r="F20" i="3"/>
  <c r="F19" i="3"/>
  <c r="F18" i="3"/>
  <c r="F79" i="3"/>
  <c r="F78" i="3"/>
  <c r="F71" i="3"/>
  <c r="F70" i="3"/>
  <c r="F69" i="3"/>
  <c r="F68" i="3"/>
  <c r="F67" i="3"/>
  <c r="F66" i="3"/>
  <c r="F65" i="3"/>
  <c r="F64" i="3"/>
  <c r="F63" i="3"/>
  <c r="F62" i="3"/>
  <c r="F61" i="3"/>
  <c r="F60" i="3"/>
  <c r="F44" i="3"/>
  <c r="F17" i="3"/>
  <c r="F58" i="3"/>
  <c r="F57" i="3"/>
  <c r="F56" i="3"/>
  <c r="F55" i="3"/>
  <c r="F54" i="3"/>
  <c r="F53" i="3"/>
  <c r="F52" i="3"/>
  <c r="F50" i="3"/>
  <c r="F49" i="3"/>
  <c r="F21" i="3"/>
  <c r="F47" i="3"/>
  <c r="F46" i="3"/>
  <c r="F45" i="3"/>
  <c r="F14" i="3"/>
  <c r="F84" i="3" l="1"/>
  <c r="G107" i="6" l="1"/>
  <c r="F107" i="6"/>
  <c r="E107" i="6"/>
  <c r="I107" i="6" s="1"/>
  <c r="D107" i="6"/>
  <c r="C107" i="6"/>
  <c r="F11" i="6"/>
  <c r="E10" i="5"/>
  <c r="D11" i="3"/>
  <c r="I108" i="6" l="1"/>
  <c r="H81" i="5"/>
  <c r="H34" i="5"/>
  <c r="H35" i="5"/>
  <c r="H80" i="5"/>
</calcChain>
</file>

<file path=xl/sharedStrings.xml><?xml version="1.0" encoding="utf-8"?>
<sst xmlns="http://schemas.openxmlformats.org/spreadsheetml/2006/main" count="507" uniqueCount="207">
  <si>
    <t xml:space="preserve"> </t>
  </si>
  <si>
    <t>Buques</t>
  </si>
  <si>
    <t>Exportadores</t>
  </si>
  <si>
    <t>Peras y Manzanas por Exportador</t>
  </si>
  <si>
    <t>Comparativo 2020 vs 2021 Especies y Destinos</t>
  </si>
  <si>
    <t>Comparativo 2020 vs 2021 Especies por Destinos</t>
  </si>
  <si>
    <t>N°</t>
  </si>
  <si>
    <t>BUQUE</t>
  </si>
  <si>
    <t>FECHA</t>
  </si>
  <si>
    <t>PALLETS</t>
  </si>
  <si>
    <t>BULTOS</t>
  </si>
  <si>
    <t>TONELADAS</t>
  </si>
  <si>
    <t>PUERTO</t>
  </si>
  <si>
    <t>EXPORTADOR</t>
  </si>
  <si>
    <t>% DIST</t>
  </si>
  <si>
    <t>ESPECIE</t>
  </si>
  <si>
    <t>Variación en pallets:</t>
  </si>
  <si>
    <t>DESTINO</t>
  </si>
  <si>
    <t xml:space="preserve">SODA CAUST          </t>
  </si>
  <si>
    <t>Datos Estadísticos de embarques</t>
  </si>
  <si>
    <t>TEMPORADA 2024</t>
  </si>
  <si>
    <t>BUQUES | 2024</t>
  </si>
  <si>
    <t xml:space="preserve">AS STINE V403       </t>
  </si>
  <si>
    <t>EXPORTADORES | 2024</t>
  </si>
  <si>
    <t>EXPORTADORES - PERAS Y MANZANAS | 2024</t>
  </si>
  <si>
    <r>
      <t xml:space="preserve">COMPARATIVOS - ESPECIES &amp; DESTINOS | 2023 </t>
    </r>
    <r>
      <rPr>
        <sz val="11"/>
        <color theme="2" tint="-0.89999084444715716"/>
        <rFont val="Consolas"/>
        <family val="3"/>
      </rPr>
      <t>VS</t>
    </r>
    <r>
      <rPr>
        <b/>
        <sz val="11"/>
        <color theme="2" tint="-0.89999084444715716"/>
        <rFont val="Consolas"/>
        <family val="3"/>
      </rPr>
      <t xml:space="preserve"> 2024 </t>
    </r>
  </si>
  <si>
    <t xml:space="preserve">PLIC.DE VIN         </t>
  </si>
  <si>
    <t xml:space="preserve">POLIETILENO         </t>
  </si>
  <si>
    <t xml:space="preserve">BRASIL              </t>
  </si>
  <si>
    <t xml:space="preserve">PERU                </t>
  </si>
  <si>
    <r>
      <t xml:space="preserve">COMPARATIVO - ESPECIES POR DESTINOS | 2023 </t>
    </r>
    <r>
      <rPr>
        <sz val="11"/>
        <color theme="2" tint="-0.89999084444715716"/>
        <rFont val="Consolas"/>
        <family val="3"/>
      </rPr>
      <t>VS</t>
    </r>
    <r>
      <rPr>
        <b/>
        <sz val="11"/>
        <color theme="2" tint="-0.89999084444715716"/>
        <rFont val="Consolas"/>
        <family val="3"/>
      </rPr>
      <t xml:space="preserve"> 2024 </t>
    </r>
  </si>
  <si>
    <t xml:space="preserve">SAN ALBERTO V405    </t>
  </si>
  <si>
    <t xml:space="preserve">WILD PEONY          </t>
  </si>
  <si>
    <t xml:space="preserve">VARAMO V406         </t>
  </si>
  <si>
    <t xml:space="preserve">SAN ALBERTO V407    </t>
  </si>
  <si>
    <t xml:space="preserve">VARAMO V408         </t>
  </si>
  <si>
    <t xml:space="preserve">BALTIC PATRIOT      </t>
  </si>
  <si>
    <t xml:space="preserve">AS STINE V405 </t>
  </si>
  <si>
    <t>BHI</t>
  </si>
  <si>
    <t>SAE</t>
  </si>
  <si>
    <t>BBC REEF</t>
  </si>
  <si>
    <t>NIMERTIS</t>
  </si>
  <si>
    <t>AS STINE V407</t>
  </si>
  <si>
    <t xml:space="preserve">PAI S.A.            </t>
  </si>
  <si>
    <t>PAT. FRUITS TRADE SA</t>
  </si>
  <si>
    <t xml:space="preserve">MOÑO AZUL S.A.      </t>
  </si>
  <si>
    <t xml:space="preserve">DON CLEMENTE SRL    </t>
  </si>
  <si>
    <t xml:space="preserve">EMELKA S.A.         </t>
  </si>
  <si>
    <t xml:space="preserve">TRES ASES S.A.      </t>
  </si>
  <si>
    <t xml:space="preserve">STD FRUIT ARG. S.A. </t>
  </si>
  <si>
    <t>FRUTAS SENSACION SRL</t>
  </si>
  <si>
    <t xml:space="preserve">KLEPPE S.A.         </t>
  </si>
  <si>
    <t xml:space="preserve">BOSCHI HNOS S.A.    </t>
  </si>
  <si>
    <t xml:space="preserve">CLASICA S.R.L.      </t>
  </si>
  <si>
    <t xml:space="preserve">GLOBAL FRESH        </t>
  </si>
  <si>
    <t xml:space="preserve">FRUIT WORLD SA      </t>
  </si>
  <si>
    <t xml:space="preserve">TREVISUR SA         </t>
  </si>
  <si>
    <t xml:space="preserve">BATTAGLIO ARG. SA   </t>
  </si>
  <si>
    <t xml:space="preserve">DOW ARGENTINA       </t>
  </si>
  <si>
    <t xml:space="preserve">ECOFRUT SA          </t>
  </si>
  <si>
    <t xml:space="preserve">LA CONQUISTA SRL    </t>
  </si>
  <si>
    <t xml:space="preserve">RAFICO S.A          </t>
  </si>
  <si>
    <t xml:space="preserve">CASTRO FRANCO G.    </t>
  </si>
  <si>
    <t xml:space="preserve">FRUTOS DEL SOL SA   </t>
  </si>
  <si>
    <t xml:space="preserve">TEOREMA SRL         </t>
  </si>
  <si>
    <t>ORGANICOS ARGENTINOS</t>
  </si>
  <si>
    <t xml:space="preserve">AGROFRUITS SRL      </t>
  </si>
  <si>
    <t xml:space="preserve">TERRUÑO DE LA PATAG </t>
  </si>
  <si>
    <t xml:space="preserve">CIPOLE S.A.S        </t>
  </si>
  <si>
    <t xml:space="preserve">MI VIEJO SA         </t>
  </si>
  <si>
    <t xml:space="preserve">IBERCONSA SA        </t>
  </si>
  <si>
    <t xml:space="preserve">AGROSAN             </t>
  </si>
  <si>
    <t xml:space="preserve">CABO VIRGENES       </t>
  </si>
  <si>
    <t xml:space="preserve">GEOFRUT             </t>
  </si>
  <si>
    <t>SAN FCO LO GARCES SP</t>
  </si>
  <si>
    <t xml:space="preserve">MIELE S.A.          </t>
  </si>
  <si>
    <t xml:space="preserve">THE O'STRAD.COMP.SA </t>
  </si>
  <si>
    <t xml:space="preserve">COPERFRUT           </t>
  </si>
  <si>
    <t xml:space="preserve">GOLDEN EXPORTSRL    </t>
  </si>
  <si>
    <t xml:space="preserve">SANCHEZ AMEZCUA SA  </t>
  </si>
  <si>
    <t xml:space="preserve">UNIPAR INDUPA SAIC  </t>
  </si>
  <si>
    <t xml:space="preserve">COMERC GREENVIC SA  </t>
  </si>
  <si>
    <t xml:space="preserve">VERFRUT             </t>
  </si>
  <si>
    <t xml:space="preserve">SUMMERLAND          </t>
  </si>
  <si>
    <t xml:space="preserve">ALMANA S.R.L.       </t>
  </si>
  <si>
    <t>PESQUERA DEL SUD SRL</t>
  </si>
  <si>
    <t xml:space="preserve">NEWSAN SA           </t>
  </si>
  <si>
    <t xml:space="preserve">PESQUERA SANTA CRUZ </t>
  </si>
  <si>
    <t xml:space="preserve">MINERVA             </t>
  </si>
  <si>
    <t xml:space="preserve">FRESH AND GOOD SPA  </t>
  </si>
  <si>
    <t xml:space="preserve">ENTRE VALLES        </t>
  </si>
  <si>
    <t xml:space="preserve">AGROFRUTA SA        </t>
  </si>
  <si>
    <t xml:space="preserve">MONTE ALTO          </t>
  </si>
  <si>
    <t xml:space="preserve">RUCARAY             </t>
  </si>
  <si>
    <t>TOTALES</t>
  </si>
  <si>
    <t xml:space="preserve">CARNE               </t>
  </si>
  <si>
    <t xml:space="preserve">CIRUELA             </t>
  </si>
  <si>
    <t xml:space="preserve">DURAZNO             </t>
  </si>
  <si>
    <t xml:space="preserve">LANGOSTINO          </t>
  </si>
  <si>
    <t xml:space="preserve">MANZANA             </t>
  </si>
  <si>
    <t xml:space="preserve">NECTARIN            </t>
  </si>
  <si>
    <t xml:space="preserve">NECT-CIRU           </t>
  </si>
  <si>
    <t xml:space="preserve">NECT-DURAZ          </t>
  </si>
  <si>
    <t xml:space="preserve">PERA                </t>
  </si>
  <si>
    <t>PESCADO</t>
  </si>
  <si>
    <t xml:space="preserve">UVA                 </t>
  </si>
  <si>
    <t>---%</t>
  </si>
  <si>
    <t xml:space="preserve">ALBANIA             </t>
  </si>
  <si>
    <t xml:space="preserve">ALEMANIA            </t>
  </si>
  <si>
    <t xml:space="preserve">ARABIA              </t>
  </si>
  <si>
    <t xml:space="preserve">CANADA              </t>
  </si>
  <si>
    <t xml:space="preserve">EGIPTO              </t>
  </si>
  <si>
    <t>EMIRATOS ARABES</t>
  </si>
  <si>
    <t xml:space="preserve">ESPAÑA              </t>
  </si>
  <si>
    <t xml:space="preserve">FRANCIA             </t>
  </si>
  <si>
    <t xml:space="preserve">HOLANDA             </t>
  </si>
  <si>
    <t xml:space="preserve">INDIA               </t>
  </si>
  <si>
    <t xml:space="preserve">INGLATERRA          </t>
  </si>
  <si>
    <t xml:space="preserve">IRLANDA             </t>
  </si>
  <si>
    <t xml:space="preserve">ISRAEL              </t>
  </si>
  <si>
    <t xml:space="preserve">LIBIA               </t>
  </si>
  <si>
    <t xml:space="preserve">LITUANIA            </t>
  </si>
  <si>
    <t xml:space="preserve">MARRUECOS           </t>
  </si>
  <si>
    <t xml:space="preserve">NORUEGA             </t>
  </si>
  <si>
    <t xml:space="preserve">PORTUGAL            </t>
  </si>
  <si>
    <t xml:space="preserve">QATAR               </t>
  </si>
  <si>
    <t xml:space="preserve">REP.DOMINICANA      </t>
  </si>
  <si>
    <t xml:space="preserve">RUSIA               </t>
  </si>
  <si>
    <t xml:space="preserve">SUECIA              </t>
  </si>
  <si>
    <t xml:space="preserve">U.S.A.              </t>
  </si>
  <si>
    <t>BRASIL</t>
  </si>
  <si>
    <t xml:space="preserve">GRECIA              </t>
  </si>
  <si>
    <t>ITALIA</t>
  </si>
  <si>
    <t xml:space="preserve">EMIRATOS ARABES     </t>
  </si>
  <si>
    <t xml:space="preserve">PESCADO             </t>
  </si>
  <si>
    <t xml:space="preserve">ITALIA              </t>
  </si>
  <si>
    <t>CARNE</t>
  </si>
  <si>
    <t>LANGOSTINO</t>
  </si>
  <si>
    <t xml:space="preserve">SAN ALBERTO V409    </t>
  </si>
  <si>
    <t xml:space="preserve">AS STINE V409       </t>
  </si>
  <si>
    <t xml:space="preserve">VARAMO V410         </t>
  </si>
  <si>
    <t xml:space="preserve">CROWN RUBY          </t>
  </si>
  <si>
    <t xml:space="preserve">SAN ALBERTO V411    </t>
  </si>
  <si>
    <t xml:space="preserve">VARAMO V412         </t>
  </si>
  <si>
    <t xml:space="preserve">AS STINE V411       </t>
  </si>
  <si>
    <t xml:space="preserve">CROWN SAPPHIRE      </t>
  </si>
  <si>
    <t xml:space="preserve">SAN ALBERTO V413    </t>
  </si>
  <si>
    <t>TS HONOUR</t>
  </si>
  <si>
    <t xml:space="preserve">IBERCONSA           </t>
  </si>
  <si>
    <t>TROPICAL ARG. S.R.L.</t>
  </si>
  <si>
    <t xml:space="preserve">AGRO ALIMENTAR SA   </t>
  </si>
  <si>
    <t xml:space="preserve">FRUTUCUMAN SA       </t>
  </si>
  <si>
    <t xml:space="preserve">RAMON TUMA SA       </t>
  </si>
  <si>
    <t xml:space="preserve">MEHDI CARLOS        </t>
  </si>
  <si>
    <t xml:space="preserve">COPEFRUT            </t>
  </si>
  <si>
    <t xml:space="preserve">AUSTRADE S.R.L.     </t>
  </si>
  <si>
    <t xml:space="preserve">PARANA BASIN        </t>
  </si>
  <si>
    <t xml:space="preserve">ARGENCERICO         </t>
  </si>
  <si>
    <t xml:space="preserve">CAROMARE            </t>
  </si>
  <si>
    <t xml:space="preserve">ESTRELLA PATAGONICA </t>
  </si>
  <si>
    <t xml:space="preserve">MIRABELLA           </t>
  </si>
  <si>
    <t xml:space="preserve">COEXCO SA           </t>
  </si>
  <si>
    <t xml:space="preserve">FGF TRAPANII S.A.   </t>
  </si>
  <si>
    <t>BUENA COSECHA S.R.L.</t>
  </si>
  <si>
    <t xml:space="preserve">DIMIMAX S.R.L.      </t>
  </si>
  <si>
    <t>CALA CONG.</t>
  </si>
  <si>
    <t>CEBOLLA</t>
  </si>
  <si>
    <t>KIWI</t>
  </si>
  <si>
    <t>LIMON</t>
  </si>
  <si>
    <t>ZAPALLO</t>
  </si>
  <si>
    <t>CHILE</t>
  </si>
  <si>
    <t>CHINA</t>
  </si>
  <si>
    <t>COLOMBIA</t>
  </si>
  <si>
    <t>COSTA DE MARFIL</t>
  </si>
  <si>
    <t>DINAMARCA</t>
  </si>
  <si>
    <t>FINLANDIA</t>
  </si>
  <si>
    <t>MALTA</t>
  </si>
  <si>
    <t xml:space="preserve">TAILANDIA           </t>
  </si>
  <si>
    <t xml:space="preserve">URUGUAY             </t>
  </si>
  <si>
    <t>FINALNDIA</t>
  </si>
  <si>
    <t>TAILANDIA</t>
  </si>
  <si>
    <t>URUGUAY</t>
  </si>
  <si>
    <r>
      <rPr>
        <sz val="12"/>
        <color theme="1" tint="0.34998626667073579"/>
        <rFont val="Consolas"/>
        <family val="3"/>
      </rPr>
      <t>datos al</t>
    </r>
    <r>
      <rPr>
        <b/>
        <sz val="12"/>
        <color theme="1" tint="0.34998626667073579"/>
        <rFont val="Consolas"/>
        <family val="3"/>
      </rPr>
      <t xml:space="preserve"> 30/04/2024</t>
    </r>
  </si>
  <si>
    <t xml:space="preserve">AS STINE V413       </t>
  </si>
  <si>
    <t xml:space="preserve">VARAMO V414         </t>
  </si>
  <si>
    <t xml:space="preserve">BALTIC PEARL        </t>
  </si>
  <si>
    <t xml:space="preserve">SAN ALBERTO V415    </t>
  </si>
  <si>
    <t xml:space="preserve">AS STINE V415       </t>
  </si>
  <si>
    <t xml:space="preserve">VARAMO V416         </t>
  </si>
  <si>
    <t xml:space="preserve">SAN ALBERTO V417    </t>
  </si>
  <si>
    <t xml:space="preserve">BALTIC PERFORMER    </t>
  </si>
  <si>
    <t xml:space="preserve">ARGENOVA SA         </t>
  </si>
  <si>
    <t xml:space="preserve">PESCARGEN           </t>
  </si>
  <si>
    <t>PALL</t>
  </si>
  <si>
    <t>BLTS</t>
  </si>
  <si>
    <t>TONS</t>
  </si>
  <si>
    <t>% VAR</t>
  </si>
  <si>
    <t>MAQUINARIA</t>
  </si>
  <si>
    <t>GHANA</t>
  </si>
  <si>
    <t xml:space="preserve">KUWAIT              </t>
  </si>
  <si>
    <t xml:space="preserve">REPUBLICA DE CONGO  </t>
  </si>
  <si>
    <t>RUMANIA</t>
  </si>
  <si>
    <t xml:space="preserve">SENEGAL             </t>
  </si>
  <si>
    <t>CALA CONG</t>
  </si>
  <si>
    <t>KUWAIT</t>
  </si>
  <si>
    <t>SENEGAL</t>
  </si>
  <si>
    <t>SODA CAUST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</si>
</sst>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(* #,##0.00_);_(* \(#,##0.00\);_(* \-??_);_(@_)"/>
    <numFmt numFmtId="165" formatCode="0\ %"/>
    <numFmt numFmtId="166" formatCode="dd/mm/yyyy"/>
    <numFmt numFmtId="167" formatCode="_ * #,##0.00_ ;_ * \-#,##0.00_ ;_ * \-??_ ;_ @_ "/>
    <numFmt numFmtId="168" formatCode="_ * #,##0_ ;_ * \-#,##0_ ;_ * \-??_ ;_ @_ "/>
    <numFmt numFmtId="169" formatCode="0.00\ %"/>
    <numFmt numFmtId="170" formatCode="_(* #,##0_);_(* \(#,##0\);_(* \-??_);_(@_)"/>
  </numFmts>
  <fonts count="51" x14ac:knownFonts="1">
    <font>
      <sz val="10"/>
      <name val="Arial"/>
      <family val="2"/>
      <charset val="1"/>
    </font>
    <font>
      <sz val="10"/>
      <name val="Consolas"/>
      <family val="3"/>
      <charset val="1"/>
    </font>
    <font>
      <b/>
      <sz val="12"/>
      <name val="Consolas"/>
      <family val="3"/>
      <charset val="1"/>
    </font>
    <font>
      <u/>
      <sz val="10"/>
      <color rgb="FF0000FF"/>
      <name val="Consolas"/>
      <family val="3"/>
      <charset val="1"/>
    </font>
    <font>
      <u/>
      <sz val="10"/>
      <color rgb="FF0000FF"/>
      <name val="Arial"/>
      <family val="2"/>
      <charset val="1"/>
    </font>
    <font>
      <sz val="10"/>
      <color rgb="FF333399"/>
      <name val="Consolas"/>
      <family val="3"/>
      <charset val="1"/>
    </font>
    <font>
      <b/>
      <sz val="8"/>
      <color rgb="FF333399"/>
      <name val="Consolas"/>
      <family val="3"/>
      <charset val="1"/>
    </font>
    <font>
      <sz val="8"/>
      <color rgb="FF000080"/>
      <name val="Consolas"/>
      <family val="3"/>
      <charset val="1"/>
    </font>
    <font>
      <sz val="8"/>
      <name val="Consolas"/>
      <family val="3"/>
      <charset val="1"/>
    </font>
    <font>
      <b/>
      <sz val="8"/>
      <name val="Consolas"/>
      <family val="3"/>
      <charset val="1"/>
    </font>
    <font>
      <b/>
      <sz val="8"/>
      <color rgb="FFD9D9D9"/>
      <name val="Consolas"/>
      <family val="3"/>
      <charset val="1"/>
    </font>
    <font>
      <b/>
      <sz val="8"/>
      <color rgb="FF000080"/>
      <name val="Consolas"/>
      <family val="3"/>
      <charset val="1"/>
    </font>
    <font>
      <b/>
      <sz val="10"/>
      <color rgb="FF333399"/>
      <name val="Consolas"/>
      <family val="3"/>
      <charset val="1"/>
    </font>
    <font>
      <sz val="10"/>
      <color rgb="FF000080"/>
      <name val="Consolas"/>
      <family val="3"/>
      <charset val="1"/>
    </font>
    <font>
      <sz val="8"/>
      <color rgb="FF333399"/>
      <name val="Consolas"/>
      <family val="3"/>
      <charset val="1"/>
    </font>
    <font>
      <sz val="10"/>
      <name val="Arial"/>
      <family val="2"/>
      <charset val="1"/>
    </font>
    <font>
      <b/>
      <sz val="12"/>
      <color theme="1" tint="0.34998626667073579"/>
      <name val="Consolas"/>
      <family val="3"/>
    </font>
    <font>
      <sz val="8"/>
      <name val="Arial"/>
      <family val="2"/>
      <charset val="1"/>
    </font>
    <font>
      <b/>
      <sz val="18"/>
      <color theme="2" tint="-0.89999084444715716"/>
      <name val="Consolas"/>
      <family val="3"/>
    </font>
    <font>
      <sz val="12"/>
      <color theme="1" tint="0.34998626667073579"/>
      <name val="Consolas"/>
      <family val="3"/>
    </font>
    <font>
      <b/>
      <sz val="12"/>
      <color theme="1" tint="0.249977111117893"/>
      <name val="Consolas"/>
      <family val="3"/>
      <charset val="1"/>
    </font>
    <font>
      <b/>
      <sz val="11"/>
      <color theme="2" tint="-0.89999084444715716"/>
      <name val="Consolas"/>
      <family val="3"/>
      <charset val="1"/>
    </font>
    <font>
      <b/>
      <sz val="8"/>
      <color indexed="18"/>
      <name val="Consolas"/>
      <family val="3"/>
    </font>
    <font>
      <sz val="8"/>
      <color indexed="18"/>
      <name val="Consolas"/>
      <family val="3"/>
    </font>
    <font>
      <sz val="8"/>
      <color theme="1" tint="0.249977111117893"/>
      <name val="Consolas"/>
      <family val="3"/>
    </font>
    <font>
      <b/>
      <sz val="9"/>
      <color theme="2" tint="-0.89999084444715716"/>
      <name val="Consolas"/>
      <family val="3"/>
      <charset val="1"/>
    </font>
    <font>
      <sz val="9"/>
      <color theme="2" tint="-0.89999084444715716"/>
      <name val="Consolas"/>
      <family val="3"/>
      <charset val="1"/>
    </font>
    <font>
      <b/>
      <sz val="8"/>
      <color theme="1" tint="0.249977111117893"/>
      <name val="Consolas"/>
      <family val="3"/>
    </font>
    <font>
      <b/>
      <sz val="11"/>
      <color theme="2" tint="-0.89999084444715716"/>
      <name val="Consolas"/>
      <family val="3"/>
    </font>
    <font>
      <sz val="11"/>
      <color theme="2" tint="-0.89999084444715716"/>
      <name val="Consolas"/>
      <family val="3"/>
    </font>
    <font>
      <b/>
      <sz val="8"/>
      <color theme="1" tint="0.249977111117893"/>
      <name val="Consolas"/>
      <family val="3"/>
      <charset val="1"/>
    </font>
    <font>
      <sz val="8"/>
      <color theme="2" tint="-0.89999084444715716"/>
      <name val="Consolas"/>
      <family val="3"/>
      <charset val="1"/>
    </font>
    <font>
      <b/>
      <sz val="8"/>
      <color theme="2" tint="-0.89999084444715716"/>
      <name val="Consolas"/>
      <family val="3"/>
      <charset val="1"/>
    </font>
    <font>
      <b/>
      <sz val="9"/>
      <color rgb="FF333399"/>
      <name val="Consolas"/>
      <family val="3"/>
      <charset val="1"/>
    </font>
    <font>
      <sz val="9"/>
      <color rgb="FF262626"/>
      <name val="Consolas"/>
      <family val="3"/>
      <charset val="1"/>
    </font>
    <font>
      <sz val="9"/>
      <color rgb="FF1F497D"/>
      <name val="Consolas"/>
      <family val="3"/>
      <charset val="1"/>
    </font>
    <font>
      <b/>
      <sz val="9"/>
      <color rgb="FFD9D9D9"/>
      <name val="Consolas"/>
      <family val="3"/>
      <charset val="1"/>
    </font>
    <font>
      <b/>
      <sz val="10"/>
      <color theme="2" tint="-0.89999084444715716"/>
      <name val="Consolas"/>
      <family val="3"/>
      <charset val="1"/>
    </font>
    <font>
      <b/>
      <sz val="11"/>
      <color theme="4" tint="-0.249977111117893"/>
      <name val="Consolas"/>
      <family val="3"/>
      <charset val="1"/>
    </font>
    <font>
      <sz val="9"/>
      <color theme="2" tint="-0.89999084444715716"/>
      <name val="Consolas"/>
      <family val="3"/>
    </font>
    <font>
      <sz val="9"/>
      <color theme="4" tint="-0.249977111117893"/>
      <name val="Consolas"/>
      <family val="3"/>
      <charset val="1"/>
    </font>
    <font>
      <b/>
      <sz val="9"/>
      <color theme="0"/>
      <name val="Consolas"/>
      <family val="3"/>
    </font>
    <font>
      <b/>
      <sz val="9"/>
      <color theme="2" tint="-0.89999084444715716"/>
      <name val="Arial"/>
      <family val="2"/>
    </font>
    <font>
      <sz val="9"/>
      <color theme="2" tint="-0.89999084444715716"/>
      <name val="Arial"/>
      <family val="2"/>
    </font>
    <font>
      <b/>
      <sz val="9"/>
      <color theme="2" tint="-0.89999084444715716"/>
      <name val="Consolas"/>
      <family val="3"/>
    </font>
    <font>
      <b/>
      <sz val="9"/>
      <color rgb="FF1F497D"/>
      <name val="Consolas"/>
      <family val="3"/>
    </font>
    <font>
      <b/>
      <sz val="9"/>
      <color rgb="FF262626"/>
      <name val="Consolas"/>
      <family val="3"/>
    </font>
    <font>
      <sz val="9"/>
      <name val="Consolas"/>
      <family val="3"/>
      <charset val="1"/>
    </font>
    <font>
      <sz val="9"/>
      <color rgb="FF000080"/>
      <name val="Consolas"/>
      <family val="3"/>
      <charset val="1"/>
    </font>
    <font>
      <sz val="9"/>
      <name val="Consolas"/>
      <family val="3"/>
    </font>
    <font>
      <b/>
      <sz val="11"/>
      <color theme="0"/>
      <name val="Consolas"/>
      <family val="3"/>
      <charset val="1"/>
    </font>
  </fonts>
  <fills count="5">
    <fill>
      <patternFill patternType="none"/>
    </fill>
    <fill>
      <patternFill patternType="gray125"/>
    </fill>
    <fill>
      <patternFill patternType="solid">
        <fgColor rgb="FF376092"/>
        <bgColor rgb="FF1F497D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-0.249977111117893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rgb="FF3A3935"/>
      </bottom>
      <diagonal/>
    </border>
    <border>
      <left/>
      <right/>
      <top style="thin">
        <color rgb="FF3A3935"/>
      </top>
      <bottom style="thin">
        <color rgb="FF3A3935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rgb="FF3A3935"/>
      </bottom>
      <diagonal/>
    </border>
    <border>
      <left/>
      <right/>
      <top style="thin">
        <color rgb="FF3A3935"/>
      </top>
      <bottom/>
      <diagonal/>
    </border>
    <border>
      <left/>
      <right/>
      <top style="thin">
        <color theme="1"/>
      </top>
      <bottom style="thin">
        <color auto="1"/>
      </bottom>
      <diagonal/>
    </border>
    <border>
      <left style="thin">
        <color auto="1"/>
      </left>
      <right/>
      <top style="thin">
        <color theme="1"/>
      </top>
      <bottom style="thin">
        <color auto="1"/>
      </bottom>
      <diagonal/>
    </border>
  </borders>
  <cellStyleXfs count="9">
    <xf numFmtId="0" fontId="0" fillId="0" borderId="0"/>
    <xf numFmtId="167" fontId="15" fillId="0" borderId="0" applyBorder="0" applyProtection="0"/>
    <xf numFmtId="165" fontId="15" fillId="0" borderId="0" applyBorder="0" applyProtection="0"/>
    <xf numFmtId="0" fontId="4" fillId="0" borderId="0" applyBorder="0" applyProtection="0"/>
    <xf numFmtId="164" fontId="15" fillId="0" borderId="0" applyBorder="0" applyProtection="0"/>
    <xf numFmtId="0" fontId="15" fillId="0" borderId="0"/>
    <xf numFmtId="165" fontId="15" fillId="0" borderId="0" applyBorder="0" applyProtection="0"/>
    <xf numFmtId="165" fontId="15" fillId="0" borderId="0" applyBorder="0" applyProtection="0"/>
    <xf numFmtId="164" fontId="15" fillId="0" borderId="0" applyBorder="0" applyProtection="0"/>
  </cellStyleXfs>
  <cellXfs count="121">
    <xf numFmtId="0" fontId="0" fillId="0" borderId="0" xfId="0"/>
    <xf numFmtId="0" fontId="1" fillId="0" borderId="0" xfId="0" applyFont="1"/>
    <xf numFmtId="0" fontId="5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horizontal="right"/>
    </xf>
    <xf numFmtId="168" fontId="1" fillId="0" borderId="0" xfId="0" applyNumberFormat="1" applyFont="1"/>
    <xf numFmtId="3" fontId="0" fillId="0" borderId="0" xfId="0" applyNumberFormat="1"/>
    <xf numFmtId="3" fontId="11" fillId="0" borderId="0" xfId="0" applyNumberFormat="1" applyFont="1"/>
    <xf numFmtId="3" fontId="11" fillId="0" borderId="0" xfId="0" applyNumberFormat="1" applyFont="1" applyAlignment="1">
      <alignment horizontal="right"/>
    </xf>
    <xf numFmtId="0" fontId="12" fillId="0" borderId="0" xfId="0" applyFont="1"/>
    <xf numFmtId="0" fontId="6" fillId="0" borderId="0" xfId="0" applyFont="1"/>
    <xf numFmtId="0" fontId="13" fillId="0" borderId="0" xfId="0" applyFont="1"/>
    <xf numFmtId="3" fontId="11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3" fontId="7" fillId="0" borderId="0" xfId="0" applyNumberFormat="1" applyFont="1" applyAlignment="1">
      <alignment horizontal="center"/>
    </xf>
    <xf numFmtId="3" fontId="9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169" fontId="11" fillId="0" borderId="0" xfId="2" applyNumberFormat="1" applyFont="1" applyBorder="1" applyAlignment="1" applyProtection="1">
      <alignment horizontal="center"/>
    </xf>
    <xf numFmtId="1" fontId="9" fillId="0" borderId="0" xfId="0" applyNumberFormat="1" applyFont="1"/>
    <xf numFmtId="169" fontId="9" fillId="0" borderId="0" xfId="2" applyNumberFormat="1" applyFont="1" applyBorder="1" applyProtection="1"/>
    <xf numFmtId="170" fontId="7" fillId="0" borderId="0" xfId="4" applyNumberFormat="1" applyFont="1" applyBorder="1" applyProtection="1"/>
    <xf numFmtId="169" fontId="7" fillId="0" borderId="0" xfId="0" applyNumberFormat="1" applyFont="1" applyAlignment="1">
      <alignment horizontal="center"/>
    </xf>
    <xf numFmtId="3" fontId="9" fillId="0" borderId="0" xfId="0" applyNumberFormat="1" applyFont="1"/>
    <xf numFmtId="170" fontId="7" fillId="0" borderId="0" xfId="4" applyNumberFormat="1" applyFont="1" applyBorder="1" applyAlignment="1" applyProtection="1">
      <alignment horizontal="right"/>
    </xf>
    <xf numFmtId="169" fontId="11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3" fontId="7" fillId="0" borderId="0" xfId="0" applyNumberFormat="1" applyFont="1"/>
    <xf numFmtId="1" fontId="7" fillId="0" borderId="0" xfId="0" applyNumberFormat="1" applyFont="1"/>
    <xf numFmtId="3" fontId="7" fillId="0" borderId="0" xfId="0" applyNumberFormat="1" applyFont="1" applyAlignment="1">
      <alignment horizontal="left"/>
    </xf>
    <xf numFmtId="169" fontId="8" fillId="0" borderId="0" xfId="2" applyNumberFormat="1" applyFont="1" applyBorder="1" applyAlignment="1" applyProtection="1">
      <alignment horizontal="right"/>
    </xf>
    <xf numFmtId="0" fontId="14" fillId="0" borderId="0" xfId="0" applyFo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168" fontId="10" fillId="2" borderId="2" xfId="1" applyNumberFormat="1" applyFont="1" applyFill="1" applyBorder="1" applyAlignment="1" applyProtection="1">
      <alignment vertical="center"/>
    </xf>
    <xf numFmtId="169" fontId="7" fillId="0" borderId="0" xfId="2" applyNumberFormat="1" applyFont="1" applyBorder="1" applyAlignment="1" applyProtection="1">
      <alignment vertical="center"/>
    </xf>
    <xf numFmtId="0" fontId="1" fillId="0" borderId="0" xfId="0" applyFont="1" applyAlignment="1">
      <alignment vertical="center"/>
    </xf>
    <xf numFmtId="168" fontId="7" fillId="0" borderId="0" xfId="1" applyNumberFormat="1" applyFont="1" applyBorder="1" applyAlignment="1" applyProtection="1">
      <alignment horizontal="right" vertical="center"/>
    </xf>
    <xf numFmtId="169" fontId="11" fillId="0" borderId="0" xfId="2" applyNumberFormat="1" applyFont="1" applyBorder="1" applyAlignment="1" applyProtection="1">
      <alignment horizontal="center" vertical="center"/>
    </xf>
    <xf numFmtId="0" fontId="1" fillId="0" borderId="0" xfId="0" applyFont="1" applyAlignment="1">
      <alignment horizontal="right" vertical="center"/>
    </xf>
    <xf numFmtId="3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1" fontId="7" fillId="0" borderId="0" xfId="0" applyNumberFormat="1" applyFont="1" applyAlignment="1">
      <alignment vertical="center"/>
    </xf>
    <xf numFmtId="169" fontId="8" fillId="0" borderId="0" xfId="2" applyNumberFormat="1" applyFont="1" applyBorder="1" applyAlignment="1" applyProtection="1">
      <alignment vertical="center"/>
    </xf>
    <xf numFmtId="0" fontId="22" fillId="0" borderId="0" xfId="0" applyFont="1" applyAlignment="1">
      <alignment horizontal="right"/>
    </xf>
    <xf numFmtId="0" fontId="23" fillId="0" borderId="0" xfId="0" applyFont="1" applyAlignment="1">
      <alignment horizontal="right"/>
    </xf>
    <xf numFmtId="14" fontId="24" fillId="0" borderId="0" xfId="0" applyNumberFormat="1" applyFont="1" applyAlignment="1">
      <alignment horizontal="right"/>
    </xf>
    <xf numFmtId="3" fontId="25" fillId="0" borderId="1" xfId="0" applyNumberFormat="1" applyFont="1" applyBorder="1" applyAlignment="1">
      <alignment horizontal="right" vertical="center"/>
    </xf>
    <xf numFmtId="3" fontId="25" fillId="0" borderId="1" xfId="0" applyNumberFormat="1" applyFont="1" applyBorder="1" applyAlignment="1">
      <alignment vertical="center"/>
    </xf>
    <xf numFmtId="0" fontId="26" fillId="0" borderId="0" xfId="0" applyFont="1" applyAlignment="1">
      <alignment vertical="center"/>
    </xf>
    <xf numFmtId="3" fontId="27" fillId="0" borderId="0" xfId="0" applyNumberFormat="1" applyFont="1" applyAlignment="1">
      <alignment horizontal="right"/>
    </xf>
    <xf numFmtId="0" fontId="21" fillId="0" borderId="0" xfId="0" applyFont="1" applyAlignment="1">
      <alignment vertical="center"/>
    </xf>
    <xf numFmtId="3" fontId="11" fillId="0" borderId="0" xfId="0" applyNumberFormat="1" applyFont="1" applyAlignment="1">
      <alignment vertical="center"/>
    </xf>
    <xf numFmtId="3" fontId="11" fillId="0" borderId="0" xfId="0" applyNumberFormat="1" applyFont="1" applyAlignment="1">
      <alignment horizontal="right" vertical="center"/>
    </xf>
    <xf numFmtId="0" fontId="30" fillId="0" borderId="0" xfId="0" applyFont="1" applyAlignment="1">
      <alignment horizontal="right"/>
    </xf>
    <xf numFmtId="170" fontId="26" fillId="3" borderId="0" xfId="8" applyNumberFormat="1" applyFont="1" applyFill="1" applyBorder="1" applyAlignment="1" applyProtection="1">
      <alignment vertical="center"/>
    </xf>
    <xf numFmtId="169" fontId="35" fillId="3" borderId="0" xfId="7" applyNumberFormat="1" applyFont="1" applyFill="1" applyBorder="1" applyProtection="1"/>
    <xf numFmtId="168" fontId="36" fillId="2" borderId="2" xfId="1" applyNumberFormat="1" applyFont="1" applyFill="1" applyBorder="1" applyAlignment="1" applyProtection="1">
      <alignment vertical="center"/>
    </xf>
    <xf numFmtId="168" fontId="36" fillId="2" borderId="2" xfId="1" applyNumberFormat="1" applyFont="1" applyFill="1" applyBorder="1" applyAlignment="1" applyProtection="1">
      <alignment horizontal="right" vertical="center"/>
    </xf>
    <xf numFmtId="0" fontId="37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38" fillId="0" borderId="5" xfId="0" applyFont="1" applyBorder="1" applyAlignment="1">
      <alignment horizontal="right" vertical="center"/>
    </xf>
    <xf numFmtId="0" fontId="32" fillId="0" borderId="0" xfId="0" applyFont="1" applyAlignment="1">
      <alignment horizontal="left" vertical="center"/>
    </xf>
    <xf numFmtId="3" fontId="25" fillId="0" borderId="8" xfId="0" applyNumberFormat="1" applyFont="1" applyBorder="1" applyAlignment="1">
      <alignment horizontal="left" vertical="center"/>
    </xf>
    <xf numFmtId="3" fontId="25" fillId="0" borderId="8" xfId="0" applyNumberFormat="1" applyFont="1" applyBorder="1" applyAlignment="1">
      <alignment horizontal="right" vertical="center"/>
    </xf>
    <xf numFmtId="166" fontId="41" fillId="4" borderId="0" xfId="0" applyNumberFormat="1" applyFont="1" applyFill="1" applyAlignment="1">
      <alignment horizontal="right" vertical="center"/>
    </xf>
    <xf numFmtId="170" fontId="41" fillId="4" borderId="0" xfId="4" applyNumberFormat="1" applyFont="1" applyFill="1" applyBorder="1" applyAlignment="1" applyProtection="1">
      <alignment horizontal="right" vertical="center"/>
    </xf>
    <xf numFmtId="170" fontId="41" fillId="4" borderId="6" xfId="4" applyNumberFormat="1" applyFont="1" applyFill="1" applyBorder="1" applyAlignment="1" applyProtection="1">
      <alignment vertical="center"/>
    </xf>
    <xf numFmtId="170" fontId="41" fillId="4" borderId="0" xfId="4" applyNumberFormat="1" applyFont="1" applyFill="1" applyBorder="1" applyAlignment="1" applyProtection="1">
      <alignment vertical="center"/>
    </xf>
    <xf numFmtId="0" fontId="42" fillId="0" borderId="0" xfId="0" applyFont="1"/>
    <xf numFmtId="3" fontId="42" fillId="0" borderId="0" xfId="0" applyNumberFormat="1" applyFont="1"/>
    <xf numFmtId="0" fontId="43" fillId="0" borderId="0" xfId="0" applyFont="1"/>
    <xf numFmtId="169" fontId="25" fillId="0" borderId="9" xfId="0" applyNumberFormat="1" applyFont="1" applyBorder="1" applyAlignment="1">
      <alignment horizontal="right" vertical="center"/>
    </xf>
    <xf numFmtId="0" fontId="45" fillId="3" borderId="0" xfId="0" applyFont="1" applyFill="1" applyAlignment="1">
      <alignment vertical="center"/>
    </xf>
    <xf numFmtId="0" fontId="38" fillId="0" borderId="0" xfId="0" applyFont="1" applyAlignment="1">
      <alignment horizontal="right" vertical="center"/>
    </xf>
    <xf numFmtId="170" fontId="41" fillId="4" borderId="7" xfId="4" applyNumberFormat="1" applyFont="1" applyFill="1" applyBorder="1" applyAlignment="1" applyProtection="1">
      <alignment vertical="center"/>
    </xf>
    <xf numFmtId="170" fontId="41" fillId="4" borderId="8" xfId="4" applyNumberFormat="1" applyFont="1" applyFill="1" applyBorder="1" applyAlignment="1" applyProtection="1">
      <alignment vertical="center"/>
    </xf>
    <xf numFmtId="0" fontId="47" fillId="0" borderId="0" xfId="0" applyFont="1"/>
    <xf numFmtId="169" fontId="33" fillId="0" borderId="1" xfId="0" applyNumberFormat="1" applyFont="1" applyBorder="1" applyAlignment="1">
      <alignment horizontal="right"/>
    </xf>
    <xf numFmtId="0" fontId="47" fillId="0" borderId="0" xfId="0" applyFont="1" applyAlignment="1">
      <alignment vertical="center"/>
    </xf>
    <xf numFmtId="170" fontId="48" fillId="0" borderId="1" xfId="4" applyNumberFormat="1" applyFont="1" applyBorder="1" applyProtection="1"/>
    <xf numFmtId="3" fontId="11" fillId="4" borderId="0" xfId="0" applyNumberFormat="1" applyFont="1" applyFill="1"/>
    <xf numFmtId="0" fontId="45" fillId="0" borderId="0" xfId="0" applyFont="1" applyAlignment="1">
      <alignment vertical="center"/>
    </xf>
    <xf numFmtId="170" fontId="26" fillId="0" borderId="0" xfId="8" applyNumberFormat="1" applyFont="1" applyBorder="1" applyAlignment="1" applyProtection="1">
      <alignment vertical="center"/>
    </xf>
    <xf numFmtId="169" fontId="35" fillId="0" borderId="0" xfId="7" applyNumberFormat="1" applyFont="1" applyBorder="1" applyProtection="1"/>
    <xf numFmtId="0" fontId="18" fillId="0" borderId="0" xfId="0" applyFont="1" applyAlignment="1">
      <alignment horizontal="center"/>
    </xf>
    <xf numFmtId="0" fontId="3" fillId="0" borderId="0" xfId="3" applyFont="1" applyBorder="1" applyAlignment="1" applyProtection="1">
      <alignment horizontal="center"/>
    </xf>
    <xf numFmtId="0" fontId="16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right" vertical="center"/>
    </xf>
    <xf numFmtId="14" fontId="24" fillId="0" borderId="0" xfId="0" applyNumberFormat="1" applyFont="1" applyAlignment="1">
      <alignment horizontal="right"/>
    </xf>
    <xf numFmtId="3" fontId="27" fillId="0" borderId="0" xfId="0" applyNumberFormat="1" applyFont="1" applyAlignment="1">
      <alignment horizontal="right"/>
    </xf>
    <xf numFmtId="170" fontId="26" fillId="0" borderId="1" xfId="4" applyNumberFormat="1" applyFont="1" applyBorder="1" applyAlignment="1" applyProtection="1">
      <alignment horizontal="right" vertical="center"/>
    </xf>
    <xf numFmtId="0" fontId="28" fillId="0" borderId="0" xfId="0" applyFont="1" applyAlignment="1">
      <alignment horizontal="right" vertical="center"/>
    </xf>
    <xf numFmtId="0" fontId="30" fillId="0" borderId="0" xfId="0" applyFont="1" applyAlignment="1">
      <alignment horizontal="right"/>
    </xf>
    <xf numFmtId="3" fontId="33" fillId="0" borderId="0" xfId="0" applyNumberFormat="1" applyFont="1" applyFill="1" applyAlignment="1">
      <alignment horizontal="right"/>
    </xf>
    <xf numFmtId="3" fontId="46" fillId="0" borderId="0" xfId="0" applyNumberFormat="1" applyFont="1" applyFill="1"/>
    <xf numFmtId="166" fontId="34" fillId="0" borderId="0" xfId="0" applyNumberFormat="1" applyFont="1" applyFill="1"/>
    <xf numFmtId="168" fontId="49" fillId="0" borderId="0" xfId="1" applyNumberFormat="1" applyFont="1" applyFill="1"/>
    <xf numFmtId="3" fontId="34" fillId="0" borderId="0" xfId="0" applyNumberFormat="1" applyFont="1" applyFill="1" applyAlignment="1">
      <alignment horizontal="right"/>
    </xf>
    <xf numFmtId="0" fontId="36" fillId="2" borderId="10" xfId="0" applyFont="1" applyFill="1" applyBorder="1" applyAlignment="1">
      <alignment horizontal="right" vertical="center"/>
    </xf>
    <xf numFmtId="168" fontId="36" fillId="2" borderId="10" xfId="1" applyNumberFormat="1" applyFont="1" applyFill="1" applyBorder="1" applyAlignment="1" applyProtection="1">
      <alignment vertical="center"/>
    </xf>
    <xf numFmtId="165" fontId="36" fillId="2" borderId="10" xfId="2" applyFont="1" applyFill="1" applyBorder="1" applyAlignment="1" applyProtection="1">
      <alignment vertical="center"/>
    </xf>
    <xf numFmtId="0" fontId="45" fillId="0" borderId="0" xfId="0" applyFont="1" applyFill="1" applyAlignment="1">
      <alignment vertical="center"/>
    </xf>
    <xf numFmtId="170" fontId="26" fillId="0" borderId="0" xfId="8" applyNumberFormat="1" applyFont="1" applyFill="1" applyBorder="1" applyAlignment="1" applyProtection="1">
      <alignment vertical="center"/>
    </xf>
    <xf numFmtId="169" fontId="35" fillId="0" borderId="0" xfId="7" applyNumberFormat="1" applyFont="1" applyFill="1" applyBorder="1" applyProtection="1"/>
    <xf numFmtId="0" fontId="50" fillId="4" borderId="5" xfId="0" applyFont="1" applyFill="1" applyBorder="1" applyAlignment="1">
      <alignment horizontal="right" vertical="center"/>
    </xf>
    <xf numFmtId="3" fontId="25" fillId="0" borderId="11" xfId="0" applyNumberFormat="1" applyFont="1" applyBorder="1" applyAlignment="1">
      <alignment horizontal="right" vertical="center"/>
    </xf>
    <xf numFmtId="0" fontId="25" fillId="0" borderId="11" xfId="0" applyFont="1" applyBorder="1" applyAlignment="1">
      <alignment horizontal="right" vertical="center"/>
    </xf>
    <xf numFmtId="0" fontId="25" fillId="0" borderId="12" xfId="0" applyFont="1" applyBorder="1" applyAlignment="1">
      <alignment horizontal="right" vertical="center"/>
    </xf>
    <xf numFmtId="169" fontId="41" fillId="4" borderId="0" xfId="2" applyNumberFormat="1" applyFont="1" applyFill="1" applyBorder="1" applyAlignment="1" applyProtection="1">
      <alignment vertical="center"/>
    </xf>
    <xf numFmtId="3" fontId="44" fillId="0" borderId="0" xfId="0" applyNumberFormat="1" applyFont="1" applyFill="1" applyAlignment="1">
      <alignment horizontal="left" vertical="center"/>
    </xf>
    <xf numFmtId="168" fontId="40" fillId="0" borderId="0" xfId="1" applyNumberFormat="1" applyFont="1" applyFill="1" applyBorder="1" applyAlignment="1" applyProtection="1">
      <alignment vertical="center"/>
    </xf>
    <xf numFmtId="168" fontId="34" fillId="0" borderId="6" xfId="1" applyNumberFormat="1" applyFont="1" applyFill="1" applyBorder="1" applyAlignment="1" applyProtection="1">
      <alignment vertical="center"/>
    </xf>
    <xf numFmtId="168" fontId="34" fillId="0" borderId="0" xfId="1" applyNumberFormat="1" applyFont="1" applyFill="1" applyBorder="1" applyAlignment="1" applyProtection="1">
      <alignment vertical="center"/>
    </xf>
    <xf numFmtId="169" fontId="39" fillId="0" borderId="0" xfId="7" applyNumberFormat="1" applyFont="1" applyFill="1" applyBorder="1" applyAlignment="1" applyProtection="1">
      <alignment horizontal="right" vertical="center"/>
    </xf>
    <xf numFmtId="169" fontId="39" fillId="0" borderId="0" xfId="7" quotePrefix="1" applyNumberFormat="1" applyFont="1" applyFill="1" applyBorder="1" applyAlignment="1" applyProtection="1">
      <alignment horizontal="right" vertical="center"/>
    </xf>
    <xf numFmtId="168" fontId="34" fillId="0" borderId="3" xfId="1" applyNumberFormat="1" applyFont="1" applyFill="1" applyBorder="1" applyAlignment="1" applyProtection="1">
      <alignment vertical="center"/>
    </xf>
    <xf numFmtId="168" fontId="34" fillId="0" borderId="4" xfId="1" applyNumberFormat="1" applyFont="1" applyFill="1" applyBorder="1" applyAlignment="1" applyProtection="1">
      <alignment vertical="center"/>
    </xf>
  </cellXfs>
  <cellStyles count="9">
    <cellStyle name="Hipervínculo" xfId="3" builtinId="8"/>
    <cellStyle name="Millares" xfId="1" builtinId="3"/>
    <cellStyle name="Millares_bb-150609" xfId="8" xr:uid="{F86D2DFA-8F74-45F2-A57F-2697EB3B7851}"/>
    <cellStyle name="Millares_bb-310109" xfId="4" xr:uid="{00000000-0005-0000-0000-000006000000}"/>
    <cellStyle name="Normal" xfId="0" builtinId="0"/>
    <cellStyle name="Normal 2" xfId="5" xr:uid="{00000000-0005-0000-0000-000007000000}"/>
    <cellStyle name="Porcentaje" xfId="2" builtinId="5"/>
    <cellStyle name="Porcentaje 2" xfId="6" xr:uid="{00000000-0005-0000-0000-000008000000}"/>
    <cellStyle name="Porcentual_bb-150609" xfId="7" xr:uid="{00000000-0005-0000-0000-000009000000}"/>
  </cellStyles>
  <dxfs count="18"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scheme val="none"/>
      </font>
      <numFmt numFmtId="169" formatCode="0.00\ %"/>
      <fill>
        <patternFill patternType="solid">
          <fgColor indexed="64"/>
          <bgColor theme="0" tint="-4.9989318521683403E-2"/>
        </patternFill>
      </fill>
      <alignment horizontal="right" vertical="center" textRotation="0" wrapText="0" indent="0" justifyLastLine="0" shrinkToFit="0" readingOrder="0"/>
      <protection locked="1" hidden="0"/>
    </dxf>
    <dxf>
      <border outline="0">
        <bottom style="thin">
          <color auto="1"/>
        </bottom>
      </border>
    </dxf>
    <dxf>
      <border outline="0">
        <right style="thin">
          <color auto="1"/>
        </right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alignment horizontal="right" vertical="center" textRotation="0" wrapText="0" indent="0" justifyLastLine="0" shrinkToFit="0" readingOrder="0"/>
    </dxf>
    <dxf>
      <border outline="0">
        <bottom style="thin">
          <color auto="1"/>
        </bottom>
      </border>
    </dxf>
    <dxf>
      <border outline="0">
        <right style="thin">
          <color auto="1"/>
        </right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alignment horizontal="right" vertical="center" textRotation="0" wrapText="0" indent="0" justifyLastLine="0" shrinkToFit="0" readingOrder="0"/>
    </dxf>
    <dxf>
      <border outline="0">
        <bottom style="thin">
          <color auto="1"/>
        </bottom>
      </border>
    </dxf>
    <dxf>
      <border outline="0">
        <right style="thin">
          <color auto="1"/>
        </right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</dxfs>
  <tableStyles count="0" defaultTableStyle="TableStyleMedium2" defaultPivotStyle="PivotStyleLight16"/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558ED5"/>
      <rgbColor rgb="FF9999FF"/>
      <rgbColor rgb="FF3C3C3C"/>
      <rgbColor rgb="FFFFFFCC"/>
      <rgbColor rgb="FFCCFFFF"/>
      <rgbColor rgb="FF660066"/>
      <rgbColor rgb="FFFF8080"/>
      <rgbColor rgb="FF1F497D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8EB4E3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376092"/>
      <rgbColor rgb="FF969696"/>
      <rgbColor rgb="FF254061"/>
      <rgbColor rgb="FF339966"/>
      <rgbColor rgb="FF212121"/>
      <rgbColor rgb="FF262626"/>
      <rgbColor rgb="FF993300"/>
      <rgbColor rgb="FF993366"/>
      <rgbColor rgb="FF333399"/>
      <rgbColor rgb="FF3A3935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76200</xdr:rowOff>
    </xdr:from>
    <xdr:to>
      <xdr:col>6</xdr:col>
      <xdr:colOff>714375</xdr:colOff>
      <xdr:row>18</xdr:row>
      <xdr:rowOff>18000</xdr:rowOff>
    </xdr:to>
    <xdr:sp macro="" textlink="">
      <xdr:nvSpPr>
        <xdr:cNvPr id="3" name="Text 7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0" y="2750820"/>
          <a:ext cx="5423535" cy="444720"/>
        </a:xfrm>
        <a:prstGeom prst="rect">
          <a:avLst/>
        </a:prstGeom>
        <a:noFill/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lIns="20160" tIns="20160" rIns="20160" bIns="20160" anchor="t" upright="1">
          <a:noAutofit/>
        </a:bodyPr>
        <a:lstStyle/>
        <a:p>
          <a:pPr algn="ctr">
            <a:lnSpc>
              <a:spcPct val="100000"/>
            </a:lnSpc>
          </a:pP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Puertos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San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Antonio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Este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- Pcia. Río Negro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y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Terminal de Contenedores del Puerto de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Bahía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Blanca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- Pcia. Buenos Aires - República Argentina</a:t>
          </a:r>
          <a:endParaRPr lang="es-ES" sz="1000" b="0" strike="noStrike" spc="-1">
            <a:latin typeface="Times New Roman"/>
          </a:endParaRPr>
        </a:p>
      </xdr:txBody>
    </xdr:sp>
    <xdr:clientData/>
  </xdr:twoCellAnchor>
  <xdr:twoCellAnchor>
    <xdr:from>
      <xdr:col>0</xdr:col>
      <xdr:colOff>54439</xdr:colOff>
      <xdr:row>51</xdr:row>
      <xdr:rowOff>50939</xdr:rowOff>
    </xdr:from>
    <xdr:to>
      <xdr:col>6</xdr:col>
      <xdr:colOff>708649</xdr:colOff>
      <xdr:row>57</xdr:row>
      <xdr:rowOff>76950</xdr:rowOff>
    </xdr:to>
    <xdr:pic>
      <xdr:nvPicPr>
        <xdr:cNvPr id="4" name="Picture 26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54439" y="9056394"/>
          <a:ext cx="5434028" cy="1065101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19050</xdr:colOff>
      <xdr:row>18</xdr:row>
      <xdr:rowOff>0</xdr:rowOff>
    </xdr:from>
    <xdr:to>
      <xdr:col>6</xdr:col>
      <xdr:colOff>706755</xdr:colOff>
      <xdr:row>41</xdr:row>
      <xdr:rowOff>19050</xdr:rowOff>
    </xdr:to>
    <xdr:pic>
      <xdr:nvPicPr>
        <xdr:cNvPr id="6" name="Imagen 2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19050" y="3048000"/>
          <a:ext cx="5267325" cy="3733800"/>
        </a:xfrm>
        <a:prstGeom prst="rect">
          <a:avLst/>
        </a:prstGeom>
        <a:ln w="0">
          <a:noFill/>
        </a:ln>
        <a:effectLst>
          <a:outerShdw blurRad="50760" dist="76320" dir="5400000" algn="t" rotWithShape="0">
            <a:schemeClr val="accent3">
              <a:lumMod val="50000"/>
              <a:alpha val="40000"/>
            </a:schemeClr>
          </a:outerShdw>
        </a:effectLst>
      </xdr:spPr>
    </xdr:pic>
    <xdr:clientData/>
  </xdr:twoCellAnchor>
  <xdr:twoCellAnchor editAs="oneCell">
    <xdr:from>
      <xdr:col>2</xdr:col>
      <xdr:colOff>43815</xdr:colOff>
      <xdr:row>0</xdr:row>
      <xdr:rowOff>40005</xdr:rowOff>
    </xdr:from>
    <xdr:to>
      <xdr:col>5</xdr:col>
      <xdr:colOff>229740</xdr:colOff>
      <xdr:row>9</xdr:row>
      <xdr:rowOff>95048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DA60FD3-8A66-4E5C-B4FE-AECFD22CE8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05915" y="40005"/>
          <a:ext cx="2529075" cy="160190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11430</xdr:colOff>
      <xdr:row>0</xdr:row>
      <xdr:rowOff>28575</xdr:rowOff>
    </xdr:from>
    <xdr:to>
      <xdr:col>2</xdr:col>
      <xdr:colOff>593563</xdr:colOff>
      <xdr:row>8</xdr:row>
      <xdr:rowOff>20955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889E713-286A-4DDB-B345-31400ACF0D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3855" y="28575"/>
          <a:ext cx="2056603" cy="136779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17145</xdr:colOff>
      <xdr:row>0</xdr:row>
      <xdr:rowOff>30480</xdr:rowOff>
    </xdr:from>
    <xdr:to>
      <xdr:col>2</xdr:col>
      <xdr:colOff>593563</xdr:colOff>
      <xdr:row>8</xdr:row>
      <xdr:rowOff>38100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931C4D4-5829-4CF6-A2A3-44185574E4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6720" y="30480"/>
          <a:ext cx="2106133" cy="137922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0</xdr:row>
      <xdr:rowOff>26670</xdr:rowOff>
    </xdr:from>
    <xdr:to>
      <xdr:col>2</xdr:col>
      <xdr:colOff>570703</xdr:colOff>
      <xdr:row>8</xdr:row>
      <xdr:rowOff>53340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9E68ADF9-91ED-47DC-B94F-70DB004270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8625" y="26670"/>
          <a:ext cx="2085178" cy="139827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24765</xdr:colOff>
      <xdr:row>0</xdr:row>
      <xdr:rowOff>24765</xdr:rowOff>
    </xdr:from>
    <xdr:to>
      <xdr:col>2</xdr:col>
      <xdr:colOff>490611</xdr:colOff>
      <xdr:row>8</xdr:row>
      <xdr:rowOff>59055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32D1427-654F-4FD1-A413-993C4F658B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765" y="24765"/>
          <a:ext cx="2102323" cy="13716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30480</xdr:rowOff>
    </xdr:from>
    <xdr:to>
      <xdr:col>2</xdr:col>
      <xdr:colOff>248758</xdr:colOff>
      <xdr:row>8</xdr:row>
      <xdr:rowOff>49530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6F02563-93AC-444D-8F2C-C62BD4A837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" y="30480"/>
          <a:ext cx="2087083" cy="139065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3D40B60-A0A6-485F-B7BD-E967D7EF5D0C}" name="Tabla2" displayName="Tabla2" ref="A13:G43" totalsRowShown="0" headerRowDxfId="16" headerRowBorderDxfId="17">
  <tableColumns count="7">
    <tableColumn id="1" xr3:uid="{52F9EAA9-D427-4254-98EB-8F60205BA182}" name="N°"/>
    <tableColumn id="2" xr3:uid="{2B16029E-2F53-4559-A021-5C9F7D5F9690}" name="BUQUE"/>
    <tableColumn id="3" xr3:uid="{24CE9C64-925A-4D79-AB1A-F134F8407C98}" name="FECHA"/>
    <tableColumn id="4" xr3:uid="{AEED4DB1-F810-4360-BE8D-C0821458FD0A}" name="PALLETS"/>
    <tableColumn id="5" xr3:uid="{69BBFE8C-2968-453E-BE72-E394FC36C69B}" name="BULTOS"/>
    <tableColumn id="6" xr3:uid="{23CA8E36-D8BC-4816-AE36-AA0C1B4A1F39}" name="TONELADAS"/>
    <tableColumn id="7" xr3:uid="{49BED8C3-BD07-4855-BB49-BC7F6842AE19}" name="PUERTO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3FFA4386-C538-440D-9B82-40288A8256B0}" name="Tabla3" displayName="Tabla3" ref="B13:F84" totalsRowShown="0" headerRowDxfId="13" headerRowBorderDxfId="14" tableBorderDxfId="15">
  <tableColumns count="5">
    <tableColumn id="1" xr3:uid="{082DB1A4-704C-4876-A37C-6556C444F4A9}" name="EXPORTADOR"/>
    <tableColumn id="2" xr3:uid="{16EA7C7E-EF6F-434B-B25F-C6D21DCABC33}" name="PALLETS"/>
    <tableColumn id="3" xr3:uid="{630943C9-559D-4C97-8E91-980BAB9C73F9}" name="BULTOS"/>
    <tableColumn id="4" xr3:uid="{1379AAF0-909F-48F7-9752-DB3FFF8C3689}" name="TONELADAS"/>
    <tableColumn id="5" xr3:uid="{84BD5338-5D08-4318-AAEE-C4592CA74C42}" name="% DIST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A6F12838-ABF6-4784-B001-1E477F409643}" name="Tabla4" displayName="Tabla4" ref="B13:F50" totalsRowShown="0" headerRowDxfId="10" headerRowBorderDxfId="11" tableBorderDxfId="12">
  <tableColumns count="5">
    <tableColumn id="1" xr3:uid="{43C11541-B6B0-4A7D-A365-516863509174}" name="EXPORTADOR"/>
    <tableColumn id="2" xr3:uid="{1D9B54BE-226A-409A-8310-353F4C2E062F}" name="PALLETS"/>
    <tableColumn id="3" xr3:uid="{CB32D801-AD1D-4D18-9692-0BC937142768}" name="BULTOS"/>
    <tableColumn id="4" xr3:uid="{0364C3CB-E084-44A4-8615-D6AD672D078E}" name="TONELADAS"/>
    <tableColumn id="5" xr3:uid="{035FF9F1-ED30-4C52-8634-5060BFA3BE12}" name="% DIST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2F9C8235-747D-4488-88A4-EDC242C57C2A}" name="Tabla5" displayName="Tabla5" ref="A13:H34" totalsRowShown="0" headerRowDxfId="7" headerRowBorderDxfId="8" tableBorderDxfId="9">
  <tableColumns count="8">
    <tableColumn id="1" xr3:uid="{78ABC9FD-BCBF-423D-918B-95C9F72F9BB5}" name="ESPECIE"/>
    <tableColumn id="2" xr3:uid="{3E7B1AEA-7C00-4349-A981-F169A8CA1529}" name="PALL"/>
    <tableColumn id="3" xr3:uid="{7837FA79-9596-47BB-A34B-5AEC29D20F72}" name="BLTS"/>
    <tableColumn id="4" xr3:uid="{2845BB8A-4653-47F7-BB19-AC9CCF5F881A}" name="TONS"/>
    <tableColumn id="5" xr3:uid="{9D38CC73-2172-44BC-9836-BBD9A4D54420}" name="PALLETS"/>
    <tableColumn id="6" xr3:uid="{019A003F-0A1B-4FED-BCE6-10D8B97DE02D}" name="BULTOS"/>
    <tableColumn id="7" xr3:uid="{408386A4-6A33-49D7-AF5D-90EEA8345FF9}" name="TONELADAS"/>
    <tableColumn id="8" xr3:uid="{28F46795-0665-4042-80E1-BBC74CF23D86}" name="% VAR">
      <calculatedColumnFormula>(+G14-D14)/D14</calculatedColumnFormula>
    </tableColumn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84F0BF4B-9CAD-4E09-B729-340D71ADD314}" name="Tabla6" displayName="Tabla6" ref="A38:H80" totalsRowShown="0" headerRowDxfId="4" headerRowBorderDxfId="5" tableBorderDxfId="6">
  <tableColumns count="8">
    <tableColumn id="1" xr3:uid="{C6250850-C8F4-414A-BE26-7EFAE62FA4BD}" name="DESTINO"/>
    <tableColumn id="2" xr3:uid="{9C61E1A0-D003-4120-890A-04D7D6F2E306}" name="PALL"/>
    <tableColumn id="3" xr3:uid="{CDF3A599-1711-4BB4-9B92-B88B75FDE733}" name="BLTS"/>
    <tableColumn id="4" xr3:uid="{DBAAB4B6-EE76-42E0-B1CB-8F747194CB53}" name="TONS"/>
    <tableColumn id="5" xr3:uid="{D1E91C6D-A71A-4DB5-9679-2D6DDE364D42}" name="PALLETS"/>
    <tableColumn id="6" xr3:uid="{E2ED31E9-1FFC-4F53-9EEC-1DC86320CDF9}" name="BULTOS"/>
    <tableColumn id="7" xr3:uid="{66E8DBB9-90BB-43A7-B383-ABCD98B9D304}" name="TONELADAS"/>
    <tableColumn id="8" xr3:uid="{39514793-B75A-435A-BF5B-3EFA4DA6F953}" name="% VAR">
      <calculatedColumnFormula>(+G39-D39)/D39</calculatedColumnFormula>
    </tableColumn>
  </tableColumns>
  <tableStyleInfo name="TableStyleLight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60E14322-1CB9-4C81-8B1D-79D25DF5674D}" name="Tabla7" displayName="Tabla7" ref="A15:I107" totalsRowShown="0" headerRowDxfId="0" headerRowBorderDxfId="2" tableBorderDxfId="3">
  <tableColumns count="9">
    <tableColumn id="1" xr3:uid="{D21C9238-5AA4-41EE-AA1E-967A80BEBF01}" name="DESTINO"/>
    <tableColumn id="2" xr3:uid="{EE9BF225-11AB-4A24-BE74-DB47FE27EF12}" name="ESPECIE"/>
    <tableColumn id="3" xr3:uid="{7A0ED26B-086D-4DCC-8223-F09D6DD3005B}" name="PALL"/>
    <tableColumn id="4" xr3:uid="{352134B6-D672-4EAF-A213-1C31D2279459}" name="BLTS"/>
    <tableColumn id="5" xr3:uid="{787D2C1E-614F-431B-A482-F893C252AA9C}" name="TONS"/>
    <tableColumn id="6" xr3:uid="{96669435-0962-4C3E-A903-8A6629CC5DE6}" name="PALLETS"/>
    <tableColumn id="7" xr3:uid="{51AD060D-B99D-4AA4-8DDF-40570A515A12}" name="BULTOS"/>
    <tableColumn id="8" xr3:uid="{E507B4DA-1F95-4767-8BC5-EC59E4718689}" name="TONELADAS"/>
    <tableColumn id="9" xr3:uid="{67FE819B-95F4-47CD-BF34-50213156EDD3}" name="% VAR" dataDxfId="1" dataCellStyle="Porcentual_bb-150609">
      <calculatedColumnFormula>(+H16-E16)/E16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table" Target="../tables/table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254061"/>
  </sheetPr>
  <dimension ref="A11:H48"/>
  <sheetViews>
    <sheetView showGridLines="0" tabSelected="1" zoomScaleNormal="100" zoomScalePageLayoutView="110" workbookViewId="0">
      <selection activeCell="C13" sqref="C13:E13"/>
    </sheetView>
  </sheetViews>
  <sheetFormatPr baseColWidth="10" defaultColWidth="11.42578125" defaultRowHeight="12.75" x14ac:dyDescent="0.2"/>
  <cols>
    <col min="1" max="16384" width="11.42578125" style="1"/>
  </cols>
  <sheetData>
    <row r="11" spans="1:8" ht="23.25" x14ac:dyDescent="0.35">
      <c r="A11" s="86" t="s">
        <v>19</v>
      </c>
      <c r="B11" s="86"/>
      <c r="C11" s="86"/>
      <c r="D11" s="86"/>
      <c r="E11" s="86"/>
      <c r="F11" s="86"/>
      <c r="G11" s="86"/>
      <c r="H11" s="86"/>
    </row>
    <row r="13" spans="1:8" ht="15.75" x14ac:dyDescent="0.25">
      <c r="C13" s="88" t="s">
        <v>182</v>
      </c>
      <c r="D13" s="89"/>
      <c r="E13" s="89"/>
    </row>
    <row r="14" spans="1:8" x14ac:dyDescent="0.2">
      <c r="E14" s="1" t="s">
        <v>0</v>
      </c>
    </row>
    <row r="43" spans="1:7" ht="15.75" x14ac:dyDescent="0.25">
      <c r="A43" s="90" t="s">
        <v>20</v>
      </c>
      <c r="B43" s="90"/>
      <c r="C43" s="90"/>
      <c r="D43" s="90"/>
      <c r="E43" s="90"/>
      <c r="F43" s="90"/>
      <c r="G43" s="90"/>
    </row>
    <row r="44" spans="1:7" x14ac:dyDescent="0.2">
      <c r="A44" s="87" t="s">
        <v>1</v>
      </c>
      <c r="B44" s="87"/>
      <c r="C44" s="87"/>
      <c r="D44" s="87"/>
      <c r="E44" s="87"/>
      <c r="F44" s="87"/>
      <c r="G44" s="87"/>
    </row>
    <row r="45" spans="1:7" x14ac:dyDescent="0.2">
      <c r="A45" s="87" t="s">
        <v>2</v>
      </c>
      <c r="B45" s="87"/>
      <c r="C45" s="87"/>
      <c r="D45" s="87"/>
      <c r="E45" s="87"/>
      <c r="F45" s="87"/>
      <c r="G45" s="87"/>
    </row>
    <row r="46" spans="1:7" x14ac:dyDescent="0.2">
      <c r="A46" s="87" t="s">
        <v>3</v>
      </c>
      <c r="B46" s="87"/>
      <c r="C46" s="87"/>
      <c r="D46" s="87"/>
      <c r="E46" s="87"/>
      <c r="F46" s="87"/>
      <c r="G46" s="87"/>
    </row>
    <row r="47" spans="1:7" x14ac:dyDescent="0.2">
      <c r="A47" s="87" t="s">
        <v>4</v>
      </c>
      <c r="B47" s="87"/>
      <c r="C47" s="87"/>
      <c r="D47" s="87"/>
      <c r="E47" s="87"/>
      <c r="F47" s="87"/>
      <c r="G47" s="87"/>
    </row>
    <row r="48" spans="1:7" x14ac:dyDescent="0.2">
      <c r="A48" s="87" t="s">
        <v>5</v>
      </c>
      <c r="B48" s="87"/>
      <c r="C48" s="87"/>
      <c r="D48" s="87"/>
      <c r="E48" s="87"/>
      <c r="F48" s="87"/>
      <c r="G48" s="87"/>
    </row>
  </sheetData>
  <mergeCells count="8">
    <mergeCell ref="A11:H11"/>
    <mergeCell ref="A47:G47"/>
    <mergeCell ref="A48:G48"/>
    <mergeCell ref="C13:E13"/>
    <mergeCell ref="A43:G43"/>
    <mergeCell ref="A44:G44"/>
    <mergeCell ref="A45:G45"/>
    <mergeCell ref="A46:G46"/>
  </mergeCells>
  <hyperlinks>
    <hyperlink ref="A44" location="buques!A1" display="Buques" xr:uid="{00000000-0004-0000-0000-000000000000}"/>
    <hyperlink ref="A45" location="exportadores!A1" display="Exportadores" xr:uid="{00000000-0004-0000-0000-000001000000}"/>
    <hyperlink ref="A46" location="'peras y manz'!A1" display="Peras y Manzanas por Exportador" xr:uid="{00000000-0004-0000-0000-000002000000}"/>
    <hyperlink ref="A47" location="'especie y destino'!A1" display="Comparativo 2020 vs 2021 Especies y Destinos" xr:uid="{00000000-0004-0000-0000-000003000000}"/>
    <hyperlink ref="A48" location="'esp x destino'!A1" display="Comparativo 2020 vs 2021 Especies por Destinos" xr:uid="{00000000-0004-0000-0000-000004000000}"/>
    <hyperlink ref="A46:G46" location="'peras &amp; manzanas'!A1" display="Peras y Manzanas por Exportador" xr:uid="{0C35206F-59A4-4BE2-A6FA-393AD8C56C61}"/>
    <hyperlink ref="A47:G47" location="'especies y destinos'!A1" display="Comparativo 2020 vs 2021 Especies y Destinos" xr:uid="{1C9E4404-5B66-4342-A7D2-1CA1A7C4C96B}"/>
    <hyperlink ref="A48:G48" location="'esp x destino'!A1" display="Comparativo 2020 vs 2021 Especies por Destinos" xr:uid="{E16AA277-6A4D-4882-8322-B3CD628FF89B}"/>
  </hyperlinks>
  <pageMargins left="0.7" right="0.7" top="0.75" bottom="0.75" header="0.3" footer="0.3"/>
  <pageSetup paperSize="9" orientation="portrait" horizontalDpi="300" verticalDpi="300" r:id="rId1"/>
  <headerFooter>
    <oddFooter>&amp;C&amp;8Form.1100 - 31/03/08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0:R50"/>
  <sheetViews>
    <sheetView showGridLines="0" zoomScaleNormal="100" zoomScalePageLayoutView="110" workbookViewId="0">
      <selection activeCell="F1" sqref="F1"/>
    </sheetView>
  </sheetViews>
  <sheetFormatPr baseColWidth="10" defaultColWidth="11.42578125" defaultRowHeight="12.75" x14ac:dyDescent="0.2"/>
  <cols>
    <col min="1" max="1" width="6" style="1" customWidth="1"/>
    <col min="2" max="2" width="21.28515625" style="1" customWidth="1"/>
    <col min="3" max="3" width="11.7109375" style="1" customWidth="1"/>
    <col min="4" max="4" width="11.5703125" style="1" bestFit="1" customWidth="1"/>
    <col min="5" max="5" width="12.7109375" style="1" customWidth="1"/>
    <col min="6" max="6" width="12.140625" style="1" customWidth="1"/>
    <col min="7" max="8" width="11.42578125" style="1"/>
    <col min="9" max="9" width="19.28515625" style="1" customWidth="1"/>
    <col min="10" max="10" width="11.42578125" style="1"/>
    <col min="11" max="11" width="22.140625" style="1" customWidth="1"/>
    <col min="12" max="16" width="11.42578125" style="1"/>
    <col min="17" max="17" width="12.85546875" style="1" customWidth="1"/>
    <col min="18" max="16384" width="11.42578125" style="1"/>
  </cols>
  <sheetData>
    <row r="10" spans="1:8" ht="20.100000000000001" customHeight="1" x14ac:dyDescent="0.2">
      <c r="A10" s="91" t="s">
        <v>21</v>
      </c>
      <c r="B10" s="91"/>
      <c r="C10" s="91"/>
      <c r="D10" s="91"/>
      <c r="E10" s="91"/>
      <c r="F10" s="91"/>
      <c r="G10" s="91"/>
    </row>
    <row r="11" spans="1:8" x14ac:dyDescent="0.2">
      <c r="A11" s="45"/>
      <c r="B11" s="46"/>
      <c r="C11" s="46"/>
      <c r="D11" s="46"/>
      <c r="E11" s="92" t="str">
        <f>+Principal!C13</f>
        <v>datos al 30/04/2024</v>
      </c>
      <c r="F11" s="92"/>
      <c r="G11" s="92"/>
    </row>
    <row r="12" spans="1:8" x14ac:dyDescent="0.2">
      <c r="A12" s="45"/>
      <c r="B12" s="46"/>
      <c r="C12" s="46"/>
      <c r="D12" s="46"/>
      <c r="E12" s="47"/>
      <c r="F12" s="47"/>
      <c r="G12" s="47"/>
    </row>
    <row r="13" spans="1:8" s="50" customFormat="1" ht="16.5" customHeight="1" x14ac:dyDescent="0.2">
      <c r="A13" s="48" t="s">
        <v>6</v>
      </c>
      <c r="B13" s="49" t="s">
        <v>7</v>
      </c>
      <c r="C13" s="48" t="s">
        <v>8</v>
      </c>
      <c r="D13" s="48" t="s">
        <v>9</v>
      </c>
      <c r="E13" s="48" t="s">
        <v>10</v>
      </c>
      <c r="F13" s="48" t="s">
        <v>11</v>
      </c>
      <c r="G13" s="48" t="s">
        <v>12</v>
      </c>
    </row>
    <row r="14" spans="1:8" ht="16.5" customHeight="1" x14ac:dyDescent="0.2">
      <c r="A14" s="97">
        <v>1</v>
      </c>
      <c r="B14" s="98" t="s">
        <v>22</v>
      </c>
      <c r="C14" s="99">
        <v>45313</v>
      </c>
      <c r="D14" s="100">
        <v>0</v>
      </c>
      <c r="E14" s="100">
        <v>0</v>
      </c>
      <c r="F14" s="100">
        <v>0</v>
      </c>
      <c r="G14" s="101" t="s">
        <v>38</v>
      </c>
      <c r="H14" s="3"/>
    </row>
    <row r="15" spans="1:8" ht="16.5" customHeight="1" x14ac:dyDescent="0.2">
      <c r="A15" s="97">
        <v>2</v>
      </c>
      <c r="B15" s="98" t="s">
        <v>31</v>
      </c>
      <c r="C15" s="99">
        <v>45326</v>
      </c>
      <c r="D15" s="100">
        <v>3779</v>
      </c>
      <c r="E15" s="100">
        <v>290901</v>
      </c>
      <c r="F15" s="100">
        <v>4653</v>
      </c>
      <c r="G15" s="101" t="s">
        <v>39</v>
      </c>
      <c r="H15" s="3"/>
    </row>
    <row r="16" spans="1:8" ht="16.5" customHeight="1" x14ac:dyDescent="0.2">
      <c r="A16" s="97">
        <v>3</v>
      </c>
      <c r="B16" s="98" t="s">
        <v>37</v>
      </c>
      <c r="C16" s="99">
        <v>45326</v>
      </c>
      <c r="D16" s="100">
        <v>370</v>
      </c>
      <c r="E16" s="100">
        <v>21138</v>
      </c>
      <c r="F16" s="100">
        <v>557</v>
      </c>
      <c r="G16" s="101" t="s">
        <v>38</v>
      </c>
      <c r="H16" s="3"/>
    </row>
    <row r="17" spans="1:8" ht="16.5" customHeight="1" x14ac:dyDescent="0.2">
      <c r="A17" s="97">
        <v>4</v>
      </c>
      <c r="B17" s="98" t="s">
        <v>40</v>
      </c>
      <c r="C17" s="99">
        <v>45328</v>
      </c>
      <c r="D17" s="100">
        <v>0</v>
      </c>
      <c r="E17" s="100">
        <v>16</v>
      </c>
      <c r="F17" s="100">
        <v>288.26</v>
      </c>
      <c r="G17" s="101" t="s">
        <v>38</v>
      </c>
      <c r="H17" s="3"/>
    </row>
    <row r="18" spans="1:8" ht="16.5" customHeight="1" x14ac:dyDescent="0.2">
      <c r="A18" s="97">
        <v>5</v>
      </c>
      <c r="B18" s="98" t="s">
        <v>32</v>
      </c>
      <c r="C18" s="99">
        <v>45332</v>
      </c>
      <c r="D18" s="100">
        <v>4561</v>
      </c>
      <c r="E18" s="100">
        <v>357244</v>
      </c>
      <c r="F18" s="100">
        <v>5155</v>
      </c>
      <c r="G18" s="101" t="s">
        <v>39</v>
      </c>
      <c r="H18" s="3"/>
    </row>
    <row r="19" spans="1:8" ht="16.5" customHeight="1" x14ac:dyDescent="0.2">
      <c r="A19" s="97">
        <v>6</v>
      </c>
      <c r="B19" s="98" t="s">
        <v>33</v>
      </c>
      <c r="C19" s="99">
        <v>45333</v>
      </c>
      <c r="D19" s="100">
        <v>3557</v>
      </c>
      <c r="E19" s="100">
        <v>276295</v>
      </c>
      <c r="F19" s="100">
        <v>4362</v>
      </c>
      <c r="G19" s="101" t="s">
        <v>39</v>
      </c>
      <c r="H19" s="3"/>
    </row>
    <row r="20" spans="1:8" ht="16.5" customHeight="1" x14ac:dyDescent="0.2">
      <c r="A20" s="97">
        <v>7</v>
      </c>
      <c r="B20" s="98" t="s">
        <v>41</v>
      </c>
      <c r="C20" s="99">
        <v>45339</v>
      </c>
      <c r="D20" s="100">
        <v>0</v>
      </c>
      <c r="E20" s="100">
        <v>5334</v>
      </c>
      <c r="F20" s="100">
        <v>24907.99</v>
      </c>
      <c r="G20" s="101" t="s">
        <v>38</v>
      </c>
      <c r="H20" s="3"/>
    </row>
    <row r="21" spans="1:8" ht="16.5" customHeight="1" x14ac:dyDescent="0.2">
      <c r="A21" s="97">
        <v>8</v>
      </c>
      <c r="B21" s="98" t="s">
        <v>34</v>
      </c>
      <c r="C21" s="99">
        <v>45340</v>
      </c>
      <c r="D21" s="100">
        <v>4340</v>
      </c>
      <c r="E21" s="100">
        <v>337115</v>
      </c>
      <c r="F21" s="100">
        <v>5316</v>
      </c>
      <c r="G21" s="101" t="s">
        <v>39</v>
      </c>
      <c r="H21" s="3"/>
    </row>
    <row r="22" spans="1:8" ht="16.5" customHeight="1" x14ac:dyDescent="0.2">
      <c r="A22" s="97">
        <v>9</v>
      </c>
      <c r="B22" s="98" t="s">
        <v>42</v>
      </c>
      <c r="C22" s="99">
        <v>45341</v>
      </c>
      <c r="D22" s="100">
        <v>88</v>
      </c>
      <c r="E22" s="100">
        <v>20229</v>
      </c>
      <c r="F22" s="100">
        <v>331</v>
      </c>
      <c r="G22" s="101" t="s">
        <v>38</v>
      </c>
      <c r="H22" s="3"/>
    </row>
    <row r="23" spans="1:8" ht="16.5" customHeight="1" x14ac:dyDescent="0.2">
      <c r="A23" s="97">
        <v>10</v>
      </c>
      <c r="B23" s="98" t="s">
        <v>35</v>
      </c>
      <c r="C23" s="99">
        <v>45347</v>
      </c>
      <c r="D23" s="100">
        <v>5057</v>
      </c>
      <c r="E23" s="100">
        <v>396585</v>
      </c>
      <c r="F23" s="100">
        <v>6211</v>
      </c>
      <c r="G23" s="101" t="s">
        <v>39</v>
      </c>
      <c r="H23" s="3"/>
    </row>
    <row r="24" spans="1:8" ht="16.5" customHeight="1" x14ac:dyDescent="0.2">
      <c r="A24" s="97">
        <v>11</v>
      </c>
      <c r="B24" s="98" t="s">
        <v>36</v>
      </c>
      <c r="C24" s="99">
        <v>45350</v>
      </c>
      <c r="D24" s="100">
        <v>5130</v>
      </c>
      <c r="E24" s="100">
        <v>439913</v>
      </c>
      <c r="F24" s="100">
        <v>5842</v>
      </c>
      <c r="G24" s="101" t="s">
        <v>39</v>
      </c>
      <c r="H24" s="3"/>
    </row>
    <row r="25" spans="1:8" ht="16.5" customHeight="1" x14ac:dyDescent="0.2">
      <c r="A25" s="97">
        <v>12</v>
      </c>
      <c r="B25" s="98" t="s">
        <v>138</v>
      </c>
      <c r="C25" s="99">
        <v>45353</v>
      </c>
      <c r="D25" s="100">
        <v>5957</v>
      </c>
      <c r="E25" s="100">
        <v>450464</v>
      </c>
      <c r="F25" s="100">
        <v>7275</v>
      </c>
      <c r="G25" s="101" t="s">
        <v>39</v>
      </c>
      <c r="H25" s="3"/>
    </row>
    <row r="26" spans="1:8" ht="16.5" customHeight="1" x14ac:dyDescent="0.2">
      <c r="A26" s="97">
        <v>13</v>
      </c>
      <c r="B26" s="98" t="s">
        <v>139</v>
      </c>
      <c r="C26" s="99">
        <v>45360</v>
      </c>
      <c r="D26" s="100">
        <v>410</v>
      </c>
      <c r="E26" s="100">
        <v>22643</v>
      </c>
      <c r="F26" s="100">
        <v>644</v>
      </c>
      <c r="G26" s="101" t="s">
        <v>38</v>
      </c>
      <c r="H26" s="3"/>
    </row>
    <row r="27" spans="1:8" ht="16.5" customHeight="1" x14ac:dyDescent="0.2">
      <c r="A27" s="97">
        <v>14</v>
      </c>
      <c r="B27" s="98" t="s">
        <v>140</v>
      </c>
      <c r="C27" s="99">
        <v>45361</v>
      </c>
      <c r="D27" s="100">
        <v>6542</v>
      </c>
      <c r="E27" s="100">
        <v>511714</v>
      </c>
      <c r="F27" s="100">
        <v>7960</v>
      </c>
      <c r="G27" s="101" t="s">
        <v>39</v>
      </c>
      <c r="H27" s="3"/>
    </row>
    <row r="28" spans="1:8" ht="16.5" customHeight="1" x14ac:dyDescent="0.2">
      <c r="A28" s="97">
        <v>15</v>
      </c>
      <c r="B28" s="98" t="s">
        <v>141</v>
      </c>
      <c r="C28" s="99">
        <v>45368</v>
      </c>
      <c r="D28" s="100">
        <v>6194</v>
      </c>
      <c r="E28" s="100">
        <v>533193</v>
      </c>
      <c r="F28" s="100">
        <v>6898</v>
      </c>
      <c r="G28" s="101" t="s">
        <v>39</v>
      </c>
      <c r="H28" s="3"/>
    </row>
    <row r="29" spans="1:8" ht="16.5" customHeight="1" x14ac:dyDescent="0.2">
      <c r="A29" s="97">
        <v>16</v>
      </c>
      <c r="B29" s="98" t="s">
        <v>142</v>
      </c>
      <c r="C29" s="99">
        <v>45368</v>
      </c>
      <c r="D29" s="100">
        <v>6367</v>
      </c>
      <c r="E29" s="100">
        <v>493177</v>
      </c>
      <c r="F29" s="100">
        <v>7712</v>
      </c>
      <c r="G29" s="101" t="s">
        <v>39</v>
      </c>
      <c r="H29" s="3"/>
    </row>
    <row r="30" spans="1:8" ht="16.5" customHeight="1" x14ac:dyDescent="0.2">
      <c r="A30" s="97">
        <v>17</v>
      </c>
      <c r="B30" s="98" t="s">
        <v>143</v>
      </c>
      <c r="C30" s="99">
        <v>45375</v>
      </c>
      <c r="D30" s="100">
        <v>6557</v>
      </c>
      <c r="E30" s="100">
        <v>498847</v>
      </c>
      <c r="F30" s="100">
        <v>7864</v>
      </c>
      <c r="G30" s="101" t="s">
        <v>39</v>
      </c>
      <c r="H30" s="3"/>
    </row>
    <row r="31" spans="1:8" ht="16.5" customHeight="1" x14ac:dyDescent="0.2">
      <c r="A31" s="97">
        <v>18</v>
      </c>
      <c r="B31" s="98" t="s">
        <v>144</v>
      </c>
      <c r="C31" s="99">
        <v>45376</v>
      </c>
      <c r="D31" s="100">
        <v>877</v>
      </c>
      <c r="E31" s="100">
        <v>8901</v>
      </c>
      <c r="F31" s="100">
        <v>1170</v>
      </c>
      <c r="G31" s="101" t="s">
        <v>38</v>
      </c>
      <c r="H31" s="3"/>
    </row>
    <row r="32" spans="1:8" ht="16.5" customHeight="1" x14ac:dyDescent="0.2">
      <c r="A32" s="97">
        <v>19</v>
      </c>
      <c r="B32" s="98" t="s">
        <v>145</v>
      </c>
      <c r="C32" s="99">
        <v>45380</v>
      </c>
      <c r="D32" s="100">
        <v>6127</v>
      </c>
      <c r="E32" s="100">
        <v>515557</v>
      </c>
      <c r="F32" s="100">
        <v>6817</v>
      </c>
      <c r="G32" s="101" t="s">
        <v>39</v>
      </c>
      <c r="H32" s="3"/>
    </row>
    <row r="33" spans="1:18" ht="16.5" customHeight="1" x14ac:dyDescent="0.2">
      <c r="A33" s="97">
        <v>20</v>
      </c>
      <c r="B33" s="98" t="s">
        <v>146</v>
      </c>
      <c r="C33" s="99">
        <v>45382</v>
      </c>
      <c r="D33" s="100">
        <v>5108</v>
      </c>
      <c r="E33" s="100">
        <v>385200</v>
      </c>
      <c r="F33" s="100">
        <v>6169</v>
      </c>
      <c r="G33" s="101" t="s">
        <v>39</v>
      </c>
      <c r="H33" s="3"/>
    </row>
    <row r="34" spans="1:18" ht="16.5" customHeight="1" x14ac:dyDescent="0.2">
      <c r="A34" s="97">
        <v>21</v>
      </c>
      <c r="B34" s="98" t="s">
        <v>147</v>
      </c>
      <c r="C34" s="99">
        <v>45381</v>
      </c>
      <c r="D34" s="100">
        <v>0</v>
      </c>
      <c r="E34" s="100">
        <v>6667</v>
      </c>
      <c r="F34" s="100">
        <v>10000.5</v>
      </c>
      <c r="G34" s="101" t="s">
        <v>38</v>
      </c>
      <c r="H34" s="3"/>
    </row>
    <row r="35" spans="1:18" ht="16.5" customHeight="1" x14ac:dyDescent="0.2">
      <c r="A35" s="97">
        <v>22</v>
      </c>
      <c r="B35" s="98" t="s">
        <v>183</v>
      </c>
      <c r="C35" s="99">
        <v>45388</v>
      </c>
      <c r="D35" s="100">
        <v>336</v>
      </c>
      <c r="E35" s="100">
        <v>6354</v>
      </c>
      <c r="F35" s="100">
        <v>505</v>
      </c>
      <c r="G35" s="101" t="s">
        <v>38</v>
      </c>
      <c r="H35" s="3"/>
    </row>
    <row r="36" spans="1:18" ht="16.5" customHeight="1" x14ac:dyDescent="0.2">
      <c r="A36" s="97">
        <v>23</v>
      </c>
      <c r="B36" s="98" t="s">
        <v>184</v>
      </c>
      <c r="C36" s="99">
        <v>45389</v>
      </c>
      <c r="D36" s="100">
        <v>5036</v>
      </c>
      <c r="E36" s="100">
        <v>382062</v>
      </c>
      <c r="F36" s="100">
        <v>6062</v>
      </c>
      <c r="G36" s="101" t="s">
        <v>39</v>
      </c>
      <c r="H36" s="3"/>
    </row>
    <row r="37" spans="1:18" ht="16.5" customHeight="1" x14ac:dyDescent="0.2">
      <c r="A37" s="97">
        <v>24</v>
      </c>
      <c r="B37" s="98" t="s">
        <v>185</v>
      </c>
      <c r="C37" s="99">
        <v>45395</v>
      </c>
      <c r="D37" s="100">
        <v>4891</v>
      </c>
      <c r="E37" s="100">
        <v>391851</v>
      </c>
      <c r="F37" s="100">
        <v>5260</v>
      </c>
      <c r="G37" s="101" t="s">
        <v>39</v>
      </c>
      <c r="H37" s="3"/>
    </row>
    <row r="38" spans="1:18" ht="16.5" customHeight="1" x14ac:dyDescent="0.2">
      <c r="A38" s="97">
        <v>25</v>
      </c>
      <c r="B38" s="98" t="s">
        <v>186</v>
      </c>
      <c r="C38" s="99">
        <v>45396</v>
      </c>
      <c r="D38" s="100">
        <v>4414</v>
      </c>
      <c r="E38" s="100">
        <v>336316</v>
      </c>
      <c r="F38" s="100">
        <v>5302</v>
      </c>
      <c r="G38" s="101" t="s">
        <v>39</v>
      </c>
      <c r="H38" s="3"/>
    </row>
    <row r="39" spans="1:18" ht="16.5" customHeight="1" x14ac:dyDescent="0.2">
      <c r="A39" s="97">
        <v>26</v>
      </c>
      <c r="B39" s="98" t="s">
        <v>187</v>
      </c>
      <c r="C39" s="99">
        <v>45401</v>
      </c>
      <c r="D39" s="100">
        <v>1347</v>
      </c>
      <c r="E39" s="100">
        <v>26253</v>
      </c>
      <c r="F39" s="100">
        <v>1967</v>
      </c>
      <c r="G39" s="101" t="s">
        <v>38</v>
      </c>
      <c r="H39" s="3"/>
    </row>
    <row r="40" spans="1:18" ht="16.5" customHeight="1" x14ac:dyDescent="0.2">
      <c r="A40" s="97">
        <v>27</v>
      </c>
      <c r="B40" s="98" t="s">
        <v>188</v>
      </c>
      <c r="C40" s="99">
        <v>45402</v>
      </c>
      <c r="D40" s="100">
        <v>4332</v>
      </c>
      <c r="E40" s="100">
        <v>325941</v>
      </c>
      <c r="F40" s="100">
        <v>5114</v>
      </c>
      <c r="G40" s="101" t="s">
        <v>39</v>
      </c>
      <c r="H40" s="3"/>
    </row>
    <row r="41" spans="1:18" ht="16.5" customHeight="1" x14ac:dyDescent="0.2">
      <c r="A41" s="97">
        <v>28</v>
      </c>
      <c r="B41" s="98" t="s">
        <v>189</v>
      </c>
      <c r="C41" s="99">
        <v>45409</v>
      </c>
      <c r="D41" s="100">
        <v>3799</v>
      </c>
      <c r="E41" s="100">
        <v>269965</v>
      </c>
      <c r="F41" s="100">
        <v>4530</v>
      </c>
      <c r="G41" s="101" t="s">
        <v>39</v>
      </c>
      <c r="H41" s="3"/>
    </row>
    <row r="42" spans="1:18" ht="16.5" customHeight="1" x14ac:dyDescent="0.2">
      <c r="A42" s="97">
        <v>29</v>
      </c>
      <c r="B42" s="98" t="s">
        <v>190</v>
      </c>
      <c r="C42" s="99">
        <v>45411</v>
      </c>
      <c r="D42" s="100">
        <v>4964</v>
      </c>
      <c r="E42" s="100">
        <v>400701</v>
      </c>
      <c r="F42" s="100">
        <v>5291</v>
      </c>
      <c r="G42" s="101" t="s">
        <v>39</v>
      </c>
      <c r="H42" s="3"/>
    </row>
    <row r="43" spans="1:18" s="37" customFormat="1" ht="16.5" customHeight="1" x14ac:dyDescent="0.2">
      <c r="A43" s="34"/>
      <c r="B43" s="35"/>
      <c r="C43" s="59" t="s">
        <v>94</v>
      </c>
      <c r="D43" s="58">
        <f>SUM(D14:D42)</f>
        <v>100140</v>
      </c>
      <c r="E43" s="58">
        <f>SUM(E14:E42)</f>
        <v>7710576</v>
      </c>
      <c r="F43" s="59">
        <f>SUM(F14:F42)</f>
        <v>154163.75</v>
      </c>
      <c r="G43" s="59"/>
      <c r="H43" s="36"/>
      <c r="P43" s="38"/>
      <c r="Q43" s="38"/>
      <c r="R43" s="38"/>
    </row>
    <row r="45" spans="1:18" x14ac:dyDescent="0.2">
      <c r="D45" s="6"/>
      <c r="E45" s="6"/>
      <c r="F45" s="6"/>
    </row>
    <row r="46" spans="1:18" x14ac:dyDescent="0.2">
      <c r="D46" s="6"/>
      <c r="E46" s="6"/>
      <c r="F46" s="6"/>
    </row>
    <row r="47" spans="1:18" x14ac:dyDescent="0.2">
      <c r="E47" s="6"/>
    </row>
    <row r="50" spans="6:8" x14ac:dyDescent="0.2">
      <c r="F50" s="7"/>
      <c r="G50" s="7"/>
      <c r="H50" s="7"/>
    </row>
  </sheetData>
  <mergeCells count="2">
    <mergeCell ref="A10:G10"/>
    <mergeCell ref="E11:G11"/>
  </mergeCells>
  <phoneticPr fontId="17" type="noConversion"/>
  <pageMargins left="0.7" right="0.7" top="0.75" bottom="0.75" header="0.3" footer="0.3"/>
  <pageSetup paperSize="9" fitToHeight="0" orientation="portrait" horizontalDpi="300" verticalDpi="300" r:id="rId1"/>
  <headerFooter>
    <oddFooter>&amp;C&amp;"Consolas,Normal"&amp;8Puertos San Antonio Este - Río Negro y 
Terminal de Contenedores Puerto de Bahía Blanca - Buenos Aires
República Argentina
&amp;"Arial,Normal"Form.1100 - 31/03/08</oddFooter>
  </headerFooter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0:T84"/>
  <sheetViews>
    <sheetView showGridLines="0" zoomScaleNormal="100" zoomScalePageLayoutView="110" workbookViewId="0">
      <selection activeCell="F1" sqref="F1"/>
    </sheetView>
  </sheetViews>
  <sheetFormatPr baseColWidth="10" defaultColWidth="11.42578125" defaultRowHeight="12.75" x14ac:dyDescent="0.2"/>
  <cols>
    <col min="1" max="1" width="6" style="1" customWidth="1"/>
    <col min="2" max="2" width="22.28515625" style="1" customWidth="1"/>
    <col min="3" max="3" width="11.42578125" style="1"/>
    <col min="4" max="4" width="12.7109375" style="1" customWidth="1"/>
    <col min="5" max="5" width="12.140625" style="1" customWidth="1"/>
    <col min="6" max="18" width="11.42578125" style="1"/>
    <col min="19" max="19" width="12.85546875" style="1" customWidth="1"/>
    <col min="20" max="16384" width="11.42578125" style="1"/>
  </cols>
  <sheetData>
    <row r="10" spans="2:17" ht="20.100000000000001" customHeight="1" x14ac:dyDescent="0.2">
      <c r="B10" s="91" t="s">
        <v>23</v>
      </c>
      <c r="C10" s="91"/>
      <c r="D10" s="91"/>
      <c r="E10" s="91"/>
      <c r="F10" s="91"/>
      <c r="G10" s="52"/>
      <c r="H10" s="52"/>
    </row>
    <row r="11" spans="2:17" x14ac:dyDescent="0.2">
      <c r="B11" s="2"/>
      <c r="C11" s="2"/>
      <c r="D11" s="93" t="str">
        <f>Principal!C13</f>
        <v>datos al 30/04/2024</v>
      </c>
      <c r="E11" s="93"/>
      <c r="F11" s="93"/>
    </row>
    <row r="12" spans="2:17" x14ac:dyDescent="0.2">
      <c r="B12" s="2"/>
      <c r="C12" s="2"/>
      <c r="D12" s="51"/>
      <c r="E12" s="51"/>
      <c r="F12" s="51"/>
    </row>
    <row r="13" spans="2:17" s="37" customFormat="1" ht="16.5" customHeight="1" x14ac:dyDescent="0.2">
      <c r="B13" s="49" t="s">
        <v>13</v>
      </c>
      <c r="C13" s="48" t="s">
        <v>9</v>
      </c>
      <c r="D13" s="48" t="s">
        <v>10</v>
      </c>
      <c r="E13" s="48" t="s">
        <v>11</v>
      </c>
      <c r="F13" s="48" t="s">
        <v>14</v>
      </c>
      <c r="I13" s="53"/>
      <c r="J13" s="54"/>
      <c r="K13" s="54"/>
      <c r="L13" s="54"/>
      <c r="N13" s="53"/>
      <c r="O13" s="54"/>
      <c r="P13" s="54"/>
      <c r="Q13" s="54"/>
    </row>
    <row r="14" spans="2:17" ht="16.5" customHeight="1" x14ac:dyDescent="0.2">
      <c r="B14" s="105" t="s">
        <v>43</v>
      </c>
      <c r="C14" s="106">
        <v>13370</v>
      </c>
      <c r="D14" s="106">
        <v>1088755</v>
      </c>
      <c r="E14" s="106">
        <v>14187</v>
      </c>
      <c r="F14" s="107">
        <f>+E14/$E$84</f>
        <v>0.11924955240440788</v>
      </c>
      <c r="I14" s="8"/>
      <c r="J14" s="9"/>
      <c r="K14" s="9"/>
      <c r="L14" s="9"/>
      <c r="N14" s="8"/>
      <c r="O14" s="9"/>
      <c r="P14" s="9"/>
      <c r="Q14" s="9"/>
    </row>
    <row r="15" spans="2:17" ht="16.5" customHeight="1" x14ac:dyDescent="0.2">
      <c r="B15" s="105" t="s">
        <v>44</v>
      </c>
      <c r="C15" s="106">
        <v>10958</v>
      </c>
      <c r="D15" s="106">
        <v>872874</v>
      </c>
      <c r="E15" s="106">
        <v>13012</v>
      </c>
      <c r="F15" s="107">
        <f>+E15/$E$84</f>
        <v>0.10937302994897831</v>
      </c>
      <c r="I15" s="8"/>
      <c r="J15" s="9"/>
      <c r="K15" s="9"/>
      <c r="L15" s="9"/>
      <c r="N15" s="8"/>
      <c r="O15" s="9"/>
      <c r="P15" s="9"/>
      <c r="Q15" s="9"/>
    </row>
    <row r="16" spans="2:17" ht="16.5" customHeight="1" x14ac:dyDescent="0.2">
      <c r="B16" s="105" t="s">
        <v>45</v>
      </c>
      <c r="C16" s="106">
        <v>9003</v>
      </c>
      <c r="D16" s="106">
        <v>704223</v>
      </c>
      <c r="E16" s="106">
        <v>10277</v>
      </c>
      <c r="F16" s="107">
        <f>+E16/$E$84</f>
        <v>8.6383847893148638E-2</v>
      </c>
      <c r="I16" s="8"/>
      <c r="J16" s="9"/>
      <c r="K16" s="9"/>
      <c r="L16" s="9"/>
      <c r="N16" s="8"/>
      <c r="O16" s="9"/>
      <c r="P16" s="9"/>
      <c r="Q16" s="9"/>
    </row>
    <row r="17" spans="2:17" ht="16.5" customHeight="1" x14ac:dyDescent="0.2">
      <c r="B17" s="105" t="s">
        <v>51</v>
      </c>
      <c r="C17" s="106">
        <v>6512</v>
      </c>
      <c r="D17" s="106">
        <v>454828</v>
      </c>
      <c r="E17" s="106">
        <v>7694</v>
      </c>
      <c r="F17" s="107">
        <f>+E17/$E$84</f>
        <v>6.4672309593255387E-2</v>
      </c>
      <c r="I17" s="8"/>
      <c r="J17" s="9"/>
      <c r="K17" s="9"/>
      <c r="L17" s="9"/>
      <c r="N17" s="8"/>
      <c r="O17" s="9"/>
      <c r="P17" s="9"/>
      <c r="Q17" s="9"/>
    </row>
    <row r="18" spans="2:17" ht="16.5" customHeight="1" x14ac:dyDescent="0.2">
      <c r="B18" s="105" t="s">
        <v>48</v>
      </c>
      <c r="C18" s="106">
        <v>6417</v>
      </c>
      <c r="D18" s="106">
        <v>472912</v>
      </c>
      <c r="E18" s="106">
        <v>7663</v>
      </c>
      <c r="F18" s="107">
        <f>+E18/$E$84</f>
        <v>6.4411737511452558E-2</v>
      </c>
      <c r="I18" s="8"/>
      <c r="J18" s="9"/>
      <c r="K18" s="9"/>
      <c r="L18" s="9"/>
      <c r="N18" s="8"/>
      <c r="O18" s="9"/>
      <c r="P18" s="9"/>
      <c r="Q18" s="9"/>
    </row>
    <row r="19" spans="2:17" ht="16.5" customHeight="1" x14ac:dyDescent="0.2">
      <c r="B19" s="105" t="s">
        <v>49</v>
      </c>
      <c r="C19" s="106">
        <v>5826</v>
      </c>
      <c r="D19" s="106">
        <v>512354</v>
      </c>
      <c r="E19" s="106">
        <v>7065</v>
      </c>
      <c r="F19" s="107">
        <f>+E19/$E$84</f>
        <v>5.938521799796586E-2</v>
      </c>
      <c r="I19" s="8"/>
      <c r="J19" s="9"/>
      <c r="K19" s="9"/>
      <c r="L19" s="9"/>
      <c r="N19" s="8"/>
      <c r="O19" s="9"/>
      <c r="P19" s="9"/>
      <c r="Q19" s="9"/>
    </row>
    <row r="20" spans="2:17" ht="16.5" customHeight="1" x14ac:dyDescent="0.2">
      <c r="B20" s="105" t="s">
        <v>47</v>
      </c>
      <c r="C20" s="106">
        <v>5445</v>
      </c>
      <c r="D20" s="106">
        <v>409276</v>
      </c>
      <c r="E20" s="106">
        <v>6408</v>
      </c>
      <c r="F20" s="107">
        <f>+E20/$E$84</f>
        <v>5.3862770973951195E-2</v>
      </c>
      <c r="I20" s="8"/>
      <c r="J20" s="9"/>
      <c r="K20" s="9"/>
      <c r="L20" s="9"/>
      <c r="N20" s="8"/>
      <c r="O20" s="9"/>
      <c r="P20" s="9"/>
      <c r="Q20" s="9"/>
    </row>
    <row r="21" spans="2:17" ht="16.5" customHeight="1" x14ac:dyDescent="0.2">
      <c r="B21" s="105" t="s">
        <v>46</v>
      </c>
      <c r="C21" s="106">
        <v>4763</v>
      </c>
      <c r="D21" s="106">
        <v>413249</v>
      </c>
      <c r="E21" s="106">
        <v>5726</v>
      </c>
      <c r="F21" s="107">
        <f>+E21/$E$84</f>
        <v>4.8130185174289103E-2</v>
      </c>
      <c r="I21" s="8"/>
      <c r="J21" s="9"/>
      <c r="K21" s="9"/>
      <c r="L21" s="9"/>
      <c r="N21" s="8"/>
      <c r="O21" s="9"/>
      <c r="P21" s="9"/>
      <c r="Q21" s="9"/>
    </row>
    <row r="22" spans="2:17" ht="16.5" customHeight="1" x14ac:dyDescent="0.2">
      <c r="B22" s="105" t="s">
        <v>54</v>
      </c>
      <c r="C22" s="106">
        <v>4452</v>
      </c>
      <c r="D22" s="106">
        <v>369079</v>
      </c>
      <c r="E22" s="106">
        <v>5151</v>
      </c>
      <c r="F22" s="107">
        <f>+E22/$E$84</f>
        <v>4.3296993334398036E-2</v>
      </c>
      <c r="I22" s="8"/>
      <c r="J22" s="9"/>
      <c r="K22" s="9"/>
      <c r="L22" s="9"/>
      <c r="N22" s="8"/>
      <c r="O22" s="9"/>
      <c r="P22" s="9"/>
      <c r="Q22" s="9"/>
    </row>
    <row r="23" spans="2:17" ht="16.5" customHeight="1" x14ac:dyDescent="0.2">
      <c r="B23" s="105" t="s">
        <v>52</v>
      </c>
      <c r="C23" s="106">
        <v>3901</v>
      </c>
      <c r="D23" s="106">
        <v>267896</v>
      </c>
      <c r="E23" s="106">
        <v>4859</v>
      </c>
      <c r="F23" s="107">
        <f>+E23/$E$84</f>
        <v>4.0842572434835966E-2</v>
      </c>
      <c r="I23" s="8"/>
      <c r="J23" s="9"/>
      <c r="K23" s="9"/>
      <c r="L23" s="9"/>
      <c r="N23" s="8"/>
      <c r="O23" s="9"/>
      <c r="P23" s="9"/>
      <c r="Q23" s="9"/>
    </row>
    <row r="24" spans="2:17" ht="16.5" customHeight="1" x14ac:dyDescent="0.2">
      <c r="B24" s="105" t="s">
        <v>57</v>
      </c>
      <c r="C24" s="106">
        <v>3574</v>
      </c>
      <c r="D24" s="106">
        <v>338783</v>
      </c>
      <c r="E24" s="106">
        <v>4414</v>
      </c>
      <c r="F24" s="107">
        <f>+E24/$E$84</f>
        <v>3.7102102228311576E-2</v>
      </c>
      <c r="I24" s="8"/>
      <c r="J24" s="9"/>
      <c r="K24" s="9"/>
      <c r="L24" s="9"/>
      <c r="N24" s="8"/>
      <c r="O24" s="9"/>
      <c r="P24" s="9"/>
      <c r="Q24" s="9"/>
    </row>
    <row r="25" spans="2:17" ht="16.5" customHeight="1" x14ac:dyDescent="0.2">
      <c r="B25" s="105" t="s">
        <v>50</v>
      </c>
      <c r="C25" s="106">
        <v>3180</v>
      </c>
      <c r="D25" s="106">
        <v>205900</v>
      </c>
      <c r="E25" s="106">
        <v>3988</v>
      </c>
      <c r="F25" s="107">
        <f>+E25/$E$84</f>
        <v>3.3521337491279238E-2</v>
      </c>
      <c r="I25" s="8"/>
      <c r="J25" s="9"/>
      <c r="K25" s="9"/>
      <c r="L25" s="9"/>
      <c r="N25" s="8"/>
      <c r="O25" s="9"/>
      <c r="P25" s="9"/>
      <c r="Q25" s="9"/>
    </row>
    <row r="26" spans="2:17" ht="16.5" customHeight="1" x14ac:dyDescent="0.2">
      <c r="B26" s="105" t="s">
        <v>56</v>
      </c>
      <c r="C26" s="106">
        <v>2583</v>
      </c>
      <c r="D26" s="106">
        <v>209819</v>
      </c>
      <c r="E26" s="106">
        <v>2995</v>
      </c>
      <c r="F26" s="107">
        <f>+E26/$E$84</f>
        <v>2.5174625322563021E-2</v>
      </c>
      <c r="I26" s="8"/>
      <c r="J26" s="9"/>
      <c r="K26" s="9"/>
      <c r="L26" s="9"/>
      <c r="N26" s="8"/>
      <c r="O26" s="9"/>
      <c r="P26" s="9"/>
      <c r="Q26" s="9"/>
    </row>
    <row r="27" spans="2:17" ht="16.5" customHeight="1" x14ac:dyDescent="0.2">
      <c r="B27" s="105" t="s">
        <v>55</v>
      </c>
      <c r="C27" s="106">
        <v>2426</v>
      </c>
      <c r="D27" s="106">
        <v>167905</v>
      </c>
      <c r="E27" s="106">
        <v>2951</v>
      </c>
      <c r="F27" s="107">
        <f>+E27/$E$84</f>
        <v>2.4804781077423531E-2</v>
      </c>
      <c r="I27" s="8"/>
      <c r="J27" s="9"/>
      <c r="K27" s="9"/>
      <c r="L27" s="9"/>
      <c r="N27" s="8"/>
      <c r="O27" s="9"/>
      <c r="P27" s="9"/>
      <c r="Q27" s="9"/>
    </row>
    <row r="28" spans="2:17" ht="16.5" customHeight="1" x14ac:dyDescent="0.2">
      <c r="B28" s="105" t="s">
        <v>80</v>
      </c>
      <c r="C28" s="106">
        <v>2171</v>
      </c>
      <c r="D28" s="106">
        <v>2171</v>
      </c>
      <c r="E28" s="106">
        <v>2920</v>
      </c>
      <c r="F28" s="107">
        <f>+E28/$E$84</f>
        <v>2.4544208995620709E-2</v>
      </c>
      <c r="I28" s="8"/>
      <c r="J28" s="9"/>
      <c r="K28" s="9"/>
      <c r="L28" s="9"/>
      <c r="N28" s="8"/>
      <c r="O28" s="9"/>
      <c r="P28" s="9"/>
      <c r="Q28" s="9"/>
    </row>
    <row r="29" spans="2:17" ht="16.5" customHeight="1" x14ac:dyDescent="0.2">
      <c r="B29" s="105" t="s">
        <v>53</v>
      </c>
      <c r="C29" s="106">
        <v>2332</v>
      </c>
      <c r="D29" s="106">
        <v>172536</v>
      </c>
      <c r="E29" s="106">
        <v>2904</v>
      </c>
      <c r="F29" s="107">
        <f>+E29/$E$84</f>
        <v>2.4409720179206347E-2</v>
      </c>
      <c r="I29" s="8"/>
      <c r="J29" s="9"/>
      <c r="K29" s="9"/>
      <c r="L29" s="9"/>
      <c r="N29" s="8"/>
      <c r="O29" s="9"/>
      <c r="P29" s="9"/>
      <c r="Q29" s="9"/>
    </row>
    <row r="30" spans="2:17" ht="16.5" customHeight="1" x14ac:dyDescent="0.2">
      <c r="B30" s="105" t="s">
        <v>59</v>
      </c>
      <c r="C30" s="106">
        <v>1751</v>
      </c>
      <c r="D30" s="106">
        <v>128594</v>
      </c>
      <c r="E30" s="106">
        <v>2139</v>
      </c>
      <c r="F30" s="107">
        <f>+E30/$E$84</f>
        <v>1.7979473644394759E-2</v>
      </c>
      <c r="I30" s="8"/>
      <c r="J30" s="9"/>
      <c r="K30" s="9"/>
      <c r="L30" s="9"/>
      <c r="N30" s="8"/>
      <c r="O30" s="9"/>
      <c r="P30" s="9"/>
      <c r="Q30" s="9"/>
    </row>
    <row r="31" spans="2:17" ht="16.5" customHeight="1" x14ac:dyDescent="0.2">
      <c r="B31" s="105" t="s">
        <v>58</v>
      </c>
      <c r="C31" s="106">
        <v>1257</v>
      </c>
      <c r="D31" s="106">
        <v>75420</v>
      </c>
      <c r="E31" s="106">
        <v>1893</v>
      </c>
      <c r="F31" s="107">
        <f>+E31/$E$84</f>
        <v>1.5911708092023972E-2</v>
      </c>
      <c r="I31" s="8"/>
      <c r="J31" s="9"/>
      <c r="K31" s="9"/>
      <c r="L31" s="9"/>
      <c r="N31" s="8"/>
      <c r="O31" s="9"/>
      <c r="P31" s="9"/>
      <c r="Q31" s="9"/>
    </row>
    <row r="32" spans="2:17" ht="16.5" customHeight="1" x14ac:dyDescent="0.2">
      <c r="B32" s="105" t="s">
        <v>60</v>
      </c>
      <c r="C32" s="106">
        <v>1165</v>
      </c>
      <c r="D32" s="106">
        <v>88428</v>
      </c>
      <c r="E32" s="106">
        <v>1442</v>
      </c>
      <c r="F32" s="107">
        <f>+E32/$E$84</f>
        <v>1.2120804579344198E-2</v>
      </c>
      <c r="I32" s="8"/>
      <c r="J32" s="9"/>
      <c r="K32" s="9"/>
      <c r="L32" s="9"/>
      <c r="N32" s="8"/>
      <c r="O32" s="9"/>
      <c r="P32" s="9"/>
      <c r="Q32" s="9"/>
    </row>
    <row r="33" spans="2:17" ht="16.5" customHeight="1" x14ac:dyDescent="0.2">
      <c r="B33" s="105" t="s">
        <v>62</v>
      </c>
      <c r="C33" s="106">
        <v>924</v>
      </c>
      <c r="D33" s="106">
        <v>58199</v>
      </c>
      <c r="E33" s="106">
        <v>1193</v>
      </c>
      <c r="F33" s="107">
        <f>+E33/$E$84</f>
        <v>1.002782237389572E-2</v>
      </c>
      <c r="I33" s="8"/>
      <c r="J33" s="9"/>
      <c r="K33" s="9"/>
      <c r="L33" s="9"/>
      <c r="N33" s="8"/>
      <c r="O33" s="9"/>
      <c r="P33" s="9"/>
      <c r="Q33" s="9"/>
    </row>
    <row r="34" spans="2:17" ht="16.5" customHeight="1" x14ac:dyDescent="0.2">
      <c r="B34" s="105" t="s">
        <v>61</v>
      </c>
      <c r="C34" s="106">
        <v>1064</v>
      </c>
      <c r="D34" s="106">
        <v>94381</v>
      </c>
      <c r="E34" s="106">
        <v>1175</v>
      </c>
      <c r="F34" s="107">
        <f>+E34/$E$84</f>
        <v>9.876522455429566E-3</v>
      </c>
      <c r="I34" s="8"/>
      <c r="J34" s="9"/>
      <c r="K34" s="9"/>
      <c r="L34" s="9"/>
      <c r="N34" s="8"/>
      <c r="O34" s="9"/>
      <c r="P34" s="9"/>
      <c r="Q34" s="9"/>
    </row>
    <row r="35" spans="2:17" ht="16.5" customHeight="1" x14ac:dyDescent="0.2">
      <c r="B35" s="105" t="s">
        <v>63</v>
      </c>
      <c r="C35" s="106">
        <v>724</v>
      </c>
      <c r="D35" s="106">
        <v>46735</v>
      </c>
      <c r="E35" s="106">
        <v>866</v>
      </c>
      <c r="F35" s="107">
        <f>+E35/$E$84</f>
        <v>7.2792071884272376E-3</v>
      </c>
      <c r="I35" s="8"/>
      <c r="J35" s="9"/>
      <c r="K35" s="9"/>
      <c r="L35" s="9"/>
      <c r="N35" s="8"/>
      <c r="O35" s="9"/>
      <c r="P35" s="9"/>
      <c r="Q35" s="9"/>
    </row>
    <row r="36" spans="2:17" ht="16.5" customHeight="1" x14ac:dyDescent="0.2">
      <c r="B36" s="105" t="s">
        <v>67</v>
      </c>
      <c r="C36" s="106">
        <v>677</v>
      </c>
      <c r="D36" s="106">
        <v>42637</v>
      </c>
      <c r="E36" s="106">
        <v>855</v>
      </c>
      <c r="F36" s="107">
        <f>+E36/$E$84</f>
        <v>7.1867461271423651E-3</v>
      </c>
      <c r="I36" s="8"/>
      <c r="J36" s="9"/>
      <c r="K36" s="9"/>
      <c r="L36" s="9"/>
      <c r="N36" s="8"/>
      <c r="O36" s="9"/>
      <c r="P36" s="9"/>
      <c r="Q36" s="9"/>
    </row>
    <row r="37" spans="2:17" ht="16.5" customHeight="1" x14ac:dyDescent="0.2">
      <c r="B37" s="105" t="s">
        <v>65</v>
      </c>
      <c r="C37" s="106">
        <v>652</v>
      </c>
      <c r="D37" s="106">
        <v>40628</v>
      </c>
      <c r="E37" s="106">
        <v>831</v>
      </c>
      <c r="F37" s="107">
        <f>+E37/$E$84</f>
        <v>6.9850129025208251E-3</v>
      </c>
      <c r="I37" s="8"/>
      <c r="J37" s="9"/>
      <c r="K37" s="9"/>
      <c r="L37" s="9"/>
      <c r="N37" s="8"/>
      <c r="O37" s="9"/>
      <c r="P37" s="9"/>
      <c r="Q37" s="9"/>
    </row>
    <row r="38" spans="2:17" ht="16.5" customHeight="1" x14ac:dyDescent="0.2">
      <c r="B38" s="105" t="s">
        <v>64</v>
      </c>
      <c r="C38" s="106">
        <v>477</v>
      </c>
      <c r="D38" s="106">
        <v>42980</v>
      </c>
      <c r="E38" s="106">
        <v>585</v>
      </c>
      <c r="F38" s="107">
        <f>+E38/$E$84</f>
        <v>4.9172473501500388E-3</v>
      </c>
      <c r="I38" s="8"/>
      <c r="J38" s="9"/>
      <c r="K38" s="9"/>
      <c r="L38" s="9"/>
      <c r="N38" s="8"/>
      <c r="O38" s="9"/>
      <c r="P38" s="9"/>
      <c r="Q38" s="9"/>
    </row>
    <row r="39" spans="2:17" ht="16.5" customHeight="1" x14ac:dyDescent="0.2">
      <c r="B39" s="105" t="s">
        <v>66</v>
      </c>
      <c r="C39" s="106">
        <v>462</v>
      </c>
      <c r="D39" s="106">
        <v>31256</v>
      </c>
      <c r="E39" s="106">
        <v>552</v>
      </c>
      <c r="F39" s="107">
        <f>+E39/$E$84</f>
        <v>4.6398641662954215E-3</v>
      </c>
      <c r="I39" s="8"/>
      <c r="J39" s="9"/>
      <c r="K39" s="9"/>
      <c r="L39" s="9"/>
      <c r="N39" s="8"/>
      <c r="O39" s="9"/>
      <c r="P39" s="9"/>
      <c r="Q39" s="9"/>
    </row>
    <row r="40" spans="2:17" ht="16.5" customHeight="1" x14ac:dyDescent="0.2">
      <c r="B40" s="105" t="s">
        <v>68</v>
      </c>
      <c r="C40" s="106">
        <v>480</v>
      </c>
      <c r="D40" s="106">
        <v>35315</v>
      </c>
      <c r="E40" s="106">
        <v>522</v>
      </c>
      <c r="F40" s="107">
        <f>+E40/$E$84</f>
        <v>4.3876976355184966E-3</v>
      </c>
      <c r="I40" s="8"/>
      <c r="J40" s="9"/>
      <c r="K40" s="9"/>
      <c r="L40" s="9"/>
      <c r="N40" s="8"/>
      <c r="O40" s="9"/>
      <c r="P40" s="9"/>
      <c r="Q40" s="9"/>
    </row>
    <row r="41" spans="2:17" ht="16.5" customHeight="1" x14ac:dyDescent="0.2">
      <c r="B41" s="105" t="s">
        <v>69</v>
      </c>
      <c r="C41" s="106">
        <v>290</v>
      </c>
      <c r="D41" s="106">
        <v>20582</v>
      </c>
      <c r="E41" s="106">
        <v>360</v>
      </c>
      <c r="F41" s="107">
        <f>+E41/$E$84</f>
        <v>3.025998369323101E-3</v>
      </c>
      <c r="I41" s="8"/>
      <c r="J41" s="9"/>
      <c r="K41" s="9"/>
      <c r="L41" s="9"/>
      <c r="N41" s="8"/>
      <c r="O41" s="9"/>
      <c r="P41" s="9"/>
      <c r="Q41" s="9"/>
    </row>
    <row r="42" spans="2:17" ht="16.5" customHeight="1" x14ac:dyDescent="0.2">
      <c r="B42" s="105" t="s">
        <v>153</v>
      </c>
      <c r="C42" s="106">
        <v>251</v>
      </c>
      <c r="D42" s="106">
        <v>15846</v>
      </c>
      <c r="E42" s="106">
        <v>324</v>
      </c>
      <c r="F42" s="107">
        <f>+E42/$E$84</f>
        <v>2.7233985323907909E-3</v>
      </c>
      <c r="I42" s="8"/>
      <c r="J42" s="9"/>
      <c r="K42" s="9"/>
      <c r="L42" s="9"/>
      <c r="N42" s="8"/>
      <c r="O42" s="9"/>
      <c r="P42" s="9"/>
      <c r="Q42" s="9"/>
    </row>
    <row r="43" spans="2:17" ht="16.5" customHeight="1" x14ac:dyDescent="0.2">
      <c r="B43" s="105" t="s">
        <v>148</v>
      </c>
      <c r="C43" s="106">
        <v>200</v>
      </c>
      <c r="D43" s="106">
        <v>18726</v>
      </c>
      <c r="E43" s="106">
        <v>262</v>
      </c>
      <c r="F43" s="107">
        <f>+E43/$E$84</f>
        <v>2.2022543687851455E-3</v>
      </c>
      <c r="I43" s="8"/>
      <c r="J43" s="9"/>
      <c r="K43" s="9"/>
      <c r="L43" s="9"/>
      <c r="N43" s="8"/>
      <c r="O43" s="9"/>
      <c r="P43" s="9"/>
      <c r="Q43" s="9"/>
    </row>
    <row r="44" spans="2:17" ht="16.5" customHeight="1" x14ac:dyDescent="0.2">
      <c r="B44" s="105" t="s">
        <v>72</v>
      </c>
      <c r="C44" s="106">
        <v>120</v>
      </c>
      <c r="D44" s="106">
        <v>18100</v>
      </c>
      <c r="E44" s="106">
        <v>253</v>
      </c>
      <c r="F44" s="107">
        <f>+E44/$E$84</f>
        <v>2.1266044095520683E-3</v>
      </c>
      <c r="I44" s="8"/>
      <c r="J44" s="9"/>
      <c r="K44" s="9"/>
      <c r="L44" s="9"/>
      <c r="N44" s="8"/>
      <c r="O44" s="9"/>
      <c r="P44" s="9"/>
      <c r="Q44" s="9"/>
    </row>
    <row r="45" spans="2:17" ht="16.5" customHeight="1" x14ac:dyDescent="0.2">
      <c r="B45" s="105" t="s">
        <v>71</v>
      </c>
      <c r="C45" s="106">
        <v>240</v>
      </c>
      <c r="D45" s="106">
        <v>27276</v>
      </c>
      <c r="E45" s="106">
        <v>244</v>
      </c>
      <c r="F45" s="107">
        <f>+E45/$E$84</f>
        <v>2.0509544503189907E-3</v>
      </c>
      <c r="I45" s="8"/>
      <c r="J45" s="9"/>
      <c r="K45" s="9"/>
      <c r="L45" s="9"/>
      <c r="N45" s="8"/>
      <c r="O45" s="9"/>
      <c r="P45" s="9"/>
      <c r="Q45" s="9"/>
    </row>
    <row r="46" spans="2:17" ht="16.5" customHeight="1" x14ac:dyDescent="0.2">
      <c r="B46" s="105" t="s">
        <v>155</v>
      </c>
      <c r="C46" s="106">
        <v>189</v>
      </c>
      <c r="D46" s="106">
        <v>11907</v>
      </c>
      <c r="E46" s="106">
        <v>244</v>
      </c>
      <c r="F46" s="107">
        <f>+E46/$E$84</f>
        <v>2.0509544503189907E-3</v>
      </c>
      <c r="I46" s="8"/>
      <c r="J46" s="9"/>
      <c r="K46" s="9"/>
      <c r="L46" s="9"/>
      <c r="N46" s="8"/>
      <c r="O46" s="9"/>
      <c r="P46" s="9"/>
      <c r="Q46" s="9"/>
    </row>
    <row r="47" spans="2:17" ht="16.5" customHeight="1" x14ac:dyDescent="0.2">
      <c r="B47" s="105" t="s">
        <v>93</v>
      </c>
      <c r="C47" s="106">
        <v>200</v>
      </c>
      <c r="D47" s="106">
        <v>21696</v>
      </c>
      <c r="E47" s="106">
        <v>195</v>
      </c>
      <c r="F47" s="107">
        <f>+E47/$E$84</f>
        <v>1.6390824500500129E-3</v>
      </c>
      <c r="I47" s="8"/>
      <c r="J47" s="9"/>
      <c r="K47" s="9"/>
      <c r="L47" s="9"/>
      <c r="N47" s="8"/>
      <c r="O47" s="9"/>
      <c r="P47" s="9"/>
      <c r="Q47" s="9"/>
    </row>
    <row r="48" spans="2:17" ht="16.5" customHeight="1" x14ac:dyDescent="0.2">
      <c r="B48" s="105" t="s">
        <v>74</v>
      </c>
      <c r="C48" s="106">
        <v>160</v>
      </c>
      <c r="D48" s="106">
        <v>20067</v>
      </c>
      <c r="E48" s="106">
        <v>181</v>
      </c>
      <c r="F48" s="107">
        <f>+E48/$E$84</f>
        <v>1.5214047356874479E-3</v>
      </c>
      <c r="I48" s="8"/>
      <c r="J48" s="9"/>
      <c r="K48" s="9"/>
      <c r="L48" s="9"/>
      <c r="N48" s="8"/>
      <c r="O48" s="9"/>
      <c r="P48" s="9"/>
      <c r="Q48" s="9"/>
    </row>
    <row r="49" spans="2:17" ht="16.5" customHeight="1" x14ac:dyDescent="0.2">
      <c r="B49" s="105" t="s">
        <v>70</v>
      </c>
      <c r="C49" s="106">
        <v>0</v>
      </c>
      <c r="D49" s="106">
        <v>14076</v>
      </c>
      <c r="E49" s="106">
        <v>173</v>
      </c>
      <c r="F49" s="107">
        <f>+E49/$E$84</f>
        <v>1.4541603274802679E-3</v>
      </c>
      <c r="I49" s="8"/>
      <c r="J49" s="9"/>
      <c r="K49" s="9"/>
      <c r="L49" s="9"/>
      <c r="N49" s="8"/>
      <c r="O49" s="9"/>
      <c r="P49" s="9"/>
      <c r="Q49" s="9"/>
    </row>
    <row r="50" spans="2:17" ht="16.5" customHeight="1" x14ac:dyDescent="0.2">
      <c r="B50" s="105" t="s">
        <v>157</v>
      </c>
      <c r="C50" s="106">
        <v>144</v>
      </c>
      <c r="D50" s="106">
        <v>8449</v>
      </c>
      <c r="E50" s="106">
        <v>162</v>
      </c>
      <c r="F50" s="107">
        <f>+E50/$E$84</f>
        <v>1.3616992661953954E-3</v>
      </c>
      <c r="I50" s="8"/>
      <c r="J50" s="9"/>
      <c r="K50" s="9"/>
      <c r="L50" s="9"/>
      <c r="N50" s="8"/>
      <c r="O50" s="9"/>
      <c r="P50" s="9"/>
      <c r="Q50" s="9"/>
    </row>
    <row r="51" spans="2:17" ht="16.5" customHeight="1" x14ac:dyDescent="0.2">
      <c r="B51" s="105" t="s">
        <v>86</v>
      </c>
      <c r="C51" s="106">
        <v>100</v>
      </c>
      <c r="D51" s="106">
        <v>10580</v>
      </c>
      <c r="E51" s="106">
        <v>148</v>
      </c>
      <c r="F51" s="107">
        <f>+E51/$E$84</f>
        <v>1.2440215518328304E-3</v>
      </c>
      <c r="I51" s="8"/>
      <c r="J51" s="9"/>
      <c r="K51" s="9"/>
      <c r="L51" s="9"/>
      <c r="N51" s="8"/>
      <c r="O51" s="9"/>
      <c r="P51" s="9"/>
      <c r="Q51" s="9"/>
    </row>
    <row r="52" spans="2:17" ht="16.5" customHeight="1" x14ac:dyDescent="0.2">
      <c r="B52" s="105" t="s">
        <v>85</v>
      </c>
      <c r="C52" s="106">
        <v>80</v>
      </c>
      <c r="D52" s="106">
        <v>9990</v>
      </c>
      <c r="E52" s="106">
        <v>140</v>
      </c>
      <c r="F52" s="107">
        <f>+E52/$E$84</f>
        <v>1.1767771436256504E-3</v>
      </c>
      <c r="I52" s="8"/>
      <c r="J52" s="9"/>
      <c r="K52" s="9"/>
      <c r="L52" s="9"/>
      <c r="N52" s="8"/>
      <c r="O52" s="9"/>
      <c r="P52" s="9"/>
      <c r="Q52" s="9"/>
    </row>
    <row r="53" spans="2:17" ht="16.5" customHeight="1" x14ac:dyDescent="0.2">
      <c r="B53" s="105" t="s">
        <v>149</v>
      </c>
      <c r="C53" s="106">
        <v>121</v>
      </c>
      <c r="D53" s="106">
        <v>8883</v>
      </c>
      <c r="E53" s="106">
        <v>136</v>
      </c>
      <c r="F53" s="107">
        <f>+E53/$E$84</f>
        <v>1.1431549395220604E-3</v>
      </c>
      <c r="I53" s="8"/>
      <c r="J53" s="9"/>
      <c r="K53" s="9"/>
      <c r="L53" s="9"/>
      <c r="N53" s="8"/>
      <c r="O53" s="9"/>
      <c r="P53" s="9"/>
      <c r="Q53" s="9"/>
    </row>
    <row r="54" spans="2:17" ht="16.5" customHeight="1" x14ac:dyDescent="0.2">
      <c r="B54" s="105" t="s">
        <v>191</v>
      </c>
      <c r="C54" s="106">
        <v>0</v>
      </c>
      <c r="D54" s="106">
        <v>9625</v>
      </c>
      <c r="E54" s="106">
        <v>135</v>
      </c>
      <c r="F54" s="107">
        <f>+E54/$E$84</f>
        <v>1.1347493884961628E-3</v>
      </c>
      <c r="I54" s="8"/>
      <c r="J54" s="9"/>
      <c r="K54" s="9"/>
      <c r="L54" s="9"/>
      <c r="N54" s="8"/>
      <c r="O54" s="9"/>
      <c r="P54" s="9"/>
      <c r="Q54" s="9"/>
    </row>
    <row r="55" spans="2:17" ht="16.5" customHeight="1" x14ac:dyDescent="0.2">
      <c r="B55" s="105" t="s">
        <v>150</v>
      </c>
      <c r="C55" s="106">
        <v>99</v>
      </c>
      <c r="D55" s="106">
        <v>99</v>
      </c>
      <c r="E55" s="106">
        <v>134</v>
      </c>
      <c r="F55" s="107">
        <f>+E55/$E$84</f>
        <v>1.1263438374702654E-3</v>
      </c>
      <c r="I55" s="8"/>
      <c r="J55" s="9"/>
      <c r="K55" s="9"/>
      <c r="L55" s="9"/>
      <c r="N55" s="8"/>
      <c r="O55" s="9"/>
      <c r="P55" s="9"/>
      <c r="Q55" s="9"/>
    </row>
    <row r="56" spans="2:17" ht="16.5" customHeight="1" x14ac:dyDescent="0.2">
      <c r="B56" s="105" t="s">
        <v>73</v>
      </c>
      <c r="C56" s="106">
        <v>120</v>
      </c>
      <c r="D56" s="106">
        <v>14400</v>
      </c>
      <c r="E56" s="106">
        <v>130</v>
      </c>
      <c r="F56" s="107">
        <f>+E56/$E$84</f>
        <v>1.0927216333666754E-3</v>
      </c>
      <c r="I56" s="8"/>
      <c r="J56" s="9"/>
      <c r="K56" s="9"/>
      <c r="L56" s="9"/>
      <c r="N56" s="8"/>
      <c r="O56" s="9"/>
      <c r="P56" s="9"/>
      <c r="Q56" s="9"/>
    </row>
    <row r="57" spans="2:17" ht="16.5" customHeight="1" x14ac:dyDescent="0.2">
      <c r="B57" s="105" t="s">
        <v>83</v>
      </c>
      <c r="C57" s="106">
        <v>120</v>
      </c>
      <c r="D57" s="106">
        <v>13792</v>
      </c>
      <c r="E57" s="106">
        <v>126</v>
      </c>
      <c r="F57" s="107">
        <f>+E57/$E$84</f>
        <v>1.0590994292630853E-3</v>
      </c>
      <c r="I57" s="8"/>
      <c r="J57" s="9"/>
      <c r="K57" s="9"/>
      <c r="L57" s="9"/>
      <c r="N57" s="8"/>
      <c r="O57" s="9"/>
      <c r="P57" s="9"/>
      <c r="Q57" s="9"/>
    </row>
    <row r="58" spans="2:17" ht="16.5" customHeight="1" x14ac:dyDescent="0.2">
      <c r="B58" s="105" t="s">
        <v>151</v>
      </c>
      <c r="C58" s="106">
        <v>100</v>
      </c>
      <c r="D58" s="106">
        <v>6300</v>
      </c>
      <c r="E58" s="106">
        <v>120</v>
      </c>
      <c r="F58" s="107">
        <f>+E58/$E$84</f>
        <v>1.0086661231077003E-3</v>
      </c>
      <c r="I58" s="8"/>
      <c r="J58" s="9"/>
      <c r="K58" s="9"/>
      <c r="L58" s="9"/>
      <c r="N58" s="8"/>
      <c r="O58" s="9"/>
      <c r="P58" s="9"/>
      <c r="Q58" s="9"/>
    </row>
    <row r="59" spans="2:17" ht="16.5" customHeight="1" x14ac:dyDescent="0.2">
      <c r="B59" s="105" t="s">
        <v>75</v>
      </c>
      <c r="C59" s="106">
        <v>93</v>
      </c>
      <c r="D59" s="106">
        <v>6235</v>
      </c>
      <c r="E59" s="106">
        <v>104</v>
      </c>
      <c r="F59" s="107">
        <f>+E59/$E$84</f>
        <v>8.7417730669334028E-4</v>
      </c>
      <c r="I59" s="8"/>
      <c r="J59" s="9"/>
      <c r="K59" s="9"/>
      <c r="L59" s="9"/>
      <c r="N59" s="8"/>
      <c r="O59" s="9"/>
      <c r="P59" s="9"/>
      <c r="Q59" s="9"/>
    </row>
    <row r="60" spans="2:17" ht="16.5" customHeight="1" x14ac:dyDescent="0.2">
      <c r="B60" s="105" t="s">
        <v>152</v>
      </c>
      <c r="C60" s="106">
        <v>80</v>
      </c>
      <c r="D60" s="106">
        <v>5040</v>
      </c>
      <c r="E60" s="106">
        <v>96</v>
      </c>
      <c r="F60" s="107">
        <f>+E60/$E$84</f>
        <v>8.0693289848616026E-4</v>
      </c>
      <c r="I60" s="8"/>
      <c r="J60" s="9"/>
      <c r="K60" s="9"/>
      <c r="L60" s="9"/>
      <c r="N60" s="8"/>
      <c r="O60" s="9"/>
      <c r="P60" s="9"/>
      <c r="Q60" s="9"/>
    </row>
    <row r="61" spans="2:17" ht="16.5" customHeight="1" x14ac:dyDescent="0.2">
      <c r="B61" s="105" t="s">
        <v>82</v>
      </c>
      <c r="C61" s="106">
        <v>80</v>
      </c>
      <c r="D61" s="106">
        <v>9560</v>
      </c>
      <c r="E61" s="106">
        <v>88</v>
      </c>
      <c r="F61" s="107">
        <f>+E61/$E$84</f>
        <v>7.3968849027898024E-4</v>
      </c>
      <c r="I61" s="8"/>
      <c r="J61" s="9"/>
      <c r="K61" s="9"/>
      <c r="L61" s="9"/>
      <c r="N61" s="8"/>
      <c r="O61" s="9"/>
      <c r="P61" s="9"/>
      <c r="Q61" s="9"/>
    </row>
    <row r="62" spans="2:17" ht="16.5" customHeight="1" x14ac:dyDescent="0.2">
      <c r="B62" s="105" t="s">
        <v>81</v>
      </c>
      <c r="C62" s="106">
        <v>60</v>
      </c>
      <c r="D62" s="106">
        <v>7672</v>
      </c>
      <c r="E62" s="106">
        <v>72</v>
      </c>
      <c r="F62" s="107">
        <f>+E62/$E$84</f>
        <v>6.051996738646202E-4</v>
      </c>
      <c r="I62" s="8"/>
      <c r="J62" s="9"/>
      <c r="K62" s="9"/>
      <c r="L62" s="9"/>
      <c r="N62" s="8"/>
      <c r="O62" s="9"/>
      <c r="P62" s="9"/>
      <c r="Q62" s="9"/>
    </row>
    <row r="63" spans="2:17" ht="16.5" customHeight="1" x14ac:dyDescent="0.2">
      <c r="B63" s="105" t="s">
        <v>76</v>
      </c>
      <c r="C63" s="106">
        <v>63</v>
      </c>
      <c r="D63" s="106">
        <v>3540</v>
      </c>
      <c r="E63" s="106">
        <v>71</v>
      </c>
      <c r="F63" s="107">
        <f>+E63/$E$84</f>
        <v>5.9679412283872269E-4</v>
      </c>
      <c r="I63" s="8"/>
      <c r="J63" s="9"/>
      <c r="K63" s="9"/>
      <c r="L63" s="9"/>
      <c r="N63" s="8"/>
      <c r="O63" s="9"/>
      <c r="P63" s="9"/>
      <c r="Q63" s="9"/>
    </row>
    <row r="64" spans="2:17" ht="16.5" customHeight="1" x14ac:dyDescent="0.2">
      <c r="B64" s="105" t="s">
        <v>77</v>
      </c>
      <c r="C64" s="106">
        <v>60</v>
      </c>
      <c r="D64" s="106">
        <v>7200</v>
      </c>
      <c r="E64" s="106">
        <v>70</v>
      </c>
      <c r="F64" s="107">
        <f>+E64/$E$84</f>
        <v>5.8838857181282519E-4</v>
      </c>
      <c r="I64" s="8"/>
      <c r="J64" s="9"/>
      <c r="K64" s="9"/>
      <c r="L64" s="9"/>
      <c r="N64" s="8"/>
      <c r="O64" s="9"/>
      <c r="P64" s="9"/>
      <c r="Q64" s="9"/>
    </row>
    <row r="65" spans="2:17" ht="16.5" customHeight="1" x14ac:dyDescent="0.2">
      <c r="B65" s="105" t="s">
        <v>78</v>
      </c>
      <c r="C65" s="106">
        <v>60</v>
      </c>
      <c r="D65" s="106">
        <v>3340</v>
      </c>
      <c r="E65" s="106">
        <v>66</v>
      </c>
      <c r="F65" s="107">
        <f>+E65/$E$84</f>
        <v>5.5476636770923518E-4</v>
      </c>
      <c r="I65" s="8"/>
      <c r="J65" s="9"/>
      <c r="K65" s="9"/>
      <c r="L65" s="9"/>
      <c r="N65" s="8"/>
      <c r="O65" s="9"/>
      <c r="P65" s="9"/>
      <c r="Q65" s="9"/>
    </row>
    <row r="66" spans="2:17" ht="16.5" customHeight="1" x14ac:dyDescent="0.2">
      <c r="B66" s="105" t="s">
        <v>154</v>
      </c>
      <c r="C66" s="106">
        <v>60</v>
      </c>
      <c r="D66" s="106">
        <v>7240</v>
      </c>
      <c r="E66" s="106">
        <v>62</v>
      </c>
      <c r="F66" s="107">
        <f>+E66/$E$84</f>
        <v>5.2114416360564517E-4</v>
      </c>
      <c r="I66" s="8"/>
      <c r="J66" s="9"/>
      <c r="K66" s="9"/>
      <c r="L66" s="9"/>
      <c r="N66" s="8"/>
      <c r="O66" s="9"/>
      <c r="P66" s="9"/>
      <c r="Q66" s="9"/>
    </row>
    <row r="67" spans="2:17" ht="16.5" customHeight="1" x14ac:dyDescent="0.2">
      <c r="B67" s="105" t="s">
        <v>79</v>
      </c>
      <c r="C67" s="106">
        <v>60</v>
      </c>
      <c r="D67" s="106">
        <v>6840</v>
      </c>
      <c r="E67" s="106">
        <v>62</v>
      </c>
      <c r="F67" s="107">
        <f>+E67/$E$84</f>
        <v>5.2114416360564517E-4</v>
      </c>
      <c r="I67" s="8"/>
      <c r="J67" s="9"/>
      <c r="K67" s="9"/>
      <c r="L67" s="9"/>
      <c r="N67" s="8"/>
      <c r="O67" s="9"/>
      <c r="P67" s="9"/>
      <c r="Q67" s="9"/>
    </row>
    <row r="68" spans="2:17" ht="16.5" customHeight="1" x14ac:dyDescent="0.2">
      <c r="B68" s="105" t="s">
        <v>87</v>
      </c>
      <c r="C68" s="106">
        <v>0</v>
      </c>
      <c r="D68" s="106">
        <v>4226</v>
      </c>
      <c r="E68" s="106">
        <v>52</v>
      </c>
      <c r="F68" s="107">
        <f>+E68/$E$84</f>
        <v>4.3708865334667014E-4</v>
      </c>
      <c r="I68" s="8"/>
      <c r="J68" s="9"/>
      <c r="K68" s="9"/>
      <c r="L68" s="9"/>
      <c r="N68" s="8"/>
      <c r="O68" s="9"/>
      <c r="P68" s="9"/>
      <c r="Q68" s="9"/>
    </row>
    <row r="69" spans="2:17" ht="16.5" customHeight="1" x14ac:dyDescent="0.2">
      <c r="B69" s="105" t="s">
        <v>161</v>
      </c>
      <c r="C69" s="106">
        <v>44</v>
      </c>
      <c r="D69" s="106">
        <v>2464</v>
      </c>
      <c r="E69" s="106">
        <v>51</v>
      </c>
      <c r="F69" s="107">
        <f>+E69/$E$84</f>
        <v>4.2868310232077264E-4</v>
      </c>
      <c r="I69" s="8"/>
      <c r="J69" s="9"/>
      <c r="K69" s="9"/>
      <c r="L69" s="9"/>
      <c r="N69" s="8"/>
      <c r="O69" s="9"/>
      <c r="P69" s="9"/>
      <c r="Q69" s="9"/>
    </row>
    <row r="70" spans="2:17" ht="16.5" customHeight="1" x14ac:dyDescent="0.2">
      <c r="B70" s="105" t="s">
        <v>156</v>
      </c>
      <c r="C70" s="106">
        <v>40</v>
      </c>
      <c r="D70" s="106">
        <v>2560</v>
      </c>
      <c r="E70" s="106">
        <v>49</v>
      </c>
      <c r="F70" s="107">
        <f>+E70/$E$84</f>
        <v>4.1187200026897763E-4</v>
      </c>
      <c r="I70" s="8"/>
      <c r="J70" s="9"/>
      <c r="K70" s="9"/>
      <c r="L70" s="9"/>
      <c r="N70" s="8"/>
      <c r="O70" s="9"/>
      <c r="P70" s="9"/>
      <c r="Q70" s="9"/>
    </row>
    <row r="71" spans="2:17" ht="16.5" customHeight="1" x14ac:dyDescent="0.2">
      <c r="B71" s="105" t="s">
        <v>89</v>
      </c>
      <c r="C71" s="106">
        <v>40</v>
      </c>
      <c r="D71" s="106">
        <v>4671</v>
      </c>
      <c r="E71" s="106">
        <v>42</v>
      </c>
      <c r="F71" s="107">
        <f>+E71/$E$84</f>
        <v>3.5303314308769511E-4</v>
      </c>
      <c r="I71" s="8"/>
      <c r="J71" s="9"/>
      <c r="K71" s="9"/>
      <c r="L71" s="9"/>
      <c r="N71" s="8"/>
      <c r="O71" s="9"/>
      <c r="P71" s="9"/>
      <c r="Q71" s="9"/>
    </row>
    <row r="72" spans="2:17" ht="16.5" customHeight="1" x14ac:dyDescent="0.2">
      <c r="B72" s="105" t="s">
        <v>84</v>
      </c>
      <c r="C72" s="106">
        <v>40</v>
      </c>
      <c r="D72" s="106">
        <v>4560</v>
      </c>
      <c r="E72" s="106">
        <v>41</v>
      </c>
      <c r="F72" s="107">
        <f>+E72/$E$84</f>
        <v>3.4462759206179761E-4</v>
      </c>
      <c r="I72" s="8"/>
      <c r="J72" s="9"/>
      <c r="K72" s="9"/>
      <c r="L72" s="9"/>
      <c r="N72" s="8"/>
      <c r="O72" s="9"/>
      <c r="P72" s="9"/>
      <c r="Q72" s="9"/>
    </row>
    <row r="73" spans="2:17" ht="16.5" customHeight="1" x14ac:dyDescent="0.2">
      <c r="B73" s="105" t="s">
        <v>90</v>
      </c>
      <c r="C73" s="106">
        <v>40</v>
      </c>
      <c r="D73" s="106">
        <v>4560</v>
      </c>
      <c r="E73" s="106">
        <v>41</v>
      </c>
      <c r="F73" s="107">
        <f>+E73/$E$84</f>
        <v>3.4462759206179761E-4</v>
      </c>
      <c r="I73" s="8"/>
      <c r="J73" s="9"/>
      <c r="K73" s="9"/>
      <c r="L73" s="9"/>
      <c r="N73" s="8"/>
      <c r="O73" s="9"/>
      <c r="P73" s="9"/>
      <c r="Q73" s="9"/>
    </row>
    <row r="74" spans="2:17" ht="16.5" customHeight="1" x14ac:dyDescent="0.2">
      <c r="B74" s="105" t="s">
        <v>92</v>
      </c>
      <c r="C74" s="106">
        <v>40</v>
      </c>
      <c r="D74" s="106">
        <v>4560</v>
      </c>
      <c r="E74" s="106">
        <v>40</v>
      </c>
      <c r="F74" s="107">
        <f>+E74/$E$84</f>
        <v>3.3622204103590011E-4</v>
      </c>
      <c r="I74" s="8"/>
      <c r="J74" s="9"/>
      <c r="K74" s="9"/>
      <c r="L74" s="9"/>
      <c r="N74" s="8"/>
      <c r="O74" s="9"/>
      <c r="P74" s="9"/>
      <c r="Q74" s="9"/>
    </row>
    <row r="75" spans="2:17" ht="16.5" customHeight="1" x14ac:dyDescent="0.2">
      <c r="B75" s="105" t="s">
        <v>88</v>
      </c>
      <c r="C75" s="106">
        <v>40</v>
      </c>
      <c r="D75" s="106">
        <v>2374</v>
      </c>
      <c r="E75" s="106">
        <v>37</v>
      </c>
      <c r="F75" s="107">
        <f>+E75/$E$84</f>
        <v>3.110053879582076E-4</v>
      </c>
      <c r="I75" s="8"/>
      <c r="J75" s="9"/>
      <c r="K75" s="9"/>
      <c r="L75" s="9"/>
      <c r="N75" s="8"/>
      <c r="O75" s="9"/>
      <c r="P75" s="9"/>
      <c r="Q75" s="9"/>
    </row>
    <row r="76" spans="2:17" ht="16.5" customHeight="1" x14ac:dyDescent="0.2">
      <c r="B76" s="105" t="s">
        <v>158</v>
      </c>
      <c r="C76" s="106">
        <v>20</v>
      </c>
      <c r="D76" s="106">
        <v>1890</v>
      </c>
      <c r="E76" s="106">
        <v>26</v>
      </c>
      <c r="F76" s="107">
        <f>+E76/$E$84</f>
        <v>2.1854432667333507E-4</v>
      </c>
      <c r="I76" s="8"/>
      <c r="J76" s="9"/>
      <c r="K76" s="9"/>
      <c r="L76" s="9"/>
      <c r="N76" s="8"/>
      <c r="O76" s="9"/>
      <c r="P76" s="9"/>
      <c r="Q76" s="9"/>
    </row>
    <row r="77" spans="2:17" ht="16.5" customHeight="1" x14ac:dyDescent="0.2">
      <c r="B77" s="105" t="s">
        <v>159</v>
      </c>
      <c r="C77" s="106">
        <v>20</v>
      </c>
      <c r="D77" s="106">
        <v>1833</v>
      </c>
      <c r="E77" s="106">
        <v>26</v>
      </c>
      <c r="F77" s="107">
        <f>+E77/$E$84</f>
        <v>2.1854432667333507E-4</v>
      </c>
      <c r="I77" s="8"/>
      <c r="J77" s="9"/>
      <c r="K77" s="9"/>
      <c r="L77" s="9"/>
      <c r="N77" s="8"/>
      <c r="O77" s="9"/>
      <c r="P77" s="9"/>
      <c r="Q77" s="9"/>
    </row>
    <row r="78" spans="2:17" ht="16.5" customHeight="1" x14ac:dyDescent="0.2">
      <c r="B78" s="105" t="s">
        <v>160</v>
      </c>
      <c r="C78" s="106">
        <v>20</v>
      </c>
      <c r="D78" s="106">
        <v>1885</v>
      </c>
      <c r="E78" s="106">
        <v>26</v>
      </c>
      <c r="F78" s="107">
        <f>+E78/$E$84</f>
        <v>2.1854432667333507E-4</v>
      </c>
      <c r="I78" s="8"/>
      <c r="J78" s="9"/>
      <c r="K78" s="9"/>
      <c r="L78" s="9"/>
      <c r="N78" s="8"/>
      <c r="O78" s="9"/>
      <c r="P78" s="9"/>
      <c r="Q78" s="9"/>
    </row>
    <row r="79" spans="2:17" ht="16.5" customHeight="1" x14ac:dyDescent="0.2">
      <c r="B79" s="105" t="s">
        <v>162</v>
      </c>
      <c r="C79" s="106">
        <v>20</v>
      </c>
      <c r="D79" s="106">
        <v>1296</v>
      </c>
      <c r="E79" s="106">
        <v>25</v>
      </c>
      <c r="F79" s="107">
        <f>+E79/$E$84</f>
        <v>2.1013877564743757E-4</v>
      </c>
      <c r="I79" s="8"/>
      <c r="J79" s="9"/>
      <c r="K79" s="9"/>
      <c r="L79" s="9"/>
      <c r="N79" s="8"/>
      <c r="O79" s="9"/>
      <c r="P79" s="9"/>
      <c r="Q79" s="9"/>
    </row>
    <row r="80" spans="2:17" ht="16.5" customHeight="1" x14ac:dyDescent="0.2">
      <c r="B80" s="105" t="s">
        <v>192</v>
      </c>
      <c r="C80" s="106">
        <v>20</v>
      </c>
      <c r="D80" s="106">
        <v>1786</v>
      </c>
      <c r="E80" s="106">
        <v>25</v>
      </c>
      <c r="F80" s="107">
        <f>+E80/$E$84</f>
        <v>2.1013877564743757E-4</v>
      </c>
      <c r="I80" s="8"/>
      <c r="J80" s="9"/>
      <c r="K80" s="9"/>
      <c r="L80" s="9"/>
      <c r="N80" s="8"/>
      <c r="O80" s="9"/>
      <c r="P80" s="9"/>
      <c r="Q80" s="9"/>
    </row>
    <row r="81" spans="2:20" ht="16.5" customHeight="1" x14ac:dyDescent="0.2">
      <c r="B81" s="105" t="s">
        <v>163</v>
      </c>
      <c r="C81" s="106">
        <v>20</v>
      </c>
      <c r="D81" s="106">
        <v>1260</v>
      </c>
      <c r="E81" s="106">
        <v>24</v>
      </c>
      <c r="F81" s="107">
        <f>+E81/$E$84</f>
        <v>2.0173322462154007E-4</v>
      </c>
      <c r="I81" s="8"/>
      <c r="J81" s="9"/>
      <c r="K81" s="9"/>
      <c r="L81" s="9"/>
      <c r="N81" s="8"/>
      <c r="O81" s="9"/>
      <c r="P81" s="9"/>
      <c r="Q81" s="9"/>
    </row>
    <row r="82" spans="2:20" ht="16.5" customHeight="1" x14ac:dyDescent="0.2">
      <c r="B82" s="105" t="s">
        <v>91</v>
      </c>
      <c r="C82" s="106">
        <v>20</v>
      </c>
      <c r="D82" s="106">
        <v>2280</v>
      </c>
      <c r="E82" s="106">
        <v>21</v>
      </c>
      <c r="F82" s="107">
        <f>+E82/$E$84</f>
        <v>1.7651657154384756E-4</v>
      </c>
      <c r="I82" s="8"/>
      <c r="J82" s="9"/>
      <c r="K82" s="9"/>
      <c r="L82" s="9"/>
      <c r="N82" s="8"/>
      <c r="O82" s="9"/>
      <c r="P82" s="9"/>
      <c r="Q82" s="9"/>
    </row>
    <row r="83" spans="2:20" ht="16.5" customHeight="1" x14ac:dyDescent="0.2">
      <c r="B83" s="105" t="s">
        <v>164</v>
      </c>
      <c r="C83" s="106">
        <v>20</v>
      </c>
      <c r="D83" s="106">
        <v>2160</v>
      </c>
      <c r="E83" s="106">
        <v>18</v>
      </c>
      <c r="F83" s="107">
        <f>+E83/$E$84</f>
        <v>1.5129991846615505E-4</v>
      </c>
      <c r="I83" s="8"/>
      <c r="J83" s="9"/>
      <c r="K83" s="9"/>
      <c r="L83" s="9"/>
      <c r="N83" s="8"/>
      <c r="O83" s="9"/>
      <c r="P83" s="9"/>
      <c r="Q83" s="9"/>
    </row>
    <row r="84" spans="2:20" ht="16.5" customHeight="1" x14ac:dyDescent="0.2">
      <c r="B84" s="102" t="s">
        <v>94</v>
      </c>
      <c r="C84" s="103">
        <f>SUM(C14:C83)</f>
        <v>100140</v>
      </c>
      <c r="D84" s="103">
        <f>SUM(D14:D83)</f>
        <v>7698559</v>
      </c>
      <c r="E84" s="103">
        <f>SUM(E14:E83)</f>
        <v>118969</v>
      </c>
      <c r="F84" s="104">
        <f>SUM(F14:F83)</f>
        <v>1.0000000000000002</v>
      </c>
      <c r="R84" s="6"/>
      <c r="S84" s="6"/>
      <c r="T84" s="6"/>
    </row>
  </sheetData>
  <sortState xmlns:xlrd2="http://schemas.microsoft.com/office/spreadsheetml/2017/richdata2" ref="B14:F83">
    <sortCondition descending="1" ref="E14:E83"/>
  </sortState>
  <mergeCells count="2">
    <mergeCell ref="D11:F11"/>
    <mergeCell ref="B10:F10"/>
  </mergeCells>
  <pageMargins left="0.7" right="0.7" top="0.75" bottom="0.75" header="0.3" footer="0.3"/>
  <pageSetup paperSize="9" orientation="portrait" horizontalDpi="300" verticalDpi="300" r:id="rId1"/>
  <headerFooter>
    <oddFooter>&amp;C&amp;"Consolas,Normal"&amp;8Puertos San Antonio Este - Río Negro y 
Terminal de Contenedores Puerto de Bahía Blanca - Buenos Aires
República Argentina
&amp;"Arial,Normal"Form.1100 - 31/03/08</oddFooter>
  </headerFooter>
  <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C46D60-9A77-4F55-8282-42D6C65C6C3A}">
  <dimension ref="B10:T50"/>
  <sheetViews>
    <sheetView showGridLines="0" topLeftCell="A4" zoomScaleNormal="100" zoomScalePageLayoutView="110" workbookViewId="0">
      <selection activeCell="F4" sqref="F4"/>
    </sheetView>
  </sheetViews>
  <sheetFormatPr baseColWidth="10" defaultColWidth="11.42578125" defaultRowHeight="12.75" x14ac:dyDescent="0.2"/>
  <cols>
    <col min="1" max="1" width="6" style="1" customWidth="1"/>
    <col min="2" max="2" width="22.28515625" style="1" customWidth="1"/>
    <col min="3" max="3" width="11.42578125" style="1"/>
    <col min="4" max="4" width="12.7109375" style="1" customWidth="1"/>
    <col min="5" max="5" width="12.140625" style="1" customWidth="1"/>
    <col min="6" max="18" width="11.42578125" style="1"/>
    <col min="19" max="19" width="12.85546875" style="1" customWidth="1"/>
    <col min="20" max="16384" width="11.42578125" style="1"/>
  </cols>
  <sheetData>
    <row r="10" spans="2:17" ht="20.100000000000001" customHeight="1" x14ac:dyDescent="0.2">
      <c r="B10" s="91" t="s">
        <v>24</v>
      </c>
      <c r="C10" s="91"/>
      <c r="D10" s="91"/>
      <c r="E10" s="91"/>
      <c r="F10" s="91"/>
      <c r="G10" s="52"/>
      <c r="H10" s="52"/>
    </row>
    <row r="11" spans="2:17" x14ac:dyDescent="0.2">
      <c r="B11" s="2"/>
      <c r="C11" s="2"/>
      <c r="D11" s="93" t="str">
        <f>Principal!C13</f>
        <v>datos al 30/04/2024</v>
      </c>
      <c r="E11" s="93"/>
      <c r="F11" s="93"/>
    </row>
    <row r="12" spans="2:17" x14ac:dyDescent="0.2">
      <c r="B12" s="2"/>
      <c r="C12" s="2"/>
      <c r="D12" s="51"/>
      <c r="E12" s="51"/>
      <c r="F12" s="51"/>
    </row>
    <row r="13" spans="2:17" s="37" customFormat="1" ht="16.5" customHeight="1" x14ac:dyDescent="0.2">
      <c r="B13" s="49" t="s">
        <v>13</v>
      </c>
      <c r="C13" s="48" t="s">
        <v>9</v>
      </c>
      <c r="D13" s="48" t="s">
        <v>10</v>
      </c>
      <c r="E13" s="48" t="s">
        <v>11</v>
      </c>
      <c r="F13" s="48" t="s">
        <v>14</v>
      </c>
      <c r="I13" s="53"/>
      <c r="J13" s="54"/>
      <c r="K13" s="54"/>
      <c r="L13" s="54"/>
      <c r="N13" s="53"/>
      <c r="O13" s="54"/>
      <c r="P13" s="54"/>
      <c r="Q13" s="54"/>
    </row>
    <row r="14" spans="2:17" ht="16.5" customHeight="1" x14ac:dyDescent="0.2">
      <c r="B14" s="83" t="s">
        <v>43</v>
      </c>
      <c r="C14" s="84">
        <v>13370</v>
      </c>
      <c r="D14" s="84">
        <v>1088755</v>
      </c>
      <c r="E14" s="84">
        <v>14187</v>
      </c>
      <c r="F14" s="85">
        <f>+E14/$E$50</f>
        <v>0.12825334261460716</v>
      </c>
      <c r="I14" s="8"/>
      <c r="J14" s="9"/>
      <c r="K14" s="9"/>
      <c r="L14" s="9"/>
      <c r="N14" s="8"/>
      <c r="O14" s="9"/>
      <c r="P14" s="9"/>
      <c r="Q14" s="9"/>
    </row>
    <row r="15" spans="2:17" ht="16.5" customHeight="1" x14ac:dyDescent="0.2">
      <c r="B15" s="74" t="s">
        <v>44</v>
      </c>
      <c r="C15" s="56">
        <v>10958</v>
      </c>
      <c r="D15" s="56">
        <v>872874</v>
      </c>
      <c r="E15" s="56">
        <v>13012</v>
      </c>
      <c r="F15" s="57">
        <f t="shared" ref="F15:F49" si="0">+E15/$E$50</f>
        <v>0.11763110552627534</v>
      </c>
      <c r="I15" s="8"/>
      <c r="J15" s="9"/>
      <c r="K15" s="9"/>
      <c r="L15" s="9"/>
      <c r="N15" s="8"/>
      <c r="O15" s="9"/>
      <c r="P15" s="9"/>
      <c r="Q15" s="9"/>
    </row>
    <row r="16" spans="2:17" ht="16.5" customHeight="1" x14ac:dyDescent="0.2">
      <c r="B16" s="83" t="s">
        <v>45</v>
      </c>
      <c r="C16" s="84">
        <v>9003</v>
      </c>
      <c r="D16" s="84">
        <v>704223</v>
      </c>
      <c r="E16" s="84">
        <v>10277</v>
      </c>
      <c r="F16" s="85">
        <f t="shared" si="0"/>
        <v>9.2906153665349808E-2</v>
      </c>
      <c r="I16" s="8"/>
      <c r="J16" s="9"/>
      <c r="K16" s="9"/>
      <c r="L16" s="9"/>
      <c r="N16" s="8"/>
      <c r="O16" s="9"/>
      <c r="P16" s="9"/>
      <c r="Q16" s="9"/>
    </row>
    <row r="17" spans="2:17" ht="16.5" customHeight="1" x14ac:dyDescent="0.2">
      <c r="B17" s="74" t="s">
        <v>51</v>
      </c>
      <c r="C17" s="56">
        <v>6512</v>
      </c>
      <c r="D17" s="56">
        <v>454828</v>
      </c>
      <c r="E17" s="56">
        <v>7694</v>
      </c>
      <c r="F17" s="57">
        <f t="shared" si="0"/>
        <v>6.9555312474574429E-2</v>
      </c>
      <c r="I17" s="8"/>
      <c r="J17" s="9"/>
      <c r="K17" s="9"/>
      <c r="L17" s="9"/>
      <c r="N17" s="8"/>
      <c r="O17" s="9"/>
      <c r="P17" s="9"/>
      <c r="Q17" s="9"/>
    </row>
    <row r="18" spans="2:17" ht="16.5" customHeight="1" x14ac:dyDescent="0.2">
      <c r="B18" s="83" t="s">
        <v>48</v>
      </c>
      <c r="C18" s="84">
        <v>6357</v>
      </c>
      <c r="D18" s="84">
        <v>465872</v>
      </c>
      <c r="E18" s="84">
        <v>7595</v>
      </c>
      <c r="F18" s="85">
        <f t="shared" si="0"/>
        <v>6.8660332498621371E-2</v>
      </c>
      <c r="I18" s="8"/>
      <c r="J18" s="9"/>
      <c r="K18" s="9"/>
      <c r="L18" s="9"/>
      <c r="N18" s="8"/>
      <c r="O18" s="9"/>
      <c r="P18" s="9"/>
      <c r="Q18" s="9"/>
    </row>
    <row r="19" spans="2:17" ht="16.5" customHeight="1" x14ac:dyDescent="0.2">
      <c r="B19" s="74" t="s">
        <v>49</v>
      </c>
      <c r="C19" s="56">
        <v>5826</v>
      </c>
      <c r="D19" s="56">
        <v>512354</v>
      </c>
      <c r="E19" s="56">
        <v>7065</v>
      </c>
      <c r="F19" s="57">
        <f t="shared" si="0"/>
        <v>6.386902555665043E-2</v>
      </c>
      <c r="I19" s="8"/>
      <c r="J19" s="9"/>
      <c r="K19" s="9"/>
      <c r="L19" s="9"/>
      <c r="N19" s="8"/>
      <c r="O19" s="9"/>
      <c r="P19" s="9"/>
      <c r="Q19" s="9"/>
    </row>
    <row r="20" spans="2:17" ht="16.5" customHeight="1" x14ac:dyDescent="0.2">
      <c r="B20" s="83" t="s">
        <v>47</v>
      </c>
      <c r="C20" s="84">
        <v>5445</v>
      </c>
      <c r="D20" s="84">
        <v>409276</v>
      </c>
      <c r="E20" s="84">
        <v>6408</v>
      </c>
      <c r="F20" s="85">
        <f t="shared" si="0"/>
        <v>5.7929612988961911E-2</v>
      </c>
      <c r="I20" s="8"/>
      <c r="J20" s="9"/>
      <c r="K20" s="9"/>
      <c r="L20" s="9"/>
      <c r="N20" s="8"/>
      <c r="O20" s="9"/>
      <c r="P20" s="9"/>
      <c r="Q20" s="9"/>
    </row>
    <row r="21" spans="2:17" ht="16.5" customHeight="1" x14ac:dyDescent="0.2">
      <c r="B21" s="74" t="s">
        <v>46</v>
      </c>
      <c r="C21" s="56">
        <v>4503</v>
      </c>
      <c r="D21" s="56">
        <v>391129</v>
      </c>
      <c r="E21" s="56">
        <v>5461</v>
      </c>
      <c r="F21" s="57">
        <f t="shared" si="0"/>
        <v>4.9368541905855337E-2</v>
      </c>
      <c r="I21" s="8"/>
      <c r="J21" s="9"/>
      <c r="K21" s="9"/>
      <c r="L21" s="9"/>
      <c r="N21" s="8"/>
      <c r="O21" s="9"/>
      <c r="P21" s="9"/>
      <c r="Q21" s="9"/>
    </row>
    <row r="22" spans="2:17" ht="16.5" customHeight="1" x14ac:dyDescent="0.2">
      <c r="B22" s="83" t="s">
        <v>54</v>
      </c>
      <c r="C22" s="84">
        <v>4452</v>
      </c>
      <c r="D22" s="84">
        <v>369079</v>
      </c>
      <c r="E22" s="84">
        <v>5151</v>
      </c>
      <c r="F22" s="85">
        <f t="shared" si="0"/>
        <v>4.6566079354891203E-2</v>
      </c>
      <c r="I22" s="8"/>
      <c r="J22" s="9"/>
      <c r="K22" s="9"/>
      <c r="L22" s="9"/>
      <c r="N22" s="8"/>
      <c r="O22" s="9"/>
      <c r="P22" s="9"/>
      <c r="Q22" s="9"/>
    </row>
    <row r="23" spans="2:17" ht="16.5" customHeight="1" x14ac:dyDescent="0.2">
      <c r="B23" s="74" t="s">
        <v>52</v>
      </c>
      <c r="C23" s="56">
        <v>3901</v>
      </c>
      <c r="D23" s="56">
        <v>267896</v>
      </c>
      <c r="E23" s="56">
        <v>4859</v>
      </c>
      <c r="F23" s="57">
        <f t="shared" si="0"/>
        <v>4.3926340435918532E-2</v>
      </c>
      <c r="I23" s="8"/>
      <c r="J23" s="9"/>
      <c r="K23" s="9"/>
      <c r="L23" s="9"/>
      <c r="N23" s="8"/>
      <c r="O23" s="9"/>
      <c r="P23" s="9"/>
      <c r="Q23" s="9"/>
    </row>
    <row r="24" spans="2:17" ht="16.5" customHeight="1" x14ac:dyDescent="0.2">
      <c r="B24" s="83" t="s">
        <v>57</v>
      </c>
      <c r="C24" s="84">
        <v>3574</v>
      </c>
      <c r="D24" s="84">
        <v>338783</v>
      </c>
      <c r="E24" s="84">
        <v>4414</v>
      </c>
      <c r="F24" s="85">
        <f t="shared" si="0"/>
        <v>3.99034506450184E-2</v>
      </c>
      <c r="I24" s="8"/>
      <c r="J24" s="9"/>
      <c r="K24" s="9"/>
      <c r="L24" s="9"/>
      <c r="N24" s="8"/>
      <c r="O24" s="9"/>
      <c r="P24" s="9"/>
      <c r="Q24" s="9"/>
    </row>
    <row r="25" spans="2:17" ht="16.5" customHeight="1" x14ac:dyDescent="0.2">
      <c r="B25" s="74" t="s">
        <v>50</v>
      </c>
      <c r="C25" s="56">
        <v>3180</v>
      </c>
      <c r="D25" s="56">
        <v>205900</v>
      </c>
      <c r="E25" s="56">
        <v>3988</v>
      </c>
      <c r="F25" s="57">
        <f t="shared" si="0"/>
        <v>3.6052324687887036E-2</v>
      </c>
      <c r="I25" s="8"/>
      <c r="J25" s="9"/>
      <c r="K25" s="9"/>
      <c r="L25" s="9"/>
      <c r="N25" s="8"/>
      <c r="O25" s="9"/>
      <c r="P25" s="9"/>
      <c r="Q25" s="9"/>
    </row>
    <row r="26" spans="2:17" ht="16.5" customHeight="1" x14ac:dyDescent="0.2">
      <c r="B26" s="83" t="s">
        <v>56</v>
      </c>
      <c r="C26" s="84">
        <v>2583</v>
      </c>
      <c r="D26" s="84">
        <v>209819</v>
      </c>
      <c r="E26" s="84">
        <v>2995</v>
      </c>
      <c r="F26" s="85">
        <f t="shared" si="0"/>
        <v>2.707540432302449E-2</v>
      </c>
      <c r="I26" s="8"/>
      <c r="J26" s="9"/>
      <c r="K26" s="9"/>
      <c r="L26" s="9"/>
      <c r="N26" s="8"/>
      <c r="O26" s="9"/>
      <c r="P26" s="9"/>
      <c r="Q26" s="9"/>
    </row>
    <row r="27" spans="2:17" ht="16.5" customHeight="1" x14ac:dyDescent="0.2">
      <c r="B27" s="74" t="s">
        <v>55</v>
      </c>
      <c r="C27" s="56">
        <v>2426</v>
      </c>
      <c r="D27" s="56">
        <v>167905</v>
      </c>
      <c r="E27" s="56">
        <v>2951</v>
      </c>
      <c r="F27" s="57">
        <f t="shared" si="0"/>
        <v>2.6677635444823128E-2</v>
      </c>
      <c r="I27" s="8"/>
      <c r="J27" s="9"/>
      <c r="K27" s="9"/>
      <c r="L27" s="9"/>
      <c r="N27" s="8"/>
      <c r="O27" s="9"/>
      <c r="P27" s="9"/>
      <c r="Q27" s="9"/>
    </row>
    <row r="28" spans="2:17" ht="16.5" customHeight="1" x14ac:dyDescent="0.2">
      <c r="B28" s="83" t="s">
        <v>53</v>
      </c>
      <c r="C28" s="84">
        <v>2332</v>
      </c>
      <c r="D28" s="84">
        <v>172536</v>
      </c>
      <c r="E28" s="84">
        <v>2904</v>
      </c>
      <c r="F28" s="85">
        <f t="shared" si="0"/>
        <v>2.6252745961289858E-2</v>
      </c>
      <c r="I28" s="8"/>
      <c r="J28" s="9"/>
      <c r="K28" s="9"/>
      <c r="L28" s="9"/>
      <c r="N28" s="8"/>
      <c r="O28" s="9"/>
      <c r="P28" s="9"/>
      <c r="Q28" s="9"/>
    </row>
    <row r="29" spans="2:17" ht="16.5" customHeight="1" x14ac:dyDescent="0.2">
      <c r="B29" s="74" t="s">
        <v>59</v>
      </c>
      <c r="C29" s="56">
        <v>1751</v>
      </c>
      <c r="D29" s="56">
        <v>128594</v>
      </c>
      <c r="E29" s="56">
        <v>2139</v>
      </c>
      <c r="F29" s="57">
        <f t="shared" si="0"/>
        <v>1.9336991601652549E-2</v>
      </c>
      <c r="I29" s="8"/>
      <c r="J29" s="9"/>
      <c r="K29" s="9"/>
      <c r="L29" s="9"/>
      <c r="N29" s="8"/>
      <c r="O29" s="9"/>
      <c r="P29" s="9"/>
      <c r="Q29" s="9"/>
    </row>
    <row r="30" spans="2:17" ht="16.5" customHeight="1" x14ac:dyDescent="0.2">
      <c r="B30" s="83" t="s">
        <v>60</v>
      </c>
      <c r="C30" s="84">
        <v>1165</v>
      </c>
      <c r="D30" s="84">
        <v>88428</v>
      </c>
      <c r="E30" s="84">
        <v>1442</v>
      </c>
      <c r="F30" s="85">
        <f t="shared" si="0"/>
        <v>1.3035970962871891E-2</v>
      </c>
      <c r="I30" s="8"/>
      <c r="J30" s="9"/>
      <c r="K30" s="9"/>
      <c r="L30" s="9"/>
      <c r="N30" s="8"/>
      <c r="O30" s="9"/>
      <c r="P30" s="9"/>
      <c r="Q30" s="9"/>
    </row>
    <row r="31" spans="2:17" ht="16.5" customHeight="1" x14ac:dyDescent="0.2">
      <c r="B31" s="74" t="s">
        <v>62</v>
      </c>
      <c r="C31" s="56">
        <v>924</v>
      </c>
      <c r="D31" s="56">
        <v>58199</v>
      </c>
      <c r="E31" s="56">
        <v>1193</v>
      </c>
      <c r="F31" s="57">
        <f t="shared" si="0"/>
        <v>1.0784960720323278E-2</v>
      </c>
      <c r="I31" s="8"/>
      <c r="J31" s="9"/>
      <c r="K31" s="9"/>
      <c r="L31" s="9"/>
      <c r="N31" s="8"/>
      <c r="O31" s="9"/>
      <c r="P31" s="9"/>
      <c r="Q31" s="9"/>
    </row>
    <row r="32" spans="2:17" ht="16.5" customHeight="1" x14ac:dyDescent="0.2">
      <c r="B32" s="83" t="s">
        <v>61</v>
      </c>
      <c r="C32" s="84">
        <v>1064</v>
      </c>
      <c r="D32" s="84">
        <v>94381</v>
      </c>
      <c r="E32" s="84">
        <v>1175</v>
      </c>
      <c r="F32" s="85">
        <f t="shared" si="0"/>
        <v>1.0622237088331812E-2</v>
      </c>
      <c r="I32" s="8"/>
      <c r="J32" s="9"/>
      <c r="K32" s="9"/>
      <c r="L32" s="9"/>
      <c r="N32" s="8"/>
      <c r="O32" s="9"/>
      <c r="P32" s="9"/>
      <c r="Q32" s="9"/>
    </row>
    <row r="33" spans="2:17" ht="16.5" customHeight="1" x14ac:dyDescent="0.2">
      <c r="B33" s="74" t="s">
        <v>63</v>
      </c>
      <c r="C33" s="56">
        <v>724</v>
      </c>
      <c r="D33" s="56">
        <v>46735</v>
      </c>
      <c r="E33" s="56">
        <v>866</v>
      </c>
      <c r="F33" s="57">
        <f t="shared" si="0"/>
        <v>7.8288147391449778E-3</v>
      </c>
      <c r="I33" s="8"/>
      <c r="J33" s="9"/>
      <c r="K33" s="9"/>
      <c r="L33" s="9"/>
      <c r="N33" s="8"/>
      <c r="O33" s="9"/>
      <c r="P33" s="9"/>
      <c r="Q33" s="9"/>
    </row>
    <row r="34" spans="2:17" ht="16.5" customHeight="1" x14ac:dyDescent="0.2">
      <c r="B34" s="83" t="s">
        <v>67</v>
      </c>
      <c r="C34" s="84">
        <v>677</v>
      </c>
      <c r="D34" s="84">
        <v>42637</v>
      </c>
      <c r="E34" s="84">
        <v>855</v>
      </c>
      <c r="F34" s="85">
        <f t="shared" si="0"/>
        <v>7.7293725195946373E-3</v>
      </c>
      <c r="I34" s="8"/>
      <c r="J34" s="9"/>
      <c r="K34" s="9"/>
      <c r="L34" s="9"/>
      <c r="N34" s="8"/>
      <c r="O34" s="9"/>
      <c r="P34" s="9"/>
      <c r="Q34" s="9"/>
    </row>
    <row r="35" spans="2:17" ht="16.5" customHeight="1" x14ac:dyDescent="0.2">
      <c r="B35" s="74" t="s">
        <v>65</v>
      </c>
      <c r="C35" s="56">
        <v>652</v>
      </c>
      <c r="D35" s="56">
        <v>40628</v>
      </c>
      <c r="E35" s="56">
        <v>831</v>
      </c>
      <c r="F35" s="57">
        <f t="shared" si="0"/>
        <v>7.5124076769393497E-3</v>
      </c>
      <c r="I35" s="8"/>
      <c r="J35" s="9"/>
      <c r="K35" s="9"/>
      <c r="L35" s="9"/>
      <c r="N35" s="8"/>
      <c r="O35" s="9"/>
      <c r="P35" s="9"/>
      <c r="Q35" s="9"/>
    </row>
    <row r="36" spans="2:17" ht="16.5" customHeight="1" x14ac:dyDescent="0.2">
      <c r="B36" s="83" t="s">
        <v>64</v>
      </c>
      <c r="C36" s="84">
        <v>477</v>
      </c>
      <c r="D36" s="84">
        <v>42980</v>
      </c>
      <c r="E36" s="84">
        <v>585</v>
      </c>
      <c r="F36" s="85">
        <f t="shared" si="0"/>
        <v>5.2885180397226469E-3</v>
      </c>
      <c r="I36" s="8"/>
      <c r="J36" s="9"/>
      <c r="K36" s="9"/>
      <c r="L36" s="9"/>
      <c r="N36" s="8"/>
      <c r="O36" s="9"/>
      <c r="P36" s="9"/>
      <c r="Q36" s="9"/>
    </row>
    <row r="37" spans="2:17" ht="16.5" customHeight="1" x14ac:dyDescent="0.2">
      <c r="B37" s="74" t="s">
        <v>68</v>
      </c>
      <c r="C37" s="56">
        <v>480</v>
      </c>
      <c r="D37" s="56">
        <v>35315</v>
      </c>
      <c r="E37" s="56">
        <v>522</v>
      </c>
      <c r="F37" s="57">
        <f t="shared" si="0"/>
        <v>4.7189853277525154E-3</v>
      </c>
      <c r="I37" s="8"/>
      <c r="J37" s="9"/>
      <c r="K37" s="9"/>
      <c r="L37" s="9"/>
      <c r="N37" s="8"/>
      <c r="O37" s="9"/>
      <c r="P37" s="9"/>
      <c r="Q37" s="9"/>
    </row>
    <row r="38" spans="2:17" ht="16.5" customHeight="1" x14ac:dyDescent="0.2">
      <c r="B38" s="83" t="s">
        <v>66</v>
      </c>
      <c r="C38" s="84">
        <v>422</v>
      </c>
      <c r="D38" s="84">
        <v>28736</v>
      </c>
      <c r="E38" s="84">
        <v>504</v>
      </c>
      <c r="F38" s="85">
        <f t="shared" si="0"/>
        <v>4.5562616957610493E-3</v>
      </c>
      <c r="I38" s="8"/>
      <c r="J38" s="9"/>
      <c r="K38" s="9"/>
      <c r="L38" s="9"/>
      <c r="N38" s="8"/>
      <c r="O38" s="9"/>
      <c r="P38" s="9"/>
      <c r="Q38" s="9"/>
    </row>
    <row r="39" spans="2:17" ht="16.5" customHeight="1" x14ac:dyDescent="0.2">
      <c r="B39" s="74" t="s">
        <v>69</v>
      </c>
      <c r="C39" s="56">
        <v>290</v>
      </c>
      <c r="D39" s="56">
        <v>20582</v>
      </c>
      <c r="E39" s="56">
        <v>360</v>
      </c>
      <c r="F39" s="57">
        <f t="shared" si="0"/>
        <v>3.254472639829321E-3</v>
      </c>
      <c r="I39" s="8"/>
      <c r="J39" s="9"/>
      <c r="K39" s="9"/>
      <c r="L39" s="9"/>
      <c r="N39" s="8"/>
      <c r="O39" s="9"/>
      <c r="P39" s="9"/>
      <c r="Q39" s="9"/>
    </row>
    <row r="40" spans="2:17" ht="16.5" customHeight="1" x14ac:dyDescent="0.2">
      <c r="B40" s="83" t="s">
        <v>153</v>
      </c>
      <c r="C40" s="84">
        <v>251</v>
      </c>
      <c r="D40" s="84">
        <v>15846</v>
      </c>
      <c r="E40" s="84">
        <v>324</v>
      </c>
      <c r="F40" s="85">
        <f t="shared" si="0"/>
        <v>2.9290253758463888E-3</v>
      </c>
      <c r="I40" s="8"/>
      <c r="J40" s="9"/>
      <c r="K40" s="9"/>
      <c r="L40" s="9"/>
      <c r="N40" s="8"/>
      <c r="O40" s="9"/>
      <c r="P40" s="9"/>
      <c r="Q40" s="9"/>
    </row>
    <row r="41" spans="2:17" ht="16.5" customHeight="1" x14ac:dyDescent="0.2">
      <c r="B41" s="74" t="s">
        <v>155</v>
      </c>
      <c r="C41" s="56">
        <v>189</v>
      </c>
      <c r="D41" s="56">
        <v>11907</v>
      </c>
      <c r="E41" s="56">
        <v>244</v>
      </c>
      <c r="F41" s="57">
        <f t="shared" si="0"/>
        <v>2.2058092336620953E-3</v>
      </c>
      <c r="I41" s="8"/>
      <c r="J41" s="9"/>
      <c r="K41" s="9"/>
      <c r="L41" s="9"/>
      <c r="N41" s="8"/>
      <c r="O41" s="9"/>
      <c r="P41" s="9"/>
      <c r="Q41" s="9"/>
    </row>
    <row r="42" spans="2:17" ht="16.5" customHeight="1" x14ac:dyDescent="0.2">
      <c r="B42" s="83" t="s">
        <v>157</v>
      </c>
      <c r="C42" s="84">
        <v>144</v>
      </c>
      <c r="D42" s="84">
        <v>8449</v>
      </c>
      <c r="E42" s="84">
        <v>162</v>
      </c>
      <c r="F42" s="85">
        <f t="shared" si="0"/>
        <v>1.4645126879231944E-3</v>
      </c>
      <c r="I42" s="8"/>
      <c r="J42" s="9"/>
      <c r="K42" s="9"/>
      <c r="L42" s="9"/>
      <c r="N42" s="8"/>
      <c r="O42" s="9"/>
      <c r="P42" s="9"/>
      <c r="Q42" s="9"/>
    </row>
    <row r="43" spans="2:17" ht="16.5" customHeight="1" x14ac:dyDescent="0.2">
      <c r="B43" s="74" t="s">
        <v>75</v>
      </c>
      <c r="C43" s="56">
        <v>93</v>
      </c>
      <c r="D43" s="56">
        <v>6235</v>
      </c>
      <c r="E43" s="56">
        <v>104</v>
      </c>
      <c r="F43" s="57">
        <f t="shared" si="0"/>
        <v>9.4018098483958162E-4</v>
      </c>
      <c r="I43" s="8"/>
      <c r="J43" s="9"/>
      <c r="K43" s="9"/>
      <c r="L43" s="9"/>
      <c r="N43" s="8"/>
      <c r="O43" s="9"/>
      <c r="P43" s="9"/>
      <c r="Q43" s="9"/>
    </row>
    <row r="44" spans="2:17" ht="16.5" customHeight="1" x14ac:dyDescent="0.2">
      <c r="B44" s="83" t="s">
        <v>149</v>
      </c>
      <c r="C44" s="84">
        <v>81</v>
      </c>
      <c r="D44" s="84">
        <v>6363</v>
      </c>
      <c r="E44" s="84">
        <v>89</v>
      </c>
      <c r="F44" s="85">
        <f t="shared" si="0"/>
        <v>8.0457795818002654E-4</v>
      </c>
      <c r="I44" s="8"/>
      <c r="J44" s="9"/>
      <c r="K44" s="9"/>
      <c r="L44" s="9"/>
      <c r="N44" s="8"/>
      <c r="O44" s="9"/>
      <c r="P44" s="9"/>
      <c r="Q44" s="9"/>
    </row>
    <row r="45" spans="2:17" ht="16.5" customHeight="1" x14ac:dyDescent="0.2">
      <c r="B45" s="74" t="s">
        <v>76</v>
      </c>
      <c r="C45" s="56">
        <v>62</v>
      </c>
      <c r="D45" s="56">
        <v>3444</v>
      </c>
      <c r="E45" s="56">
        <v>71</v>
      </c>
      <c r="F45" s="57">
        <f t="shared" si="0"/>
        <v>6.4185432618856051E-4</v>
      </c>
      <c r="I45" s="8"/>
      <c r="J45" s="9"/>
      <c r="K45" s="9"/>
      <c r="L45" s="9"/>
      <c r="N45" s="8"/>
      <c r="O45" s="9"/>
      <c r="P45" s="9"/>
      <c r="Q45" s="9"/>
    </row>
    <row r="46" spans="2:17" ht="16.5" customHeight="1" x14ac:dyDescent="0.2">
      <c r="B46" s="83" t="s">
        <v>78</v>
      </c>
      <c r="C46" s="84">
        <v>60</v>
      </c>
      <c r="D46" s="84">
        <v>3340</v>
      </c>
      <c r="E46" s="84">
        <v>66</v>
      </c>
      <c r="F46" s="85">
        <f t="shared" si="0"/>
        <v>5.9665331730204222E-4</v>
      </c>
      <c r="I46" s="8"/>
      <c r="J46" s="9"/>
      <c r="K46" s="9"/>
      <c r="L46" s="9"/>
      <c r="N46" s="8"/>
      <c r="O46" s="9"/>
      <c r="P46" s="9"/>
      <c r="Q46" s="9"/>
    </row>
    <row r="47" spans="2:17" ht="16.5" customHeight="1" x14ac:dyDescent="0.2">
      <c r="B47" s="74" t="s">
        <v>161</v>
      </c>
      <c r="C47" s="56">
        <v>44</v>
      </c>
      <c r="D47" s="56">
        <v>2464</v>
      </c>
      <c r="E47" s="56">
        <v>51</v>
      </c>
      <c r="F47" s="57">
        <f t="shared" si="0"/>
        <v>4.6105029064248714E-4</v>
      </c>
      <c r="I47" s="8"/>
      <c r="J47" s="9"/>
      <c r="K47" s="9"/>
      <c r="L47" s="9"/>
      <c r="N47" s="8"/>
      <c r="O47" s="9"/>
      <c r="P47" s="9"/>
      <c r="Q47" s="9"/>
    </row>
    <row r="48" spans="2:17" ht="16.5" customHeight="1" x14ac:dyDescent="0.2">
      <c r="B48" s="83" t="s">
        <v>156</v>
      </c>
      <c r="C48" s="84">
        <v>40</v>
      </c>
      <c r="D48" s="84">
        <v>2560</v>
      </c>
      <c r="E48" s="84">
        <v>49</v>
      </c>
      <c r="F48" s="85">
        <f t="shared" si="0"/>
        <v>4.429698870878798E-4</v>
      </c>
      <c r="I48" s="8"/>
      <c r="J48" s="9"/>
      <c r="K48" s="9"/>
      <c r="L48" s="9"/>
      <c r="N48" s="8"/>
      <c r="O48" s="9"/>
      <c r="P48" s="9"/>
      <c r="Q48" s="9"/>
    </row>
    <row r="49" spans="2:20" ht="16.5" customHeight="1" x14ac:dyDescent="0.2">
      <c r="B49" s="74" t="s">
        <v>83</v>
      </c>
      <c r="C49" s="56">
        <v>20</v>
      </c>
      <c r="D49" s="56">
        <v>2392</v>
      </c>
      <c r="E49" s="56">
        <v>24</v>
      </c>
      <c r="F49" s="57">
        <f t="shared" si="0"/>
        <v>2.1696484265528807E-4</v>
      </c>
      <c r="I49" s="8"/>
      <c r="J49" s="9"/>
      <c r="K49" s="9"/>
      <c r="L49" s="9"/>
      <c r="N49" s="8"/>
      <c r="O49" s="9"/>
      <c r="P49" s="9"/>
      <c r="Q49" s="9"/>
    </row>
    <row r="50" spans="2:20" ht="16.5" customHeight="1" x14ac:dyDescent="0.2">
      <c r="B50" s="102" t="s">
        <v>94</v>
      </c>
      <c r="C50" s="103">
        <f>SUM(C14:C49)</f>
        <v>94032</v>
      </c>
      <c r="D50" s="103">
        <f>SUM(D14:D49)</f>
        <v>7321444</v>
      </c>
      <c r="E50" s="103">
        <f>SUM(E14:E49)</f>
        <v>110617</v>
      </c>
      <c r="F50" s="104">
        <f>SUM(F14:F49)</f>
        <v>1.0000000000000002</v>
      </c>
      <c r="R50" s="6"/>
      <c r="S50" s="6"/>
      <c r="T50" s="6"/>
    </row>
  </sheetData>
  <mergeCells count="2">
    <mergeCell ref="B10:F10"/>
    <mergeCell ref="D11:F11"/>
  </mergeCells>
  <pageMargins left="0.7" right="0.7" top="0.75" bottom="0.75" header="0.3" footer="0.3"/>
  <pageSetup paperSize="9" fitToHeight="0" orientation="portrait" horizontalDpi="300" verticalDpi="300" r:id="rId1"/>
  <headerFooter>
    <oddFooter>&amp;C&amp;"Consolas,Normal"&amp;8Puertos San Antonio Este - Río Negro y 
Terminal de Contenedores Puerto de Bahía Blanca - Buenos Aires
República Argentina
&amp;"Arial,Normal"Form.1100 - 31/03/08</oddFooter>
  </headerFooter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9:R82"/>
  <sheetViews>
    <sheetView showGridLines="0" zoomScaleNormal="100" zoomScalePageLayoutView="110" workbookViewId="0">
      <selection activeCell="H1" sqref="H1"/>
    </sheetView>
  </sheetViews>
  <sheetFormatPr baseColWidth="10" defaultColWidth="11.42578125" defaultRowHeight="12.75" x14ac:dyDescent="0.2"/>
  <cols>
    <col min="1" max="1" width="15.140625" style="1" customWidth="1"/>
    <col min="2" max="2" width="8.85546875" style="1" customWidth="1"/>
    <col min="3" max="3" width="11.7109375" style="1" customWidth="1"/>
    <col min="4" max="4" width="10.28515625" style="1" customWidth="1"/>
    <col min="5" max="5" width="10.140625" style="1" customWidth="1"/>
    <col min="6" max="6" width="11.7109375" style="1" customWidth="1"/>
    <col min="7" max="7" width="12.140625" style="1" customWidth="1"/>
    <col min="8" max="8" width="12" style="1" customWidth="1"/>
    <col min="9" max="16384" width="11.42578125" style="1"/>
  </cols>
  <sheetData>
    <row r="9" spans="1:18" ht="20.100000000000001" customHeight="1" x14ac:dyDescent="0.2">
      <c r="A9" s="95" t="s">
        <v>25</v>
      </c>
      <c r="B9" s="95"/>
      <c r="C9" s="95"/>
      <c r="D9" s="95"/>
      <c r="E9" s="95"/>
      <c r="F9" s="95"/>
      <c r="G9" s="95"/>
      <c r="H9" s="95"/>
      <c r="I9" s="12"/>
    </row>
    <row r="10" spans="1:18" x14ac:dyDescent="0.2">
      <c r="A10" s="10"/>
      <c r="B10" s="10"/>
      <c r="C10" s="10"/>
      <c r="D10" s="10"/>
      <c r="E10" s="96" t="str">
        <f>+CONCATENATE(MID(Principal!C13,1,14)," de ambas temporadas")</f>
        <v>datos al 30/04 de ambas temporadas</v>
      </c>
      <c r="F10" s="96"/>
      <c r="G10" s="96"/>
      <c r="H10" s="96"/>
      <c r="I10" s="12"/>
    </row>
    <row r="11" spans="1:18" x14ac:dyDescent="0.2">
      <c r="A11" s="10"/>
      <c r="B11" s="10"/>
      <c r="C11" s="10"/>
      <c r="D11" s="10"/>
      <c r="E11" s="55"/>
      <c r="F11" s="55"/>
      <c r="G11" s="55"/>
      <c r="H11" s="55"/>
      <c r="I11" s="12"/>
    </row>
    <row r="12" spans="1:18" ht="16.5" customHeight="1" x14ac:dyDescent="0.2">
      <c r="A12" s="60"/>
      <c r="B12" s="61"/>
      <c r="C12" s="61"/>
      <c r="D12" s="62">
        <v>2023</v>
      </c>
      <c r="E12" s="60"/>
      <c r="F12" s="63"/>
      <c r="G12" s="63"/>
      <c r="H12" s="108">
        <v>2024</v>
      </c>
      <c r="I12" s="12"/>
    </row>
    <row r="13" spans="1:18" ht="16.5" customHeight="1" x14ac:dyDescent="0.2">
      <c r="A13" s="64" t="s">
        <v>15</v>
      </c>
      <c r="B13" s="109" t="s">
        <v>193</v>
      </c>
      <c r="C13" s="109" t="s">
        <v>194</v>
      </c>
      <c r="D13" s="110" t="s">
        <v>195</v>
      </c>
      <c r="E13" s="111" t="s">
        <v>9</v>
      </c>
      <c r="F13" s="110" t="s">
        <v>10</v>
      </c>
      <c r="G13" s="110" t="s">
        <v>11</v>
      </c>
      <c r="H13" s="110" t="s">
        <v>196</v>
      </c>
      <c r="I13" s="13"/>
      <c r="K13" s="14"/>
      <c r="L13" s="4"/>
      <c r="M13" s="4"/>
      <c r="N13" s="14"/>
      <c r="O13" s="14"/>
      <c r="P13" s="14"/>
      <c r="Q13" s="14"/>
      <c r="R13" s="15"/>
    </row>
    <row r="14" spans="1:18" ht="16.5" customHeight="1" x14ac:dyDescent="0.2">
      <c r="A14" s="113" t="s">
        <v>165</v>
      </c>
      <c r="B14" s="114">
        <v>0</v>
      </c>
      <c r="C14" s="114">
        <v>19911</v>
      </c>
      <c r="D14" s="114">
        <v>241</v>
      </c>
      <c r="E14" s="115">
        <v>0</v>
      </c>
      <c r="F14" s="116">
        <v>2173</v>
      </c>
      <c r="G14" s="116">
        <v>27</v>
      </c>
      <c r="H14" s="117">
        <f t="shared" ref="H14:H33" si="0">(+G14-D14)/D14</f>
        <v>-0.88796680497925307</v>
      </c>
      <c r="I14" s="13"/>
      <c r="K14" s="14"/>
      <c r="L14" s="4"/>
      <c r="M14" s="4"/>
      <c r="N14" s="14"/>
      <c r="O14" s="14"/>
      <c r="P14" s="14"/>
      <c r="Q14" s="14"/>
      <c r="R14" s="15"/>
    </row>
    <row r="15" spans="1:18" ht="16.5" customHeight="1" x14ac:dyDescent="0.2">
      <c r="A15" s="113" t="s">
        <v>95</v>
      </c>
      <c r="B15" s="114">
        <v>2500</v>
      </c>
      <c r="C15" s="114">
        <v>38322</v>
      </c>
      <c r="D15" s="114">
        <v>3257</v>
      </c>
      <c r="E15" s="115">
        <v>40</v>
      </c>
      <c r="F15" s="116">
        <v>2374</v>
      </c>
      <c r="G15" s="116">
        <v>37</v>
      </c>
      <c r="H15" s="117">
        <f t="shared" si="0"/>
        <v>-0.98863985262511511</v>
      </c>
      <c r="I15" s="16"/>
      <c r="K15" s="17"/>
      <c r="L15" s="18"/>
      <c r="M15" s="18"/>
      <c r="N15" s="5"/>
      <c r="O15" s="5"/>
      <c r="P15" s="5"/>
      <c r="Q15" s="5"/>
      <c r="R15" s="5"/>
    </row>
    <row r="16" spans="1:18" ht="16.5" customHeight="1" x14ac:dyDescent="0.2">
      <c r="A16" s="113" t="s">
        <v>166</v>
      </c>
      <c r="B16" s="114">
        <v>0</v>
      </c>
      <c r="C16" s="114">
        <v>0</v>
      </c>
      <c r="D16" s="114">
        <v>0</v>
      </c>
      <c r="E16" s="115">
        <v>99</v>
      </c>
      <c r="F16" s="116">
        <v>99</v>
      </c>
      <c r="G16" s="116">
        <v>134</v>
      </c>
      <c r="H16" s="118" t="s">
        <v>106</v>
      </c>
      <c r="I16" s="16"/>
      <c r="K16" s="17"/>
      <c r="L16" s="18"/>
      <c r="M16" s="18"/>
      <c r="N16" s="5"/>
      <c r="O16" s="5"/>
      <c r="P16" s="5"/>
      <c r="Q16" s="5"/>
      <c r="R16" s="5"/>
    </row>
    <row r="17" spans="1:18" ht="16.5" customHeight="1" x14ac:dyDescent="0.2">
      <c r="A17" s="113" t="s">
        <v>96</v>
      </c>
      <c r="B17" s="114">
        <v>80</v>
      </c>
      <c r="C17" s="114">
        <v>9280</v>
      </c>
      <c r="D17" s="114">
        <v>91</v>
      </c>
      <c r="E17" s="115">
        <v>509</v>
      </c>
      <c r="F17" s="116">
        <v>61781</v>
      </c>
      <c r="G17" s="116">
        <v>560</v>
      </c>
      <c r="H17" s="117">
        <f t="shared" si="0"/>
        <v>5.1538461538461542</v>
      </c>
      <c r="I17" s="16"/>
      <c r="K17" s="17"/>
      <c r="L17" s="18"/>
      <c r="M17" s="18"/>
      <c r="N17" s="5"/>
      <c r="O17" s="5"/>
      <c r="P17" s="5"/>
      <c r="Q17" s="5"/>
      <c r="R17" s="5"/>
    </row>
    <row r="18" spans="1:18" ht="16.5" customHeight="1" x14ac:dyDescent="0.2">
      <c r="A18" s="113" t="s">
        <v>97</v>
      </c>
      <c r="B18" s="114">
        <v>8</v>
      </c>
      <c r="C18" s="114">
        <v>960</v>
      </c>
      <c r="D18" s="114">
        <v>10</v>
      </c>
      <c r="E18" s="115">
        <v>0</v>
      </c>
      <c r="F18" s="116">
        <v>0</v>
      </c>
      <c r="G18" s="116">
        <v>0</v>
      </c>
      <c r="H18" s="117">
        <f t="shared" si="0"/>
        <v>-1</v>
      </c>
      <c r="I18" s="16"/>
      <c r="K18" s="17"/>
      <c r="L18" s="18"/>
      <c r="M18" s="18"/>
      <c r="N18" s="5"/>
      <c r="O18" s="5"/>
      <c r="P18" s="5"/>
      <c r="Q18" s="5"/>
      <c r="R18" s="5"/>
    </row>
    <row r="19" spans="1:18" ht="16.5" customHeight="1" x14ac:dyDescent="0.2">
      <c r="A19" s="113" t="s">
        <v>167</v>
      </c>
      <c r="B19" s="114">
        <v>20</v>
      </c>
      <c r="C19" s="114">
        <v>2400</v>
      </c>
      <c r="D19" s="114">
        <v>24</v>
      </c>
      <c r="E19" s="115">
        <v>0</v>
      </c>
      <c r="F19" s="116">
        <v>0</v>
      </c>
      <c r="G19" s="116">
        <v>0</v>
      </c>
      <c r="H19" s="117">
        <f t="shared" si="0"/>
        <v>-1</v>
      </c>
      <c r="I19" s="16"/>
      <c r="K19" s="17"/>
      <c r="L19" s="18"/>
      <c r="M19" s="18"/>
      <c r="N19" s="5"/>
      <c r="O19" s="5"/>
      <c r="P19" s="5"/>
      <c r="Q19" s="5"/>
      <c r="R19" s="5"/>
    </row>
    <row r="20" spans="1:18" ht="16.5" customHeight="1" x14ac:dyDescent="0.2">
      <c r="A20" s="113" t="s">
        <v>98</v>
      </c>
      <c r="B20" s="114">
        <v>0</v>
      </c>
      <c r="C20" s="114">
        <v>0</v>
      </c>
      <c r="D20" s="114">
        <v>0</v>
      </c>
      <c r="E20" s="115">
        <v>580</v>
      </c>
      <c r="F20" s="116">
        <v>74415</v>
      </c>
      <c r="G20" s="116">
        <v>1042</v>
      </c>
      <c r="H20" s="118" t="s">
        <v>106</v>
      </c>
      <c r="I20" s="16"/>
      <c r="K20" s="17"/>
      <c r="L20" s="18"/>
      <c r="M20" s="18"/>
      <c r="N20" s="5"/>
      <c r="O20" s="5"/>
      <c r="P20" s="5"/>
      <c r="Q20" s="5"/>
      <c r="R20" s="5"/>
    </row>
    <row r="21" spans="1:18" ht="16.5" customHeight="1" x14ac:dyDescent="0.2">
      <c r="A21" s="113" t="s">
        <v>168</v>
      </c>
      <c r="B21" s="114">
        <v>1123</v>
      </c>
      <c r="C21" s="114">
        <v>71661</v>
      </c>
      <c r="D21" s="114">
        <v>1363</v>
      </c>
      <c r="E21" s="115">
        <v>300</v>
      </c>
      <c r="F21" s="116">
        <v>18936</v>
      </c>
      <c r="G21" s="116">
        <v>360</v>
      </c>
      <c r="H21" s="117">
        <f t="shared" si="0"/>
        <v>-0.73587674247982393</v>
      </c>
      <c r="I21" s="16"/>
      <c r="K21" s="17"/>
      <c r="L21" s="18"/>
      <c r="M21" s="18"/>
      <c r="N21" s="5"/>
      <c r="O21" s="5"/>
      <c r="P21" s="5"/>
      <c r="Q21" s="5"/>
      <c r="R21" s="5"/>
    </row>
    <row r="22" spans="1:18" ht="16.5" customHeight="1" x14ac:dyDescent="0.2">
      <c r="A22" s="113" t="s">
        <v>99</v>
      </c>
      <c r="B22" s="114">
        <v>6606</v>
      </c>
      <c r="C22" s="114">
        <v>327036</v>
      </c>
      <c r="D22" s="114">
        <v>6959</v>
      </c>
      <c r="E22" s="115">
        <v>4339</v>
      </c>
      <c r="F22" s="116">
        <v>252132</v>
      </c>
      <c r="G22" s="116">
        <v>4497</v>
      </c>
      <c r="H22" s="117">
        <f t="shared" si="0"/>
        <v>-0.35378646357235233</v>
      </c>
      <c r="I22" s="16"/>
      <c r="K22" s="17"/>
      <c r="L22" s="18"/>
      <c r="M22" s="18"/>
      <c r="N22" s="5"/>
      <c r="O22" s="5"/>
      <c r="P22" s="5"/>
      <c r="Q22" s="5"/>
      <c r="R22" s="5"/>
    </row>
    <row r="23" spans="1:18" ht="16.5" customHeight="1" x14ac:dyDescent="0.2">
      <c r="A23" s="113" t="s">
        <v>197</v>
      </c>
      <c r="B23" s="114">
        <v>0</v>
      </c>
      <c r="C23" s="114">
        <v>1</v>
      </c>
      <c r="D23" s="114">
        <v>1</v>
      </c>
      <c r="E23" s="115">
        <v>0</v>
      </c>
      <c r="F23" s="116">
        <v>0</v>
      </c>
      <c r="G23" s="116">
        <v>0</v>
      </c>
      <c r="H23" s="117">
        <f>(+G23-D23)/D23</f>
        <v>-1</v>
      </c>
      <c r="I23" s="16"/>
      <c r="K23" s="17"/>
      <c r="L23" s="18"/>
      <c r="M23" s="18"/>
      <c r="N23" s="5"/>
      <c r="O23" s="5"/>
      <c r="P23" s="5"/>
      <c r="Q23" s="5"/>
      <c r="R23" s="5"/>
    </row>
    <row r="24" spans="1:18" ht="16.5" customHeight="1" x14ac:dyDescent="0.2">
      <c r="A24" s="113" t="s">
        <v>100</v>
      </c>
      <c r="B24" s="114">
        <v>302</v>
      </c>
      <c r="C24" s="114">
        <v>39160</v>
      </c>
      <c r="D24" s="114">
        <v>353</v>
      </c>
      <c r="E24" s="115">
        <v>212</v>
      </c>
      <c r="F24" s="116">
        <v>25141</v>
      </c>
      <c r="G24" s="116">
        <v>231</v>
      </c>
      <c r="H24" s="117">
        <f t="shared" si="0"/>
        <v>-0.34560906515580736</v>
      </c>
      <c r="I24" s="16"/>
      <c r="K24" s="17"/>
      <c r="L24" s="18"/>
      <c r="M24" s="18"/>
      <c r="N24" s="5"/>
      <c r="O24" s="5"/>
      <c r="P24" s="5"/>
      <c r="Q24" s="5"/>
      <c r="R24" s="5"/>
    </row>
    <row r="25" spans="1:18" ht="16.5" customHeight="1" x14ac:dyDescent="0.2">
      <c r="A25" s="113" t="s">
        <v>101</v>
      </c>
      <c r="B25" s="114">
        <v>73</v>
      </c>
      <c r="C25" s="114">
        <v>8760</v>
      </c>
      <c r="D25" s="114">
        <v>88</v>
      </c>
      <c r="E25" s="115">
        <v>0</v>
      </c>
      <c r="F25" s="116">
        <v>0</v>
      </c>
      <c r="G25" s="116">
        <v>0</v>
      </c>
      <c r="H25" s="117">
        <f t="shared" si="0"/>
        <v>-1</v>
      </c>
      <c r="I25" s="16"/>
      <c r="K25" s="17"/>
      <c r="L25" s="18"/>
      <c r="M25" s="18"/>
      <c r="N25" s="5"/>
      <c r="O25" s="5"/>
      <c r="P25" s="5"/>
      <c r="Q25" s="5"/>
      <c r="R25" s="5"/>
    </row>
    <row r="26" spans="1:18" ht="16.5" customHeight="1" x14ac:dyDescent="0.2">
      <c r="A26" s="113" t="s">
        <v>102</v>
      </c>
      <c r="B26" s="114">
        <v>20</v>
      </c>
      <c r="C26" s="114">
        <v>2400</v>
      </c>
      <c r="D26" s="114">
        <v>24</v>
      </c>
      <c r="E26" s="115">
        <v>0</v>
      </c>
      <c r="F26" s="116">
        <v>0</v>
      </c>
      <c r="G26" s="116">
        <v>0</v>
      </c>
      <c r="H26" s="117">
        <f t="shared" si="0"/>
        <v>-1</v>
      </c>
      <c r="I26" s="16"/>
      <c r="K26" s="17"/>
      <c r="L26" s="18"/>
      <c r="M26" s="18"/>
      <c r="N26" s="5"/>
      <c r="O26" s="5"/>
      <c r="P26" s="5"/>
      <c r="Q26" s="5"/>
      <c r="R26" s="5"/>
    </row>
    <row r="27" spans="1:18" ht="16.5" customHeight="1" x14ac:dyDescent="0.2">
      <c r="A27" s="113" t="s">
        <v>103</v>
      </c>
      <c r="B27" s="114">
        <v>67218</v>
      </c>
      <c r="C27" s="114">
        <v>5368228</v>
      </c>
      <c r="D27" s="114">
        <v>79181</v>
      </c>
      <c r="E27" s="115">
        <v>89693</v>
      </c>
      <c r="F27" s="116">
        <v>7069312</v>
      </c>
      <c r="G27" s="116">
        <v>106120</v>
      </c>
      <c r="H27" s="117">
        <f t="shared" si="0"/>
        <v>0.34022050744496785</v>
      </c>
      <c r="I27" s="16"/>
      <c r="K27" s="17"/>
      <c r="L27" s="18"/>
      <c r="M27" s="18"/>
      <c r="N27" s="5"/>
      <c r="O27" s="5"/>
      <c r="P27" s="5"/>
      <c r="Q27" s="5"/>
      <c r="R27" s="5"/>
    </row>
    <row r="28" spans="1:18" ht="16.5" customHeight="1" x14ac:dyDescent="0.2">
      <c r="A28" s="113" t="s">
        <v>104</v>
      </c>
      <c r="B28" s="114">
        <v>0</v>
      </c>
      <c r="C28" s="114">
        <v>3674</v>
      </c>
      <c r="D28" s="114">
        <v>24</v>
      </c>
      <c r="E28" s="115">
        <v>0</v>
      </c>
      <c r="F28" s="116">
        <v>16129</v>
      </c>
      <c r="G28" s="116">
        <v>198</v>
      </c>
      <c r="H28" s="117">
        <f t="shared" si="0"/>
        <v>7.25</v>
      </c>
      <c r="I28" s="16"/>
      <c r="K28" s="17"/>
      <c r="L28" s="18"/>
      <c r="M28" s="18"/>
      <c r="N28" s="5"/>
      <c r="O28" s="5"/>
      <c r="P28" s="5"/>
      <c r="Q28" s="5"/>
      <c r="R28" s="5"/>
    </row>
    <row r="29" spans="1:18" ht="16.5" customHeight="1" x14ac:dyDescent="0.2">
      <c r="A29" s="113" t="s">
        <v>26</v>
      </c>
      <c r="B29" s="114">
        <v>2104</v>
      </c>
      <c r="C29" s="114">
        <v>6588</v>
      </c>
      <c r="D29" s="114">
        <v>2710</v>
      </c>
      <c r="E29" s="115">
        <v>1437</v>
      </c>
      <c r="F29" s="116">
        <v>1437</v>
      </c>
      <c r="G29" s="116">
        <v>1831</v>
      </c>
      <c r="H29" s="117">
        <f t="shared" si="0"/>
        <v>-0.32435424354243542</v>
      </c>
      <c r="I29" s="16"/>
      <c r="K29" s="17"/>
      <c r="L29" s="18"/>
      <c r="M29" s="18"/>
      <c r="N29" s="5"/>
      <c r="O29" s="5"/>
      <c r="P29" s="5"/>
      <c r="Q29" s="5"/>
      <c r="R29" s="5"/>
    </row>
    <row r="30" spans="1:18" ht="16.5" customHeight="1" x14ac:dyDescent="0.2">
      <c r="A30" s="113" t="s">
        <v>27</v>
      </c>
      <c r="B30" s="114">
        <v>5206</v>
      </c>
      <c r="C30" s="114">
        <v>308154</v>
      </c>
      <c r="D30" s="114">
        <v>7891</v>
      </c>
      <c r="E30" s="115">
        <v>1257</v>
      </c>
      <c r="F30" s="116">
        <v>75420</v>
      </c>
      <c r="G30" s="116">
        <v>1893</v>
      </c>
      <c r="H30" s="117">
        <f t="shared" si="0"/>
        <v>-0.76010645038651625</v>
      </c>
      <c r="I30" s="16"/>
      <c r="K30" s="17"/>
      <c r="L30" s="18"/>
      <c r="M30" s="18"/>
      <c r="N30" s="5"/>
      <c r="O30" s="5"/>
      <c r="P30" s="5"/>
      <c r="Q30" s="5"/>
      <c r="R30" s="5"/>
    </row>
    <row r="31" spans="1:18" ht="16.5" customHeight="1" x14ac:dyDescent="0.2">
      <c r="A31" s="113" t="s">
        <v>18</v>
      </c>
      <c r="B31" s="114">
        <v>204</v>
      </c>
      <c r="C31" s="114">
        <v>22508</v>
      </c>
      <c r="D31" s="114">
        <v>644</v>
      </c>
      <c r="E31" s="115">
        <v>734</v>
      </c>
      <c r="F31" s="116">
        <v>734</v>
      </c>
      <c r="G31" s="116">
        <v>1090</v>
      </c>
      <c r="H31" s="117">
        <f t="shared" si="0"/>
        <v>0.69254658385093171</v>
      </c>
      <c r="I31" s="16"/>
      <c r="K31" s="17"/>
      <c r="L31" s="18"/>
      <c r="M31" s="18"/>
      <c r="N31" s="5"/>
      <c r="O31" s="5"/>
      <c r="P31" s="5"/>
      <c r="Q31" s="5"/>
      <c r="R31" s="5"/>
    </row>
    <row r="32" spans="1:18" ht="16.5" customHeight="1" x14ac:dyDescent="0.2">
      <c r="A32" s="113" t="s">
        <v>105</v>
      </c>
      <c r="B32" s="114">
        <v>1971</v>
      </c>
      <c r="C32" s="114">
        <v>212891</v>
      </c>
      <c r="D32" s="114">
        <v>1875</v>
      </c>
      <c r="E32" s="115">
        <v>680</v>
      </c>
      <c r="F32" s="116">
        <v>76356</v>
      </c>
      <c r="G32" s="116">
        <v>684</v>
      </c>
      <c r="H32" s="117">
        <f t="shared" si="0"/>
        <v>-0.63519999999999999</v>
      </c>
      <c r="I32" s="16"/>
      <c r="K32" s="17"/>
      <c r="L32" s="18"/>
      <c r="M32" s="18"/>
      <c r="N32" s="5"/>
      <c r="O32" s="5"/>
      <c r="P32" s="5"/>
      <c r="Q32" s="5"/>
      <c r="R32" s="5"/>
    </row>
    <row r="33" spans="1:18" ht="16.5" customHeight="1" x14ac:dyDescent="0.2">
      <c r="A33" s="113" t="s">
        <v>169</v>
      </c>
      <c r="B33" s="114">
        <v>140</v>
      </c>
      <c r="C33" s="114">
        <v>14000</v>
      </c>
      <c r="D33" s="114">
        <v>140</v>
      </c>
      <c r="E33" s="115">
        <v>260</v>
      </c>
      <c r="F33" s="116">
        <v>22120</v>
      </c>
      <c r="G33" s="116">
        <v>265</v>
      </c>
      <c r="H33" s="117">
        <f t="shared" si="0"/>
        <v>0.8928571428571429</v>
      </c>
      <c r="I33" s="16"/>
      <c r="K33" s="17"/>
      <c r="L33" s="18"/>
      <c r="M33" s="18"/>
      <c r="N33" s="5"/>
      <c r="O33" s="5"/>
      <c r="P33" s="5"/>
      <c r="Q33" s="5"/>
      <c r="R33" s="5"/>
    </row>
    <row r="34" spans="1:18" ht="16.5" customHeight="1" x14ac:dyDescent="0.2">
      <c r="A34" s="66" t="s">
        <v>94</v>
      </c>
      <c r="B34" s="67">
        <f>SUM(B14:B33)</f>
        <v>87575</v>
      </c>
      <c r="C34" s="67">
        <f>SUM(C14:C33)</f>
        <v>6455934</v>
      </c>
      <c r="D34" s="67">
        <f>SUM(D14:D33)</f>
        <v>104876</v>
      </c>
      <c r="E34" s="68">
        <f>SUM(E14:E33)</f>
        <v>100140</v>
      </c>
      <c r="F34" s="69">
        <f>SUM(F14:F33)</f>
        <v>7698559</v>
      </c>
      <c r="G34" s="69">
        <f>SUM(G14:G33)</f>
        <v>118969</v>
      </c>
      <c r="H34" s="112">
        <f>(+G34-D34)/D34</f>
        <v>0.13437774133262137</v>
      </c>
      <c r="I34" s="19"/>
      <c r="K34" s="14"/>
      <c r="L34" s="14"/>
      <c r="M34" s="14"/>
      <c r="N34" s="20"/>
      <c r="O34" s="14"/>
      <c r="P34" s="14"/>
      <c r="Q34" s="20"/>
      <c r="R34" s="21"/>
    </row>
    <row r="35" spans="1:18" ht="16.5" customHeight="1" x14ac:dyDescent="0.2">
      <c r="A35" s="70"/>
      <c r="B35" s="71"/>
      <c r="C35" s="71"/>
      <c r="D35" s="71"/>
      <c r="E35" s="72"/>
      <c r="F35" s="94" t="s">
        <v>16</v>
      </c>
      <c r="G35" s="94"/>
      <c r="H35" s="73">
        <f>(+E34-B34)/B34</f>
        <v>0.14347701969740223</v>
      </c>
      <c r="I35" s="23"/>
      <c r="K35" s="14"/>
      <c r="L35" s="24"/>
      <c r="M35" s="24"/>
      <c r="N35" s="24"/>
      <c r="O35" s="4"/>
      <c r="P35" s="4"/>
      <c r="Q35" s="4"/>
      <c r="R35" s="4"/>
    </row>
    <row r="36" spans="1:18" ht="16.5" customHeight="1" x14ac:dyDescent="0.2">
      <c r="A36" s="3"/>
      <c r="B36" s="3"/>
      <c r="C36" s="3"/>
      <c r="D36" s="3"/>
      <c r="E36" s="22"/>
      <c r="F36" s="25"/>
      <c r="G36" s="25"/>
      <c r="H36" s="26"/>
      <c r="I36" s="23"/>
      <c r="K36" s="14"/>
      <c r="L36" s="24"/>
      <c r="M36" s="24"/>
      <c r="N36" s="24"/>
      <c r="O36" s="4"/>
      <c r="R36" s="21"/>
    </row>
    <row r="37" spans="1:18" ht="16.5" customHeight="1" x14ac:dyDescent="0.2">
      <c r="A37" s="60"/>
      <c r="B37" s="61"/>
      <c r="C37" s="61"/>
      <c r="D37" s="62">
        <v>2023</v>
      </c>
      <c r="E37" s="60"/>
      <c r="F37" s="63"/>
      <c r="G37" s="63"/>
      <c r="H37" s="108">
        <v>2024</v>
      </c>
      <c r="I37" s="12"/>
      <c r="K37" s="14"/>
      <c r="L37" s="14"/>
      <c r="M37" s="14"/>
      <c r="N37" s="14"/>
      <c r="O37" s="14"/>
      <c r="P37" s="14"/>
      <c r="Q37" s="14"/>
      <c r="R37" s="15"/>
    </row>
    <row r="38" spans="1:18" ht="16.5" customHeight="1" x14ac:dyDescent="0.2">
      <c r="A38" s="64" t="s">
        <v>17</v>
      </c>
      <c r="B38" s="109" t="s">
        <v>193</v>
      </c>
      <c r="C38" s="109" t="s">
        <v>194</v>
      </c>
      <c r="D38" s="110" t="s">
        <v>195</v>
      </c>
      <c r="E38" s="111" t="s">
        <v>9</v>
      </c>
      <c r="F38" s="110" t="s">
        <v>10</v>
      </c>
      <c r="G38" s="110" t="s">
        <v>11</v>
      </c>
      <c r="H38" s="110" t="s">
        <v>196</v>
      </c>
      <c r="I38" s="13"/>
      <c r="K38" s="14"/>
      <c r="L38" s="5"/>
      <c r="M38" s="5"/>
      <c r="N38" s="5"/>
      <c r="O38" s="5"/>
      <c r="P38" s="5"/>
      <c r="Q38" s="5"/>
      <c r="R38" s="5"/>
    </row>
    <row r="39" spans="1:18" ht="16.5" customHeight="1" x14ac:dyDescent="0.2">
      <c r="A39" s="113" t="s">
        <v>107</v>
      </c>
      <c r="B39" s="114">
        <v>0</v>
      </c>
      <c r="C39" s="114">
        <v>0</v>
      </c>
      <c r="D39" s="114">
        <v>0</v>
      </c>
      <c r="E39" s="115">
        <v>20</v>
      </c>
      <c r="F39" s="116">
        <v>2400</v>
      </c>
      <c r="G39" s="116">
        <v>24</v>
      </c>
      <c r="H39" s="118" t="s">
        <v>106</v>
      </c>
      <c r="I39" s="13"/>
      <c r="K39" s="14"/>
      <c r="L39" s="5"/>
      <c r="M39" s="5"/>
      <c r="N39" s="5"/>
      <c r="O39" s="5"/>
      <c r="P39" s="5"/>
      <c r="Q39" s="5"/>
      <c r="R39" s="5"/>
    </row>
    <row r="40" spans="1:18" ht="16.5" customHeight="1" x14ac:dyDescent="0.2">
      <c r="A40" s="113" t="s">
        <v>108</v>
      </c>
      <c r="B40" s="114">
        <v>441</v>
      </c>
      <c r="C40" s="114">
        <v>52845</v>
      </c>
      <c r="D40" s="114">
        <v>441</v>
      </c>
      <c r="E40" s="115">
        <v>879</v>
      </c>
      <c r="F40" s="116">
        <v>84851</v>
      </c>
      <c r="G40" s="116">
        <v>969</v>
      </c>
      <c r="H40" s="117">
        <f t="shared" ref="H39:H79" si="1">(+G40-D40)/D40</f>
        <v>1.1972789115646258</v>
      </c>
      <c r="I40" s="13"/>
      <c r="K40" s="14"/>
      <c r="L40" s="5"/>
      <c r="M40" s="5"/>
      <c r="N40" s="5"/>
      <c r="O40" s="5"/>
      <c r="P40" s="5"/>
      <c r="Q40" s="5"/>
      <c r="R40" s="5"/>
    </row>
    <row r="41" spans="1:18" ht="16.5" customHeight="1" x14ac:dyDescent="0.2">
      <c r="A41" s="113" t="s">
        <v>109</v>
      </c>
      <c r="B41" s="114">
        <v>63</v>
      </c>
      <c r="C41" s="114">
        <v>3528</v>
      </c>
      <c r="D41" s="114">
        <v>67</v>
      </c>
      <c r="E41" s="115">
        <v>105</v>
      </c>
      <c r="F41" s="116">
        <v>6909</v>
      </c>
      <c r="G41" s="116">
        <v>112</v>
      </c>
      <c r="H41" s="117">
        <f t="shared" si="1"/>
        <v>0.67164179104477617</v>
      </c>
      <c r="I41" s="13"/>
      <c r="K41" s="14"/>
      <c r="L41" s="5"/>
      <c r="M41" s="5"/>
      <c r="N41" s="5"/>
      <c r="O41" s="5"/>
      <c r="P41" s="5"/>
      <c r="Q41" s="5"/>
      <c r="R41" s="5"/>
    </row>
    <row r="42" spans="1:18" ht="16.5" customHeight="1" x14ac:dyDescent="0.2">
      <c r="A42" s="113" t="s">
        <v>130</v>
      </c>
      <c r="B42" s="114">
        <v>6725</v>
      </c>
      <c r="C42" s="114">
        <v>278718</v>
      </c>
      <c r="D42" s="114">
        <v>9556</v>
      </c>
      <c r="E42" s="115">
        <v>12182</v>
      </c>
      <c r="F42" s="116">
        <v>669268</v>
      </c>
      <c r="G42" s="116">
        <v>15469</v>
      </c>
      <c r="H42" s="117">
        <f t="shared" si="1"/>
        <v>0.61877354541649221</v>
      </c>
      <c r="I42" s="13"/>
      <c r="K42" s="14"/>
      <c r="L42" s="5"/>
      <c r="M42" s="5"/>
      <c r="N42" s="5"/>
      <c r="O42" s="5"/>
      <c r="P42" s="5"/>
      <c r="Q42" s="5"/>
      <c r="R42" s="5"/>
    </row>
    <row r="43" spans="1:18" ht="16.5" customHeight="1" x14ac:dyDescent="0.2">
      <c r="A43" s="113" t="s">
        <v>110</v>
      </c>
      <c r="B43" s="114">
        <v>3440</v>
      </c>
      <c r="C43" s="114">
        <v>140963</v>
      </c>
      <c r="D43" s="114">
        <v>4033</v>
      </c>
      <c r="E43" s="115">
        <v>2287</v>
      </c>
      <c r="F43" s="116">
        <v>141072</v>
      </c>
      <c r="G43" s="116">
        <v>2784</v>
      </c>
      <c r="H43" s="117">
        <f t="shared" si="1"/>
        <v>-0.30969501611703448</v>
      </c>
      <c r="I43" s="13"/>
      <c r="K43" s="14"/>
      <c r="L43" s="5"/>
      <c r="M43" s="5"/>
      <c r="N43" s="5"/>
      <c r="O43" s="5"/>
      <c r="P43" s="5"/>
      <c r="Q43" s="5"/>
      <c r="R43" s="5"/>
    </row>
    <row r="44" spans="1:18" ht="16.5" customHeight="1" x14ac:dyDescent="0.2">
      <c r="A44" s="113" t="s">
        <v>170</v>
      </c>
      <c r="B44" s="114">
        <v>0</v>
      </c>
      <c r="C44" s="114">
        <v>0</v>
      </c>
      <c r="D44" s="114">
        <v>0</v>
      </c>
      <c r="E44" s="115">
        <v>102</v>
      </c>
      <c r="F44" s="116">
        <v>6120</v>
      </c>
      <c r="G44" s="116">
        <v>154</v>
      </c>
      <c r="H44" s="118" t="s">
        <v>106</v>
      </c>
      <c r="I44" s="13"/>
      <c r="K44" s="14"/>
      <c r="L44" s="5"/>
      <c r="M44" s="5"/>
      <c r="N44" s="5"/>
      <c r="O44" s="5"/>
      <c r="P44" s="5"/>
      <c r="Q44" s="5"/>
      <c r="R44" s="5"/>
    </row>
    <row r="45" spans="1:18" ht="16.5" customHeight="1" x14ac:dyDescent="0.2">
      <c r="A45" s="113" t="s">
        <v>171</v>
      </c>
      <c r="B45" s="114">
        <v>42</v>
      </c>
      <c r="C45" s="114">
        <v>4354</v>
      </c>
      <c r="D45" s="114">
        <v>50</v>
      </c>
      <c r="E45" s="115">
        <v>0</v>
      </c>
      <c r="F45" s="116">
        <v>0</v>
      </c>
      <c r="G45" s="116">
        <v>0</v>
      </c>
      <c r="H45" s="117">
        <f t="shared" si="1"/>
        <v>-1</v>
      </c>
      <c r="I45" s="13"/>
      <c r="K45" s="14"/>
      <c r="L45" s="5"/>
      <c r="M45" s="5"/>
      <c r="N45" s="5"/>
      <c r="O45" s="5"/>
      <c r="P45" s="5"/>
      <c r="Q45" s="5"/>
      <c r="R45" s="5"/>
    </row>
    <row r="46" spans="1:18" ht="16.5" customHeight="1" x14ac:dyDescent="0.2">
      <c r="A46" s="113" t="s">
        <v>172</v>
      </c>
      <c r="B46" s="114">
        <v>0</v>
      </c>
      <c r="C46" s="114">
        <v>1</v>
      </c>
      <c r="D46" s="114">
        <v>1</v>
      </c>
      <c r="E46" s="115">
        <v>17</v>
      </c>
      <c r="F46" s="116">
        <v>1020</v>
      </c>
      <c r="G46" s="116">
        <v>26</v>
      </c>
      <c r="H46" s="117">
        <f t="shared" si="1"/>
        <v>25</v>
      </c>
      <c r="I46" s="13"/>
      <c r="K46" s="14"/>
      <c r="L46" s="5"/>
      <c r="M46" s="5"/>
      <c r="N46" s="5"/>
      <c r="O46" s="5"/>
      <c r="P46" s="5"/>
      <c r="Q46" s="5"/>
      <c r="R46" s="5"/>
    </row>
    <row r="47" spans="1:18" ht="16.5" customHeight="1" x14ac:dyDescent="0.2">
      <c r="A47" s="113" t="s">
        <v>173</v>
      </c>
      <c r="B47" s="114">
        <v>0</v>
      </c>
      <c r="C47" s="114">
        <v>0</v>
      </c>
      <c r="D47" s="114">
        <v>0</v>
      </c>
      <c r="E47" s="115">
        <v>90</v>
      </c>
      <c r="F47" s="116">
        <v>90</v>
      </c>
      <c r="G47" s="116">
        <v>135</v>
      </c>
      <c r="H47" s="118" t="s">
        <v>106</v>
      </c>
      <c r="I47" s="13"/>
      <c r="K47" s="14"/>
      <c r="L47" s="5"/>
      <c r="M47" s="5"/>
      <c r="N47" s="5"/>
      <c r="O47" s="5"/>
      <c r="P47" s="5"/>
      <c r="Q47" s="5"/>
      <c r="R47" s="5"/>
    </row>
    <row r="48" spans="1:18" ht="16.5" customHeight="1" x14ac:dyDescent="0.2">
      <c r="A48" s="113" t="s">
        <v>174</v>
      </c>
      <c r="B48" s="114">
        <v>40</v>
      </c>
      <c r="C48" s="114">
        <v>3200</v>
      </c>
      <c r="D48" s="114">
        <v>51</v>
      </c>
      <c r="E48" s="115">
        <v>0</v>
      </c>
      <c r="F48" s="116">
        <v>0</v>
      </c>
      <c r="G48" s="116">
        <v>0</v>
      </c>
      <c r="H48" s="117">
        <f t="shared" si="1"/>
        <v>-1</v>
      </c>
      <c r="I48" s="13"/>
      <c r="K48" s="14"/>
      <c r="L48" s="5"/>
      <c r="M48" s="5"/>
      <c r="N48" s="5"/>
      <c r="O48" s="5"/>
      <c r="P48" s="5"/>
      <c r="Q48" s="5"/>
      <c r="R48" s="5"/>
    </row>
    <row r="49" spans="1:18" ht="16.5" customHeight="1" x14ac:dyDescent="0.2">
      <c r="A49" s="113" t="s">
        <v>111</v>
      </c>
      <c r="B49" s="114">
        <v>0</v>
      </c>
      <c r="C49" s="114">
        <v>0</v>
      </c>
      <c r="D49" s="114">
        <v>0</v>
      </c>
      <c r="E49" s="115">
        <v>63</v>
      </c>
      <c r="F49" s="116">
        <v>6615</v>
      </c>
      <c r="G49" s="116">
        <v>67</v>
      </c>
      <c r="H49" s="118" t="s">
        <v>106</v>
      </c>
      <c r="I49" s="13"/>
      <c r="K49" s="14"/>
      <c r="L49" s="5"/>
      <c r="M49" s="5"/>
      <c r="N49" s="5"/>
      <c r="O49" s="5"/>
      <c r="P49" s="5"/>
      <c r="Q49" s="5"/>
      <c r="R49" s="5"/>
    </row>
    <row r="50" spans="1:18" ht="16.5" customHeight="1" x14ac:dyDescent="0.2">
      <c r="A50" s="113" t="s">
        <v>112</v>
      </c>
      <c r="B50" s="114">
        <v>816</v>
      </c>
      <c r="C50" s="114">
        <v>86216</v>
      </c>
      <c r="D50" s="114">
        <v>903</v>
      </c>
      <c r="E50" s="115">
        <v>690</v>
      </c>
      <c r="F50" s="116">
        <v>73283</v>
      </c>
      <c r="G50" s="116">
        <v>750</v>
      </c>
      <c r="H50" s="117">
        <f t="shared" si="1"/>
        <v>-0.16943521594684385</v>
      </c>
      <c r="I50" s="13"/>
      <c r="K50" s="14"/>
      <c r="L50" s="5"/>
      <c r="M50" s="5"/>
      <c r="N50" s="5"/>
      <c r="O50" s="5"/>
      <c r="P50" s="5"/>
      <c r="Q50" s="5"/>
      <c r="R50" s="5"/>
    </row>
    <row r="51" spans="1:18" ht="16.5" customHeight="1" x14ac:dyDescent="0.2">
      <c r="A51" s="113" t="s">
        <v>113</v>
      </c>
      <c r="B51" s="114">
        <v>1017</v>
      </c>
      <c r="C51" s="114">
        <v>86607</v>
      </c>
      <c r="D51" s="114">
        <v>1212</v>
      </c>
      <c r="E51" s="115">
        <v>716</v>
      </c>
      <c r="F51" s="116">
        <v>73349</v>
      </c>
      <c r="G51" s="116">
        <v>857</v>
      </c>
      <c r="H51" s="117">
        <f t="shared" si="1"/>
        <v>-0.29290429042904292</v>
      </c>
      <c r="I51" s="13"/>
      <c r="K51" s="14"/>
      <c r="L51" s="5"/>
      <c r="M51" s="5"/>
      <c r="N51" s="5"/>
      <c r="O51" s="5"/>
      <c r="P51" s="5"/>
      <c r="Q51" s="5"/>
      <c r="R51" s="5"/>
    </row>
    <row r="52" spans="1:18" ht="16.5" customHeight="1" x14ac:dyDescent="0.2">
      <c r="A52" s="113" t="s">
        <v>175</v>
      </c>
      <c r="B52" s="114">
        <v>0</v>
      </c>
      <c r="C52" s="114">
        <v>0</v>
      </c>
      <c r="D52" s="114">
        <v>0</v>
      </c>
      <c r="E52" s="115">
        <v>21</v>
      </c>
      <c r="F52" s="116">
        <v>1176</v>
      </c>
      <c r="G52" s="116">
        <v>22</v>
      </c>
      <c r="H52" s="118" t="s">
        <v>106</v>
      </c>
      <c r="I52" s="13"/>
      <c r="K52" s="14"/>
      <c r="L52" s="5"/>
      <c r="M52" s="5"/>
      <c r="N52" s="5"/>
      <c r="O52" s="5"/>
      <c r="P52" s="5"/>
      <c r="Q52" s="5"/>
      <c r="R52" s="5"/>
    </row>
    <row r="53" spans="1:18" ht="16.5" customHeight="1" x14ac:dyDescent="0.2">
      <c r="A53" s="113" t="s">
        <v>114</v>
      </c>
      <c r="B53" s="114">
        <v>187</v>
      </c>
      <c r="C53" s="114">
        <v>14596</v>
      </c>
      <c r="D53" s="114">
        <v>226</v>
      </c>
      <c r="E53" s="115">
        <v>948</v>
      </c>
      <c r="F53" s="116">
        <v>59938</v>
      </c>
      <c r="G53" s="116">
        <v>1166</v>
      </c>
      <c r="H53" s="117">
        <f t="shared" si="1"/>
        <v>4.1592920353982299</v>
      </c>
      <c r="I53" s="13"/>
      <c r="K53" s="14"/>
      <c r="L53" s="5"/>
      <c r="M53" s="5"/>
      <c r="N53" s="5"/>
      <c r="O53" s="5"/>
      <c r="P53" s="5"/>
      <c r="Q53" s="5"/>
      <c r="R53" s="5"/>
    </row>
    <row r="54" spans="1:18" ht="16.5" customHeight="1" x14ac:dyDescent="0.2">
      <c r="A54" s="113" t="s">
        <v>198</v>
      </c>
      <c r="B54" s="114">
        <v>0</v>
      </c>
      <c r="C54" s="114">
        <v>0</v>
      </c>
      <c r="D54" s="114">
        <v>0</v>
      </c>
      <c r="E54" s="115">
        <v>360</v>
      </c>
      <c r="F54" s="116">
        <v>360</v>
      </c>
      <c r="G54" s="116">
        <v>540</v>
      </c>
      <c r="H54" s="118" t="s">
        <v>106</v>
      </c>
      <c r="I54" s="13"/>
      <c r="K54" s="14"/>
      <c r="L54" s="5"/>
      <c r="M54" s="5"/>
      <c r="N54" s="5"/>
      <c r="O54" s="5"/>
      <c r="P54" s="5"/>
      <c r="Q54" s="5"/>
      <c r="R54" s="5"/>
    </row>
    <row r="55" spans="1:18" ht="16.5" customHeight="1" x14ac:dyDescent="0.2">
      <c r="A55" s="113" t="s">
        <v>131</v>
      </c>
      <c r="B55" s="114">
        <v>418</v>
      </c>
      <c r="C55" s="114">
        <v>49879</v>
      </c>
      <c r="D55" s="114">
        <v>559</v>
      </c>
      <c r="E55" s="115">
        <v>1430</v>
      </c>
      <c r="F55" s="116">
        <v>154964</v>
      </c>
      <c r="G55" s="116">
        <v>1619</v>
      </c>
      <c r="H55" s="117">
        <f t="shared" si="1"/>
        <v>1.8962432915921288</v>
      </c>
      <c r="I55" s="13"/>
      <c r="K55" s="14"/>
      <c r="L55" s="5"/>
      <c r="M55" s="5"/>
      <c r="N55" s="5"/>
      <c r="O55" s="5"/>
      <c r="P55" s="5"/>
      <c r="Q55" s="5"/>
      <c r="R55" s="5"/>
    </row>
    <row r="56" spans="1:18" ht="16.5" customHeight="1" x14ac:dyDescent="0.2">
      <c r="A56" s="113" t="s">
        <v>115</v>
      </c>
      <c r="B56" s="114">
        <v>9850</v>
      </c>
      <c r="C56" s="114">
        <v>717794</v>
      </c>
      <c r="D56" s="114">
        <v>11683</v>
      </c>
      <c r="E56" s="115">
        <v>9448</v>
      </c>
      <c r="F56" s="116">
        <v>828899</v>
      </c>
      <c r="G56" s="116">
        <v>11265</v>
      </c>
      <c r="H56" s="117">
        <f t="shared" si="1"/>
        <v>-3.5778481554395274E-2</v>
      </c>
      <c r="I56" s="13"/>
      <c r="K56" s="14"/>
      <c r="L56" s="5"/>
      <c r="M56" s="5"/>
      <c r="N56" s="5"/>
      <c r="O56" s="5"/>
      <c r="P56" s="5"/>
      <c r="Q56" s="5"/>
      <c r="R56" s="5"/>
    </row>
    <row r="57" spans="1:18" ht="16.5" customHeight="1" x14ac:dyDescent="0.2">
      <c r="A57" s="113" t="s">
        <v>116</v>
      </c>
      <c r="B57" s="114">
        <v>603</v>
      </c>
      <c r="C57" s="114">
        <v>38437</v>
      </c>
      <c r="D57" s="114">
        <v>621</v>
      </c>
      <c r="E57" s="115">
        <v>473</v>
      </c>
      <c r="F57" s="116">
        <v>36568</v>
      </c>
      <c r="G57" s="116">
        <v>517</v>
      </c>
      <c r="H57" s="117">
        <f t="shared" si="1"/>
        <v>-0.16747181964573268</v>
      </c>
      <c r="I57" s="13"/>
      <c r="K57" s="14"/>
      <c r="L57" s="5"/>
      <c r="M57" s="5"/>
      <c r="N57" s="5"/>
      <c r="O57" s="5"/>
      <c r="P57" s="5"/>
      <c r="Q57" s="5"/>
      <c r="R57" s="5"/>
    </row>
    <row r="58" spans="1:18" ht="16.5" customHeight="1" x14ac:dyDescent="0.2">
      <c r="A58" s="113" t="s">
        <v>117</v>
      </c>
      <c r="B58" s="114">
        <v>2319</v>
      </c>
      <c r="C58" s="114">
        <v>137019</v>
      </c>
      <c r="D58" s="114">
        <v>2598</v>
      </c>
      <c r="E58" s="115">
        <v>2431</v>
      </c>
      <c r="F58" s="116">
        <v>160709</v>
      </c>
      <c r="G58" s="116">
        <v>2766</v>
      </c>
      <c r="H58" s="117">
        <f t="shared" si="1"/>
        <v>6.4665127020785224E-2</v>
      </c>
      <c r="I58" s="13"/>
      <c r="K58" s="14"/>
      <c r="L58" s="5"/>
      <c r="M58" s="5"/>
      <c r="N58" s="5"/>
      <c r="O58" s="5"/>
      <c r="P58" s="5"/>
      <c r="Q58" s="5"/>
      <c r="R58" s="5"/>
    </row>
    <row r="59" spans="1:18" ht="16.5" customHeight="1" x14ac:dyDescent="0.2">
      <c r="A59" s="113" t="s">
        <v>118</v>
      </c>
      <c r="B59" s="114">
        <v>182</v>
      </c>
      <c r="C59" s="114">
        <v>7353</v>
      </c>
      <c r="D59" s="114">
        <v>226</v>
      </c>
      <c r="E59" s="115">
        <v>63</v>
      </c>
      <c r="F59" s="116">
        <v>4725</v>
      </c>
      <c r="G59" s="116">
        <v>61</v>
      </c>
      <c r="H59" s="117">
        <f t="shared" si="1"/>
        <v>-0.73008849557522126</v>
      </c>
      <c r="I59" s="13"/>
      <c r="K59" s="14"/>
      <c r="L59" s="5"/>
      <c r="M59" s="5"/>
      <c r="N59" s="5"/>
      <c r="O59" s="5"/>
      <c r="P59" s="5"/>
      <c r="Q59" s="5"/>
      <c r="R59" s="5"/>
    </row>
    <row r="60" spans="1:18" ht="16.5" customHeight="1" x14ac:dyDescent="0.2">
      <c r="A60" s="113" t="s">
        <v>119</v>
      </c>
      <c r="B60" s="114">
        <v>1588</v>
      </c>
      <c r="C60" s="114">
        <v>108752</v>
      </c>
      <c r="D60" s="114">
        <v>1998</v>
      </c>
      <c r="E60" s="115">
        <v>2308</v>
      </c>
      <c r="F60" s="116">
        <v>168579</v>
      </c>
      <c r="G60" s="116">
        <v>2840</v>
      </c>
      <c r="H60" s="117">
        <f t="shared" si="1"/>
        <v>0.42142142142142142</v>
      </c>
      <c r="I60" s="13"/>
      <c r="K60" s="14"/>
      <c r="L60" s="5"/>
      <c r="M60" s="5"/>
      <c r="N60" s="5"/>
      <c r="O60" s="5"/>
      <c r="P60" s="5"/>
      <c r="Q60" s="5"/>
      <c r="R60" s="5"/>
    </row>
    <row r="61" spans="1:18" ht="16.5" customHeight="1" x14ac:dyDescent="0.2">
      <c r="A61" s="113" t="s">
        <v>132</v>
      </c>
      <c r="B61" s="114">
        <v>10073</v>
      </c>
      <c r="C61" s="114">
        <v>868684</v>
      </c>
      <c r="D61" s="114">
        <v>12762</v>
      </c>
      <c r="E61" s="115">
        <v>12502</v>
      </c>
      <c r="F61" s="116">
        <v>1112599</v>
      </c>
      <c r="G61" s="116">
        <v>15520</v>
      </c>
      <c r="H61" s="117">
        <f t="shared" si="1"/>
        <v>0.21611032753486914</v>
      </c>
      <c r="I61" s="13"/>
      <c r="K61" s="14"/>
      <c r="L61" s="5"/>
      <c r="M61" s="5"/>
      <c r="N61" s="5"/>
      <c r="O61" s="5"/>
      <c r="P61" s="5"/>
      <c r="Q61" s="5"/>
      <c r="R61" s="5"/>
    </row>
    <row r="62" spans="1:18" ht="16.5" customHeight="1" x14ac:dyDescent="0.2">
      <c r="A62" s="113" t="s">
        <v>199</v>
      </c>
      <c r="B62" s="114">
        <v>0</v>
      </c>
      <c r="C62" s="114">
        <v>0</v>
      </c>
      <c r="D62" s="114">
        <v>0</v>
      </c>
      <c r="E62" s="115">
        <v>21</v>
      </c>
      <c r="F62" s="116">
        <v>2205</v>
      </c>
      <c r="G62" s="116">
        <v>22</v>
      </c>
      <c r="H62" s="118" t="s">
        <v>106</v>
      </c>
      <c r="I62" s="13"/>
      <c r="K62" s="14"/>
      <c r="L62" s="5"/>
      <c r="M62" s="5"/>
      <c r="N62" s="5"/>
      <c r="O62" s="5"/>
      <c r="P62" s="5"/>
      <c r="Q62" s="5"/>
      <c r="R62" s="5"/>
    </row>
    <row r="63" spans="1:18" ht="16.5" customHeight="1" x14ac:dyDescent="0.2">
      <c r="A63" s="113" t="s">
        <v>120</v>
      </c>
      <c r="B63" s="114">
        <v>104</v>
      </c>
      <c r="C63" s="114">
        <v>11220</v>
      </c>
      <c r="D63" s="114">
        <v>123</v>
      </c>
      <c r="E63" s="115">
        <v>165</v>
      </c>
      <c r="F63" s="116">
        <v>16167</v>
      </c>
      <c r="G63" s="116">
        <v>186</v>
      </c>
      <c r="H63" s="117">
        <f t="shared" si="1"/>
        <v>0.51219512195121952</v>
      </c>
      <c r="I63" s="13"/>
      <c r="K63" s="14"/>
      <c r="L63" s="5"/>
      <c r="M63" s="5"/>
      <c r="N63" s="5"/>
      <c r="O63" s="5"/>
      <c r="P63" s="5"/>
      <c r="Q63" s="5"/>
      <c r="R63" s="5"/>
    </row>
    <row r="64" spans="1:18" ht="16.5" customHeight="1" x14ac:dyDescent="0.2">
      <c r="A64" s="113" t="s">
        <v>121</v>
      </c>
      <c r="B64" s="114">
        <v>203</v>
      </c>
      <c r="C64" s="114">
        <v>20466</v>
      </c>
      <c r="D64" s="114">
        <v>247</v>
      </c>
      <c r="E64" s="115">
        <v>103</v>
      </c>
      <c r="F64" s="116">
        <v>9910</v>
      </c>
      <c r="G64" s="116">
        <v>114</v>
      </c>
      <c r="H64" s="117">
        <f t="shared" si="1"/>
        <v>-0.53846153846153844</v>
      </c>
      <c r="I64" s="13"/>
      <c r="K64" s="14"/>
      <c r="L64" s="5"/>
      <c r="M64" s="5"/>
      <c r="N64" s="5"/>
      <c r="O64" s="5"/>
      <c r="P64" s="5"/>
      <c r="Q64" s="5"/>
      <c r="R64" s="5"/>
    </row>
    <row r="65" spans="1:18" ht="16.5" customHeight="1" x14ac:dyDescent="0.2">
      <c r="A65" s="113" t="s">
        <v>176</v>
      </c>
      <c r="B65" s="114">
        <v>0</v>
      </c>
      <c r="C65" s="114">
        <v>0</v>
      </c>
      <c r="D65" s="114">
        <v>0</v>
      </c>
      <c r="E65" s="115">
        <v>21</v>
      </c>
      <c r="F65" s="116">
        <v>1953</v>
      </c>
      <c r="G65" s="116">
        <v>24</v>
      </c>
      <c r="H65" s="118" t="s">
        <v>106</v>
      </c>
      <c r="I65" s="13"/>
      <c r="K65" s="14"/>
      <c r="L65" s="5"/>
      <c r="M65" s="5"/>
      <c r="N65" s="5"/>
      <c r="O65" s="5"/>
      <c r="P65" s="5"/>
      <c r="Q65" s="5"/>
      <c r="R65" s="5"/>
    </row>
    <row r="66" spans="1:18" ht="16.5" customHeight="1" x14ac:dyDescent="0.2">
      <c r="A66" s="113" t="s">
        <v>122</v>
      </c>
      <c r="B66" s="114">
        <v>210</v>
      </c>
      <c r="C66" s="114">
        <v>29527</v>
      </c>
      <c r="D66" s="114">
        <v>401</v>
      </c>
      <c r="E66" s="115">
        <v>399</v>
      </c>
      <c r="F66" s="116">
        <v>43792</v>
      </c>
      <c r="G66" s="116">
        <v>459</v>
      </c>
      <c r="H66" s="117">
        <f t="shared" si="1"/>
        <v>0.14463840399002495</v>
      </c>
      <c r="I66" s="13"/>
      <c r="K66" s="14"/>
      <c r="L66" s="5"/>
      <c r="M66" s="5"/>
      <c r="N66" s="5"/>
      <c r="O66" s="5"/>
      <c r="P66" s="5"/>
      <c r="Q66" s="5"/>
      <c r="R66" s="5"/>
    </row>
    <row r="67" spans="1:18" ht="16.5" customHeight="1" x14ac:dyDescent="0.2">
      <c r="A67" s="113" t="s">
        <v>123</v>
      </c>
      <c r="B67" s="114">
        <v>755</v>
      </c>
      <c r="C67" s="114">
        <v>41193</v>
      </c>
      <c r="D67" s="114">
        <v>809</v>
      </c>
      <c r="E67" s="115">
        <v>813</v>
      </c>
      <c r="F67" s="116">
        <v>40083</v>
      </c>
      <c r="G67" s="116">
        <v>893</v>
      </c>
      <c r="H67" s="117">
        <f t="shared" si="1"/>
        <v>0.103831891223733</v>
      </c>
      <c r="I67" s="13"/>
      <c r="K67" s="14"/>
      <c r="L67" s="5"/>
      <c r="M67" s="5"/>
      <c r="N67" s="5"/>
      <c r="O67" s="5"/>
      <c r="P67" s="5"/>
      <c r="Q67" s="5"/>
      <c r="R67" s="5"/>
    </row>
    <row r="68" spans="1:18" ht="16.5" customHeight="1" x14ac:dyDescent="0.2">
      <c r="A68" s="113" t="s">
        <v>29</v>
      </c>
      <c r="B68" s="114">
        <v>1054</v>
      </c>
      <c r="C68" s="114">
        <v>63240</v>
      </c>
      <c r="D68" s="114">
        <v>1587</v>
      </c>
      <c r="E68" s="115">
        <v>833</v>
      </c>
      <c r="F68" s="116">
        <v>49980</v>
      </c>
      <c r="G68" s="116">
        <v>1254</v>
      </c>
      <c r="H68" s="117">
        <f t="shared" si="1"/>
        <v>-0.20982986767485823</v>
      </c>
      <c r="I68" s="13"/>
      <c r="K68" s="14"/>
      <c r="L68" s="5"/>
      <c r="M68" s="5"/>
      <c r="N68" s="5"/>
      <c r="O68" s="5"/>
      <c r="P68" s="5"/>
      <c r="Q68" s="5"/>
      <c r="R68" s="5"/>
    </row>
    <row r="69" spans="1:18" ht="16.5" customHeight="1" x14ac:dyDescent="0.2">
      <c r="A69" s="113" t="s">
        <v>124</v>
      </c>
      <c r="B69" s="114">
        <v>413</v>
      </c>
      <c r="C69" s="114">
        <v>36327</v>
      </c>
      <c r="D69" s="114">
        <v>453</v>
      </c>
      <c r="E69" s="115">
        <v>391</v>
      </c>
      <c r="F69" s="116">
        <v>39758</v>
      </c>
      <c r="G69" s="116">
        <v>440</v>
      </c>
      <c r="H69" s="117">
        <f t="shared" si="1"/>
        <v>-2.8697571743929361E-2</v>
      </c>
      <c r="I69" s="13"/>
      <c r="K69" s="14"/>
      <c r="L69" s="5"/>
      <c r="M69" s="5"/>
      <c r="N69" s="5"/>
      <c r="O69" s="5"/>
      <c r="P69" s="5"/>
      <c r="Q69" s="5"/>
      <c r="R69" s="5"/>
    </row>
    <row r="70" spans="1:18" ht="16.5" customHeight="1" x14ac:dyDescent="0.2">
      <c r="A70" s="113" t="s">
        <v>125</v>
      </c>
      <c r="B70" s="114">
        <v>61</v>
      </c>
      <c r="C70" s="114">
        <v>6685</v>
      </c>
      <c r="D70" s="114">
        <v>74</v>
      </c>
      <c r="E70" s="115">
        <v>40</v>
      </c>
      <c r="F70" s="116">
        <v>4480</v>
      </c>
      <c r="G70" s="116">
        <v>46</v>
      </c>
      <c r="H70" s="117">
        <f t="shared" si="1"/>
        <v>-0.3783783783783784</v>
      </c>
      <c r="I70" s="13"/>
      <c r="K70" s="14"/>
      <c r="L70" s="5"/>
      <c r="M70" s="5"/>
      <c r="N70" s="5"/>
      <c r="O70" s="5"/>
      <c r="P70" s="5"/>
      <c r="Q70" s="5"/>
      <c r="R70" s="5"/>
    </row>
    <row r="71" spans="1:18" ht="16.5" customHeight="1" x14ac:dyDescent="0.2">
      <c r="A71" s="113" t="s">
        <v>126</v>
      </c>
      <c r="B71" s="114">
        <v>0</v>
      </c>
      <c r="C71" s="114">
        <v>0</v>
      </c>
      <c r="D71" s="114">
        <v>0</v>
      </c>
      <c r="E71" s="115">
        <v>18</v>
      </c>
      <c r="F71" s="116">
        <v>18</v>
      </c>
      <c r="G71" s="116">
        <v>27</v>
      </c>
      <c r="H71" s="118" t="s">
        <v>106</v>
      </c>
      <c r="I71" s="13"/>
      <c r="K71" s="14"/>
      <c r="L71" s="5"/>
      <c r="M71" s="5"/>
      <c r="N71" s="5"/>
      <c r="O71" s="5"/>
      <c r="P71" s="5"/>
      <c r="Q71" s="5"/>
      <c r="R71" s="5"/>
    </row>
    <row r="72" spans="1:18" ht="16.5" customHeight="1" x14ac:dyDescent="0.2">
      <c r="A72" s="113" t="s">
        <v>200</v>
      </c>
      <c r="B72" s="114">
        <v>0</v>
      </c>
      <c r="C72" s="114">
        <v>0</v>
      </c>
      <c r="D72" s="114">
        <v>0</v>
      </c>
      <c r="E72" s="115">
        <v>54</v>
      </c>
      <c r="F72" s="116">
        <v>54</v>
      </c>
      <c r="G72" s="116">
        <v>81</v>
      </c>
      <c r="H72" s="118" t="s">
        <v>106</v>
      </c>
      <c r="I72" s="13"/>
      <c r="K72" s="14"/>
      <c r="L72" s="5"/>
      <c r="M72" s="5"/>
      <c r="N72" s="5"/>
      <c r="O72" s="5"/>
      <c r="P72" s="5"/>
      <c r="Q72" s="5"/>
      <c r="R72" s="5"/>
    </row>
    <row r="73" spans="1:18" ht="16.5" customHeight="1" x14ac:dyDescent="0.2">
      <c r="A73" s="113" t="s">
        <v>201</v>
      </c>
      <c r="B73" s="114">
        <v>41</v>
      </c>
      <c r="C73" s="114">
        <v>2763</v>
      </c>
      <c r="D73" s="114">
        <v>55</v>
      </c>
      <c r="E73" s="115">
        <v>0</v>
      </c>
      <c r="F73" s="116">
        <v>0</v>
      </c>
      <c r="G73" s="116">
        <v>0</v>
      </c>
      <c r="H73" s="117">
        <f>(+G73-D73)/D73</f>
        <v>-1</v>
      </c>
      <c r="I73" s="13"/>
      <c r="K73" s="14"/>
      <c r="L73" s="5"/>
      <c r="M73" s="5"/>
      <c r="N73" s="5"/>
      <c r="O73" s="5"/>
      <c r="P73" s="5"/>
      <c r="Q73" s="5"/>
      <c r="R73" s="5"/>
    </row>
    <row r="74" spans="1:18" ht="16.5" customHeight="1" x14ac:dyDescent="0.2">
      <c r="A74" s="113" t="s">
        <v>127</v>
      </c>
      <c r="B74" s="114">
        <v>31012</v>
      </c>
      <c r="C74" s="114">
        <v>2489494</v>
      </c>
      <c r="D74" s="114">
        <v>34267</v>
      </c>
      <c r="E74" s="115">
        <v>31867</v>
      </c>
      <c r="F74" s="116">
        <v>2638459</v>
      </c>
      <c r="G74" s="116">
        <v>35264</v>
      </c>
      <c r="H74" s="117">
        <f t="shared" si="1"/>
        <v>2.9095047713543643E-2</v>
      </c>
      <c r="I74" s="13"/>
      <c r="K74" s="14"/>
      <c r="L74" s="5"/>
      <c r="M74" s="5"/>
      <c r="N74" s="5"/>
      <c r="O74" s="5"/>
      <c r="P74" s="5"/>
      <c r="Q74" s="5"/>
      <c r="R74" s="5"/>
    </row>
    <row r="75" spans="1:18" ht="16.5" customHeight="1" x14ac:dyDescent="0.2">
      <c r="A75" s="113" t="s">
        <v>202</v>
      </c>
      <c r="B75" s="114">
        <v>0</v>
      </c>
      <c r="C75" s="114">
        <v>8160</v>
      </c>
      <c r="D75" s="114">
        <v>208</v>
      </c>
      <c r="E75" s="115">
        <v>21</v>
      </c>
      <c r="F75" s="116">
        <v>1323</v>
      </c>
      <c r="G75" s="116">
        <v>27</v>
      </c>
      <c r="H75" s="117">
        <f>(+G75-D75)/D75</f>
        <v>-0.87019230769230771</v>
      </c>
      <c r="I75" s="13"/>
      <c r="K75" s="14"/>
      <c r="L75" s="5"/>
      <c r="M75" s="5"/>
      <c r="N75" s="5"/>
      <c r="O75" s="5"/>
      <c r="P75" s="5"/>
      <c r="Q75" s="5"/>
      <c r="R75" s="5"/>
    </row>
    <row r="76" spans="1:18" ht="16.5" customHeight="1" x14ac:dyDescent="0.2">
      <c r="A76" s="113" t="s">
        <v>128</v>
      </c>
      <c r="B76" s="114">
        <v>183</v>
      </c>
      <c r="C76" s="114">
        <v>16257</v>
      </c>
      <c r="D76" s="114">
        <v>167</v>
      </c>
      <c r="E76" s="115">
        <v>184</v>
      </c>
      <c r="F76" s="116">
        <v>17062</v>
      </c>
      <c r="G76" s="116">
        <v>188</v>
      </c>
      <c r="H76" s="117">
        <f t="shared" si="1"/>
        <v>0.12574850299401197</v>
      </c>
      <c r="I76" s="13"/>
      <c r="K76" s="14"/>
      <c r="L76" s="5"/>
      <c r="M76" s="5"/>
      <c r="N76" s="5"/>
      <c r="O76" s="5"/>
      <c r="P76" s="5"/>
      <c r="Q76" s="5"/>
      <c r="R76" s="5"/>
    </row>
    <row r="77" spans="1:18" ht="16.5" customHeight="1" x14ac:dyDescent="0.2">
      <c r="A77" s="113" t="s">
        <v>177</v>
      </c>
      <c r="B77" s="114">
        <v>0</v>
      </c>
      <c r="C77" s="114">
        <v>8908</v>
      </c>
      <c r="D77" s="114">
        <v>108</v>
      </c>
      <c r="E77" s="115">
        <v>0</v>
      </c>
      <c r="F77" s="116">
        <v>2173</v>
      </c>
      <c r="G77" s="116">
        <v>27</v>
      </c>
      <c r="H77" s="117">
        <f t="shared" si="1"/>
        <v>-0.75</v>
      </c>
      <c r="I77" s="13"/>
      <c r="K77" s="14"/>
      <c r="L77" s="5"/>
      <c r="M77" s="5"/>
      <c r="N77" s="5"/>
      <c r="O77" s="5"/>
      <c r="P77" s="5"/>
      <c r="Q77" s="5"/>
      <c r="R77" s="5"/>
    </row>
    <row r="78" spans="1:18" ht="16.5" customHeight="1" x14ac:dyDescent="0.2">
      <c r="A78" s="113" t="s">
        <v>129</v>
      </c>
      <c r="B78" s="114">
        <v>15438</v>
      </c>
      <c r="C78" s="114">
        <v>1104928</v>
      </c>
      <c r="D78" s="114">
        <v>18938</v>
      </c>
      <c r="E78" s="115">
        <v>18039</v>
      </c>
      <c r="F78" s="116">
        <v>1237612</v>
      </c>
      <c r="G78" s="116">
        <v>22194</v>
      </c>
      <c r="H78" s="117">
        <f t="shared" si="1"/>
        <v>0.17192945400781498</v>
      </c>
      <c r="I78" s="13"/>
      <c r="K78" s="14"/>
      <c r="L78" s="5"/>
      <c r="M78" s="5"/>
      <c r="N78" s="5"/>
      <c r="O78" s="5"/>
      <c r="P78" s="5"/>
      <c r="Q78" s="5"/>
      <c r="R78" s="5"/>
    </row>
    <row r="79" spans="1:18" ht="16.5" customHeight="1" x14ac:dyDescent="0.2">
      <c r="A79" s="113" t="s">
        <v>178</v>
      </c>
      <c r="B79" s="114">
        <v>297</v>
      </c>
      <c r="C79" s="114">
        <v>17820</v>
      </c>
      <c r="D79" s="114">
        <v>447</v>
      </c>
      <c r="E79" s="115">
        <v>36</v>
      </c>
      <c r="F79" s="116">
        <v>36</v>
      </c>
      <c r="G79" s="116">
        <v>54</v>
      </c>
      <c r="H79" s="117">
        <f t="shared" si="1"/>
        <v>-0.87919463087248317</v>
      </c>
      <c r="I79" s="13"/>
      <c r="K79" s="14"/>
      <c r="L79" s="5"/>
      <c r="M79" s="5"/>
      <c r="N79" s="5"/>
      <c r="O79" s="5"/>
      <c r="P79" s="5"/>
      <c r="Q79" s="5"/>
      <c r="R79" s="5"/>
    </row>
    <row r="80" spans="1:18" s="37" customFormat="1" ht="16.5" customHeight="1" x14ac:dyDescent="0.2">
      <c r="A80" s="66" t="s">
        <v>94</v>
      </c>
      <c r="B80" s="67">
        <f t="shared" ref="B80:G80" si="2">SUM(B39:B79)</f>
        <v>87575</v>
      </c>
      <c r="C80" s="67">
        <f t="shared" si="2"/>
        <v>6455934</v>
      </c>
      <c r="D80" s="67">
        <f t="shared" si="2"/>
        <v>104871</v>
      </c>
      <c r="E80" s="68">
        <f t="shared" si="2"/>
        <v>100140</v>
      </c>
      <c r="F80" s="69">
        <f t="shared" si="2"/>
        <v>7698559</v>
      </c>
      <c r="G80" s="69">
        <f t="shared" si="2"/>
        <v>118963</v>
      </c>
      <c r="H80" s="112">
        <f>(+G80-D80)/D80</f>
        <v>0.13437461261931324</v>
      </c>
      <c r="I80" s="39"/>
      <c r="J80" s="40"/>
      <c r="K80" s="41"/>
      <c r="L80" s="42"/>
      <c r="M80" s="42"/>
      <c r="N80" s="43"/>
      <c r="O80" s="42"/>
      <c r="P80" s="42"/>
      <c r="Q80" s="43"/>
      <c r="R80" s="44"/>
    </row>
    <row r="81" spans="1:18" ht="16.5" customHeight="1" x14ac:dyDescent="0.2">
      <c r="A81" s="70"/>
      <c r="B81" s="71"/>
      <c r="C81" s="71"/>
      <c r="D81" s="71"/>
      <c r="E81" s="72"/>
      <c r="F81" s="94" t="s">
        <v>16</v>
      </c>
      <c r="G81" s="94"/>
      <c r="H81" s="73">
        <f>(+E80-B80)/B80</f>
        <v>0.14347701969740223</v>
      </c>
      <c r="I81" s="30"/>
      <c r="J81" s="27"/>
      <c r="K81" s="28"/>
      <c r="L81" s="3"/>
      <c r="M81" s="3"/>
      <c r="N81" s="29"/>
      <c r="O81" s="3"/>
      <c r="P81" s="3"/>
      <c r="Q81" s="29"/>
      <c r="R81" s="31"/>
    </row>
    <row r="82" spans="1:18" ht="9.75" customHeight="1" x14ac:dyDescent="0.2"/>
  </sheetData>
  <mergeCells count="4">
    <mergeCell ref="F35:G35"/>
    <mergeCell ref="F81:G81"/>
    <mergeCell ref="A9:H9"/>
    <mergeCell ref="E10:H10"/>
  </mergeCells>
  <pageMargins left="0.95972222222222203" right="0.27013888888888898" top="0.27013888888888898" bottom="0.43333333333333302" header="0.511811023622047" footer="0.21"/>
  <pageSetup paperSize="9" orientation="portrait" horizontalDpi="300" verticalDpi="300" r:id="rId1"/>
  <headerFooter>
    <oddFooter>&amp;C&amp;8Form.1100 - 31/03/08</oddFooter>
  </headerFooter>
  <ignoredErrors>
    <ignoredError sqref="H16 H20 H39 H44 H47 H49 H52 H54 H62 H65 H71:H72" calculatedColumn="1"/>
  </ignoredErrors>
  <drawing r:id="rId2"/>
  <tableParts count="2">
    <tablePart r:id="rId3"/>
    <tablePart r:id="rId4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118"/>
  <sheetViews>
    <sheetView showGridLines="0" zoomScaleNormal="100" zoomScalePageLayoutView="110" workbookViewId="0">
      <selection activeCell="I1" sqref="I1"/>
    </sheetView>
  </sheetViews>
  <sheetFormatPr baseColWidth="10" defaultColWidth="11.42578125" defaultRowHeight="11.25" x14ac:dyDescent="0.2"/>
  <cols>
    <col min="1" max="1" width="15.140625" style="4" customWidth="1"/>
    <col min="2" max="2" width="12.140625" style="4" customWidth="1"/>
    <col min="3" max="3" width="9.7109375" style="4" customWidth="1"/>
    <col min="4" max="4" width="11.7109375" style="4" customWidth="1"/>
    <col min="5" max="5" width="9.7109375" style="4" customWidth="1"/>
    <col min="6" max="6" width="10.140625" style="4" customWidth="1"/>
    <col min="7" max="7" width="12" style="4" customWidth="1"/>
    <col min="8" max="8" width="12.140625" style="4" customWidth="1"/>
    <col min="9" max="9" width="9.7109375" style="4" customWidth="1"/>
    <col min="10" max="16384" width="11.42578125" style="4"/>
  </cols>
  <sheetData>
    <row r="1" spans="1:9" s="1" customFormat="1" ht="12.75" x14ac:dyDescent="0.2"/>
    <row r="2" spans="1:9" s="1" customFormat="1" ht="12.75" x14ac:dyDescent="0.2"/>
    <row r="3" spans="1:9" s="1" customFormat="1" ht="12.75" x14ac:dyDescent="0.2"/>
    <row r="4" spans="1:9" s="1" customFormat="1" ht="12.75" x14ac:dyDescent="0.2"/>
    <row r="5" spans="1:9" s="1" customFormat="1" ht="12.75" x14ac:dyDescent="0.2"/>
    <row r="6" spans="1:9" s="1" customFormat="1" ht="12.75" x14ac:dyDescent="0.2"/>
    <row r="7" spans="1:9" s="1" customFormat="1" ht="12.75" x14ac:dyDescent="0.2"/>
    <row r="8" spans="1:9" s="1" customFormat="1" ht="12.75" x14ac:dyDescent="0.2"/>
    <row r="9" spans="1:9" s="1" customFormat="1" ht="12.75" x14ac:dyDescent="0.2"/>
    <row r="10" spans="1:9" s="1" customFormat="1" ht="20.100000000000001" customHeight="1" x14ac:dyDescent="0.2">
      <c r="A10" s="95" t="s">
        <v>30</v>
      </c>
      <c r="B10" s="95"/>
      <c r="C10" s="95"/>
      <c r="D10" s="95"/>
      <c r="E10" s="95"/>
      <c r="F10" s="95"/>
      <c r="G10" s="95"/>
      <c r="H10" s="95"/>
      <c r="I10" s="95"/>
    </row>
    <row r="11" spans="1:9" s="1" customFormat="1" ht="12.75" x14ac:dyDescent="0.2">
      <c r="A11" s="10"/>
      <c r="B11" s="10"/>
      <c r="C11" s="10"/>
      <c r="D11" s="10"/>
      <c r="F11" s="96" t="str">
        <f>+CONCATENATE(MID(Principal!C13,1,14)," de ambas temporadas")</f>
        <v>datos al 30/04 de ambas temporadas</v>
      </c>
      <c r="G11" s="96"/>
      <c r="H11" s="96"/>
      <c r="I11" s="96"/>
    </row>
    <row r="12" spans="1:9" ht="12.75" customHeight="1" x14ac:dyDescent="0.2">
      <c r="A12" s="11"/>
      <c r="B12" s="11"/>
      <c r="C12" s="32"/>
      <c r="D12" s="32"/>
      <c r="E12" s="32"/>
      <c r="G12" s="32"/>
      <c r="H12" s="32"/>
      <c r="I12" s="32"/>
    </row>
    <row r="13" spans="1:9" ht="6" customHeight="1" x14ac:dyDescent="0.2"/>
    <row r="14" spans="1:9" ht="16.5" customHeight="1" x14ac:dyDescent="0.2">
      <c r="A14" s="61"/>
      <c r="B14" s="61"/>
      <c r="C14" s="61"/>
      <c r="D14" s="75"/>
      <c r="E14" s="62">
        <v>2023</v>
      </c>
      <c r="F14" s="63"/>
      <c r="G14" s="63"/>
      <c r="H14" s="63"/>
      <c r="I14" s="108">
        <v>2024</v>
      </c>
    </row>
    <row r="15" spans="1:9" ht="16.5" customHeight="1" x14ac:dyDescent="0.2">
      <c r="A15" s="65" t="s">
        <v>17</v>
      </c>
      <c r="B15" s="64" t="s">
        <v>15</v>
      </c>
      <c r="C15" s="109" t="s">
        <v>193</v>
      </c>
      <c r="D15" s="109" t="s">
        <v>194</v>
      </c>
      <c r="E15" s="110" t="s">
        <v>195</v>
      </c>
      <c r="F15" s="111" t="s">
        <v>9</v>
      </c>
      <c r="G15" s="110" t="s">
        <v>10</v>
      </c>
      <c r="H15" s="110" t="s">
        <v>11</v>
      </c>
      <c r="I15" s="110" t="s">
        <v>196</v>
      </c>
    </row>
    <row r="16" spans="1:9" s="33" customFormat="1" ht="16.5" customHeight="1" x14ac:dyDescent="0.2">
      <c r="A16" s="113" t="s">
        <v>107</v>
      </c>
      <c r="B16" s="113" t="s">
        <v>103</v>
      </c>
      <c r="C16" s="114">
        <v>0</v>
      </c>
      <c r="D16" s="114">
        <v>0</v>
      </c>
      <c r="E16" s="114">
        <v>0</v>
      </c>
      <c r="F16" s="119">
        <v>20</v>
      </c>
      <c r="G16" s="120">
        <v>2400</v>
      </c>
      <c r="H16" s="120">
        <v>24</v>
      </c>
      <c r="I16" s="118" t="s">
        <v>106</v>
      </c>
    </row>
    <row r="17" spans="1:9" s="33" customFormat="1" ht="16.5" customHeight="1" x14ac:dyDescent="0.2">
      <c r="A17" s="113" t="s">
        <v>108</v>
      </c>
      <c r="B17" s="113" t="s">
        <v>103</v>
      </c>
      <c r="C17" s="114">
        <v>441</v>
      </c>
      <c r="D17" s="114">
        <v>52845</v>
      </c>
      <c r="E17" s="114">
        <v>441</v>
      </c>
      <c r="F17" s="115">
        <v>879</v>
      </c>
      <c r="G17" s="116">
        <v>84851</v>
      </c>
      <c r="H17" s="116">
        <v>969</v>
      </c>
      <c r="I17" s="117">
        <f t="shared" ref="I17:I105" si="0">(+H17-E17)/E17</f>
        <v>1.1972789115646258</v>
      </c>
    </row>
    <row r="18" spans="1:9" s="33" customFormat="1" ht="16.5" customHeight="1" x14ac:dyDescent="0.2">
      <c r="A18" s="113" t="s">
        <v>109</v>
      </c>
      <c r="B18" s="113" t="s">
        <v>99</v>
      </c>
      <c r="C18" s="114">
        <v>63</v>
      </c>
      <c r="D18" s="114">
        <v>3528</v>
      </c>
      <c r="E18" s="114">
        <v>67</v>
      </c>
      <c r="F18" s="115">
        <v>84</v>
      </c>
      <c r="G18" s="116">
        <v>4704</v>
      </c>
      <c r="H18" s="116">
        <v>89</v>
      </c>
      <c r="I18" s="117">
        <f t="shared" si="0"/>
        <v>0.32835820895522388</v>
      </c>
    </row>
    <row r="19" spans="1:9" s="33" customFormat="1" ht="16.5" customHeight="1" x14ac:dyDescent="0.2">
      <c r="A19" s="113" t="s">
        <v>109</v>
      </c>
      <c r="B19" s="113" t="s">
        <v>103</v>
      </c>
      <c r="C19" s="114">
        <v>0</v>
      </c>
      <c r="D19" s="114">
        <v>0</v>
      </c>
      <c r="E19" s="114">
        <v>0</v>
      </c>
      <c r="F19" s="115">
        <v>21</v>
      </c>
      <c r="G19" s="116">
        <v>2205</v>
      </c>
      <c r="H19" s="116">
        <v>22</v>
      </c>
      <c r="I19" s="118" t="s">
        <v>106</v>
      </c>
    </row>
    <row r="20" spans="1:9" s="33" customFormat="1" ht="16.5" customHeight="1" x14ac:dyDescent="0.2">
      <c r="A20" s="113" t="s">
        <v>28</v>
      </c>
      <c r="B20" s="113" t="s">
        <v>166</v>
      </c>
      <c r="C20" s="114">
        <v>40</v>
      </c>
      <c r="D20" s="114">
        <v>2595</v>
      </c>
      <c r="E20" s="114">
        <v>52</v>
      </c>
      <c r="F20" s="115">
        <v>0</v>
      </c>
      <c r="G20" s="116">
        <v>0</v>
      </c>
      <c r="H20" s="116">
        <v>0</v>
      </c>
      <c r="I20" s="117">
        <f t="shared" si="0"/>
        <v>-1</v>
      </c>
    </row>
    <row r="21" spans="1:9" s="33" customFormat="1" ht="16.5" customHeight="1" x14ac:dyDescent="0.2">
      <c r="A21" s="113" t="s">
        <v>28</v>
      </c>
      <c r="B21" s="113" t="s">
        <v>96</v>
      </c>
      <c r="C21" s="114">
        <v>0</v>
      </c>
      <c r="D21" s="114">
        <v>0</v>
      </c>
      <c r="E21" s="114">
        <v>0</v>
      </c>
      <c r="F21" s="115">
        <v>60</v>
      </c>
      <c r="G21" s="116">
        <v>7040</v>
      </c>
      <c r="H21" s="116">
        <v>67</v>
      </c>
      <c r="I21" s="118" t="s">
        <v>106</v>
      </c>
    </row>
    <row r="22" spans="1:9" s="33" customFormat="1" ht="16.5" customHeight="1" x14ac:dyDescent="0.2">
      <c r="A22" s="113" t="s">
        <v>28</v>
      </c>
      <c r="B22" s="113" t="s">
        <v>99</v>
      </c>
      <c r="C22" s="114">
        <v>0</v>
      </c>
      <c r="D22" s="114">
        <v>0</v>
      </c>
      <c r="E22" s="114">
        <v>0</v>
      </c>
      <c r="F22" s="115">
        <v>500</v>
      </c>
      <c r="G22" s="116">
        <v>27287</v>
      </c>
      <c r="H22" s="116">
        <v>518</v>
      </c>
      <c r="I22" s="118" t="s">
        <v>106</v>
      </c>
    </row>
    <row r="23" spans="1:9" s="33" customFormat="1" ht="16.5" customHeight="1" x14ac:dyDescent="0.2">
      <c r="A23" s="113" t="s">
        <v>28</v>
      </c>
      <c r="B23" s="113" t="s">
        <v>103</v>
      </c>
      <c r="C23" s="114">
        <v>522</v>
      </c>
      <c r="D23" s="114">
        <v>34213</v>
      </c>
      <c r="E23" s="114">
        <v>657</v>
      </c>
      <c r="F23" s="115">
        <v>9704</v>
      </c>
      <c r="G23" s="116">
        <v>615028</v>
      </c>
      <c r="H23" s="116">
        <v>12342</v>
      </c>
      <c r="I23" s="117">
        <f t="shared" si="0"/>
        <v>17.785388127853881</v>
      </c>
    </row>
    <row r="24" spans="1:9" s="33" customFormat="1" ht="16.5" customHeight="1" x14ac:dyDescent="0.2">
      <c r="A24" s="113" t="s">
        <v>28</v>
      </c>
      <c r="B24" s="113" t="s">
        <v>26</v>
      </c>
      <c r="C24" s="114">
        <v>2104</v>
      </c>
      <c r="D24" s="114">
        <v>6588</v>
      </c>
      <c r="E24" s="114">
        <v>2710</v>
      </c>
      <c r="F24" s="115">
        <v>1437</v>
      </c>
      <c r="G24" s="116">
        <v>1437</v>
      </c>
      <c r="H24" s="116">
        <v>1831</v>
      </c>
      <c r="I24" s="117">
        <f t="shared" si="0"/>
        <v>-0.32435424354243542</v>
      </c>
    </row>
    <row r="25" spans="1:9" s="33" customFormat="1" ht="16.5" customHeight="1" x14ac:dyDescent="0.2">
      <c r="A25" s="113" t="s">
        <v>28</v>
      </c>
      <c r="B25" s="113" t="s">
        <v>27</v>
      </c>
      <c r="C25" s="114">
        <v>3855</v>
      </c>
      <c r="D25" s="114">
        <v>227094</v>
      </c>
      <c r="E25" s="114">
        <v>5856</v>
      </c>
      <c r="F25" s="115">
        <v>305</v>
      </c>
      <c r="G25" s="116">
        <v>18300</v>
      </c>
      <c r="H25" s="116">
        <v>459</v>
      </c>
      <c r="I25" s="117">
        <f t="shared" si="0"/>
        <v>-0.92161885245901642</v>
      </c>
    </row>
    <row r="26" spans="1:9" s="33" customFormat="1" ht="16.5" customHeight="1" x14ac:dyDescent="0.2">
      <c r="A26" s="113" t="s">
        <v>28</v>
      </c>
      <c r="B26" s="113" t="s">
        <v>18</v>
      </c>
      <c r="C26" s="114">
        <v>204</v>
      </c>
      <c r="D26" s="114">
        <v>8228</v>
      </c>
      <c r="E26" s="114">
        <v>280</v>
      </c>
      <c r="F26" s="115">
        <v>176</v>
      </c>
      <c r="G26" s="116">
        <v>176</v>
      </c>
      <c r="H26" s="116">
        <v>253</v>
      </c>
      <c r="I26" s="117">
        <f t="shared" si="0"/>
        <v>-9.6428571428571433E-2</v>
      </c>
    </row>
    <row r="27" spans="1:9" s="33" customFormat="1" ht="16.5" customHeight="1" x14ac:dyDescent="0.2">
      <c r="A27" s="113" t="s">
        <v>110</v>
      </c>
      <c r="B27" s="113" t="s">
        <v>99</v>
      </c>
      <c r="C27" s="114">
        <v>1197</v>
      </c>
      <c r="D27" s="114">
        <v>6201</v>
      </c>
      <c r="E27" s="114">
        <v>1412</v>
      </c>
      <c r="F27" s="115">
        <v>0</v>
      </c>
      <c r="G27" s="116">
        <v>0</v>
      </c>
      <c r="H27" s="116">
        <v>0</v>
      </c>
      <c r="I27" s="117">
        <f t="shared" si="0"/>
        <v>-1</v>
      </c>
    </row>
    <row r="28" spans="1:9" s="33" customFormat="1" ht="16.5" customHeight="1" x14ac:dyDescent="0.2">
      <c r="A28" s="113" t="s">
        <v>110</v>
      </c>
      <c r="B28" s="113" t="s">
        <v>103</v>
      </c>
      <c r="C28" s="114">
        <v>2243</v>
      </c>
      <c r="D28" s="114">
        <v>134762</v>
      </c>
      <c r="E28" s="114">
        <v>2621</v>
      </c>
      <c r="F28" s="115">
        <v>2287</v>
      </c>
      <c r="G28" s="116">
        <v>141072</v>
      </c>
      <c r="H28" s="116">
        <v>2784</v>
      </c>
      <c r="I28" s="117">
        <f t="shared" si="0"/>
        <v>6.2190003815337659E-2</v>
      </c>
    </row>
    <row r="29" spans="1:9" s="33" customFormat="1" ht="16.5" customHeight="1" x14ac:dyDescent="0.2">
      <c r="A29" s="113" t="s">
        <v>170</v>
      </c>
      <c r="B29" s="113" t="s">
        <v>27</v>
      </c>
      <c r="C29" s="114">
        <v>0</v>
      </c>
      <c r="D29" s="114">
        <v>0</v>
      </c>
      <c r="E29" s="114">
        <v>0</v>
      </c>
      <c r="F29" s="115">
        <v>102</v>
      </c>
      <c r="G29" s="116">
        <v>6120</v>
      </c>
      <c r="H29" s="116">
        <v>154</v>
      </c>
      <c r="I29" s="117" t="s">
        <v>106</v>
      </c>
    </row>
    <row r="30" spans="1:9" s="33" customFormat="1" ht="16.5" customHeight="1" x14ac:dyDescent="0.2">
      <c r="A30" s="113" t="s">
        <v>171</v>
      </c>
      <c r="B30" s="113" t="s">
        <v>103</v>
      </c>
      <c r="C30" s="114">
        <v>42</v>
      </c>
      <c r="D30" s="114">
        <v>4354</v>
      </c>
      <c r="E30" s="114">
        <v>50</v>
      </c>
      <c r="F30" s="115">
        <v>0</v>
      </c>
      <c r="G30" s="116">
        <v>0</v>
      </c>
      <c r="H30" s="116">
        <v>0</v>
      </c>
      <c r="I30" s="117">
        <f t="shared" si="0"/>
        <v>-1</v>
      </c>
    </row>
    <row r="31" spans="1:9" s="33" customFormat="1" ht="16.5" customHeight="1" x14ac:dyDescent="0.2">
      <c r="A31" s="113" t="s">
        <v>172</v>
      </c>
      <c r="B31" s="113" t="s">
        <v>197</v>
      </c>
      <c r="C31" s="114">
        <v>0</v>
      </c>
      <c r="D31" s="114">
        <v>1</v>
      </c>
      <c r="E31" s="114">
        <v>1</v>
      </c>
      <c r="F31" s="115">
        <v>0</v>
      </c>
      <c r="G31" s="116">
        <v>0</v>
      </c>
      <c r="H31" s="116">
        <v>0</v>
      </c>
      <c r="I31" s="117">
        <f>(+H31-E31)/E31</f>
        <v>-1</v>
      </c>
    </row>
    <row r="32" spans="1:9" s="33" customFormat="1" ht="16.5" customHeight="1" x14ac:dyDescent="0.2">
      <c r="A32" s="113" t="s">
        <v>172</v>
      </c>
      <c r="B32" s="113" t="s">
        <v>27</v>
      </c>
      <c r="C32" s="114">
        <v>0</v>
      </c>
      <c r="D32" s="114">
        <v>0</v>
      </c>
      <c r="E32" s="114">
        <v>0</v>
      </c>
      <c r="F32" s="115">
        <v>17</v>
      </c>
      <c r="G32" s="116">
        <v>1020</v>
      </c>
      <c r="H32" s="116">
        <v>26</v>
      </c>
      <c r="I32" s="117" t="s">
        <v>106</v>
      </c>
    </row>
    <row r="33" spans="1:9" s="33" customFormat="1" ht="16.5" customHeight="1" x14ac:dyDescent="0.2">
      <c r="A33" s="113" t="s">
        <v>173</v>
      </c>
      <c r="B33" s="113" t="s">
        <v>18</v>
      </c>
      <c r="C33" s="114">
        <v>0</v>
      </c>
      <c r="D33" s="114">
        <v>0</v>
      </c>
      <c r="E33" s="114">
        <v>0</v>
      </c>
      <c r="F33" s="115">
        <v>90</v>
      </c>
      <c r="G33" s="116">
        <v>90</v>
      </c>
      <c r="H33" s="116">
        <v>135</v>
      </c>
      <c r="I33" s="117" t="s">
        <v>106</v>
      </c>
    </row>
    <row r="34" spans="1:9" s="33" customFormat="1" ht="16.5" customHeight="1" x14ac:dyDescent="0.2">
      <c r="A34" s="113" t="s">
        <v>174</v>
      </c>
      <c r="B34" s="113" t="s">
        <v>103</v>
      </c>
      <c r="C34" s="114">
        <v>40</v>
      </c>
      <c r="D34" s="114">
        <v>3200</v>
      </c>
      <c r="E34" s="114">
        <v>51</v>
      </c>
      <c r="F34" s="115">
        <v>0</v>
      </c>
      <c r="G34" s="116">
        <v>0</v>
      </c>
      <c r="H34" s="116">
        <v>0</v>
      </c>
      <c r="I34" s="117">
        <f t="shared" si="0"/>
        <v>-1</v>
      </c>
    </row>
    <row r="35" spans="1:9" s="33" customFormat="1" ht="16.5" customHeight="1" x14ac:dyDescent="0.2">
      <c r="A35" s="113" t="s">
        <v>111</v>
      </c>
      <c r="B35" s="113" t="s">
        <v>103</v>
      </c>
      <c r="C35" s="114">
        <v>0</v>
      </c>
      <c r="D35" s="114">
        <v>0</v>
      </c>
      <c r="E35" s="114">
        <v>0</v>
      </c>
      <c r="F35" s="115">
        <v>63</v>
      </c>
      <c r="G35" s="116">
        <v>6615</v>
      </c>
      <c r="H35" s="116">
        <v>67</v>
      </c>
      <c r="I35" s="117" t="s">
        <v>106</v>
      </c>
    </row>
    <row r="36" spans="1:9" s="33" customFormat="1" ht="16.5" customHeight="1" x14ac:dyDescent="0.2">
      <c r="A36" s="113" t="s">
        <v>133</v>
      </c>
      <c r="B36" s="113" t="s">
        <v>103</v>
      </c>
      <c r="C36" s="114">
        <v>816</v>
      </c>
      <c r="D36" s="114">
        <v>86216</v>
      </c>
      <c r="E36" s="114">
        <v>903</v>
      </c>
      <c r="F36" s="115">
        <v>690</v>
      </c>
      <c r="G36" s="116">
        <v>73283</v>
      </c>
      <c r="H36" s="116">
        <v>750</v>
      </c>
      <c r="I36" s="117">
        <f t="shared" si="0"/>
        <v>-0.16943521594684385</v>
      </c>
    </row>
    <row r="37" spans="1:9" s="33" customFormat="1" ht="16.5" customHeight="1" x14ac:dyDescent="0.2">
      <c r="A37" s="113" t="s">
        <v>113</v>
      </c>
      <c r="B37" s="113" t="s">
        <v>203</v>
      </c>
      <c r="C37" s="114">
        <v>0</v>
      </c>
      <c r="D37" s="114">
        <v>2187</v>
      </c>
      <c r="E37" s="114">
        <v>27</v>
      </c>
      <c r="F37" s="115">
        <v>0</v>
      </c>
      <c r="G37" s="116">
        <v>0</v>
      </c>
      <c r="H37" s="116">
        <v>0</v>
      </c>
      <c r="I37" s="117">
        <f>(+H37-E37)/E37</f>
        <v>-1</v>
      </c>
    </row>
    <row r="38" spans="1:9" s="33" customFormat="1" ht="16.5" customHeight="1" x14ac:dyDescent="0.2">
      <c r="A38" s="113" t="s">
        <v>113</v>
      </c>
      <c r="B38" s="113" t="s">
        <v>166</v>
      </c>
      <c r="C38" s="114">
        <v>240</v>
      </c>
      <c r="D38" s="114">
        <v>12784</v>
      </c>
      <c r="E38" s="114">
        <v>313</v>
      </c>
      <c r="F38" s="115">
        <v>0</v>
      </c>
      <c r="G38" s="116">
        <v>0</v>
      </c>
      <c r="H38" s="116">
        <v>0</v>
      </c>
      <c r="I38" s="117">
        <f t="shared" si="0"/>
        <v>-1</v>
      </c>
    </row>
    <row r="39" spans="1:9" s="33" customFormat="1" ht="16.5" customHeight="1" x14ac:dyDescent="0.2">
      <c r="A39" s="113" t="s">
        <v>113</v>
      </c>
      <c r="B39" s="113" t="s">
        <v>137</v>
      </c>
      <c r="C39" s="114">
        <v>0</v>
      </c>
      <c r="D39" s="114">
        <v>0</v>
      </c>
      <c r="E39" s="114">
        <v>0</v>
      </c>
      <c r="F39" s="115">
        <v>0</v>
      </c>
      <c r="G39" s="116">
        <v>3850</v>
      </c>
      <c r="H39" s="116">
        <v>54</v>
      </c>
      <c r="I39" s="117" t="s">
        <v>106</v>
      </c>
    </row>
    <row r="40" spans="1:9" s="33" customFormat="1" ht="16.5" customHeight="1" x14ac:dyDescent="0.2">
      <c r="A40" s="113" t="s">
        <v>113</v>
      </c>
      <c r="B40" s="113" t="s">
        <v>99</v>
      </c>
      <c r="C40" s="114">
        <v>310</v>
      </c>
      <c r="D40" s="114">
        <v>19828</v>
      </c>
      <c r="E40" s="114">
        <v>318</v>
      </c>
      <c r="F40" s="115">
        <v>21</v>
      </c>
      <c r="G40" s="116">
        <v>1176</v>
      </c>
      <c r="H40" s="116">
        <v>22</v>
      </c>
      <c r="I40" s="117">
        <f>(+H40-E40)/E40</f>
        <v>-0.9308176100628931</v>
      </c>
    </row>
    <row r="41" spans="1:9" s="33" customFormat="1" ht="16.5" customHeight="1" x14ac:dyDescent="0.2">
      <c r="A41" s="113" t="s">
        <v>113</v>
      </c>
      <c r="B41" s="113" t="s">
        <v>103</v>
      </c>
      <c r="C41" s="114">
        <v>407</v>
      </c>
      <c r="D41" s="114">
        <v>45808</v>
      </c>
      <c r="E41" s="114">
        <v>494</v>
      </c>
      <c r="F41" s="115">
        <v>615</v>
      </c>
      <c r="G41" s="116">
        <v>60323</v>
      </c>
      <c r="H41" s="116">
        <v>701</v>
      </c>
      <c r="I41" s="117">
        <f t="shared" si="0"/>
        <v>0.41902834008097167</v>
      </c>
    </row>
    <row r="42" spans="1:9" s="33" customFormat="1" ht="16.5" customHeight="1" x14ac:dyDescent="0.2">
      <c r="A42" s="113" t="s">
        <v>113</v>
      </c>
      <c r="B42" s="113" t="s">
        <v>169</v>
      </c>
      <c r="C42" s="114">
        <v>60</v>
      </c>
      <c r="D42" s="114">
        <v>6000</v>
      </c>
      <c r="E42" s="114">
        <v>60</v>
      </c>
      <c r="F42" s="115">
        <v>80</v>
      </c>
      <c r="G42" s="116">
        <v>8000</v>
      </c>
      <c r="H42" s="116">
        <v>80</v>
      </c>
      <c r="I42" s="117">
        <f t="shared" si="0"/>
        <v>0.33333333333333331</v>
      </c>
    </row>
    <row r="43" spans="1:9" s="33" customFormat="1" ht="16.5" customHeight="1" x14ac:dyDescent="0.2">
      <c r="A43" s="113" t="s">
        <v>179</v>
      </c>
      <c r="B43" s="113" t="s">
        <v>99</v>
      </c>
      <c r="C43" s="114">
        <v>0</v>
      </c>
      <c r="D43" s="114">
        <v>0</v>
      </c>
      <c r="E43" s="114">
        <v>0</v>
      </c>
      <c r="F43" s="115">
        <v>21</v>
      </c>
      <c r="G43" s="116">
        <v>1176</v>
      </c>
      <c r="H43" s="116">
        <v>22</v>
      </c>
      <c r="I43" s="117" t="s">
        <v>106</v>
      </c>
    </row>
    <row r="44" spans="1:9" s="33" customFormat="1" ht="16.5" customHeight="1" x14ac:dyDescent="0.2">
      <c r="A44" s="113" t="s">
        <v>114</v>
      </c>
      <c r="B44" s="113" t="s">
        <v>99</v>
      </c>
      <c r="C44" s="114">
        <v>20</v>
      </c>
      <c r="D44" s="114">
        <v>2200</v>
      </c>
      <c r="E44" s="114">
        <v>17</v>
      </c>
      <c r="F44" s="115">
        <v>273</v>
      </c>
      <c r="G44" s="116">
        <v>15288</v>
      </c>
      <c r="H44" s="116">
        <v>290</v>
      </c>
      <c r="I44" s="117">
        <f>(+H44-E44)/E44</f>
        <v>16.058823529411764</v>
      </c>
    </row>
    <row r="45" spans="1:9" s="33" customFormat="1" ht="16.5" customHeight="1" x14ac:dyDescent="0.2">
      <c r="A45" s="113" t="s">
        <v>114</v>
      </c>
      <c r="B45" s="113" t="s">
        <v>103</v>
      </c>
      <c r="C45" s="114">
        <v>167</v>
      </c>
      <c r="D45" s="114">
        <v>12396</v>
      </c>
      <c r="E45" s="114">
        <v>210</v>
      </c>
      <c r="F45" s="115">
        <v>675</v>
      </c>
      <c r="G45" s="116">
        <v>44650</v>
      </c>
      <c r="H45" s="116">
        <v>875</v>
      </c>
      <c r="I45" s="117">
        <f t="shared" si="0"/>
        <v>3.1666666666666665</v>
      </c>
    </row>
    <row r="46" spans="1:9" s="33" customFormat="1" ht="16.5" customHeight="1" x14ac:dyDescent="0.2">
      <c r="A46" s="113" t="s">
        <v>198</v>
      </c>
      <c r="B46" s="113" t="s">
        <v>18</v>
      </c>
      <c r="C46" s="114">
        <v>0</v>
      </c>
      <c r="D46" s="114">
        <v>0</v>
      </c>
      <c r="E46" s="114">
        <v>0</v>
      </c>
      <c r="F46" s="115">
        <v>360</v>
      </c>
      <c r="G46" s="116">
        <v>360</v>
      </c>
      <c r="H46" s="116">
        <v>540</v>
      </c>
      <c r="I46" s="117" t="s">
        <v>106</v>
      </c>
    </row>
    <row r="47" spans="1:9" s="33" customFormat="1" ht="16.5" customHeight="1" x14ac:dyDescent="0.2">
      <c r="A47" s="113" t="s">
        <v>131</v>
      </c>
      <c r="B47" s="113" t="s">
        <v>203</v>
      </c>
      <c r="C47" s="114">
        <v>0</v>
      </c>
      <c r="D47" s="114">
        <v>6695</v>
      </c>
      <c r="E47" s="114">
        <v>80</v>
      </c>
      <c r="F47" s="115">
        <v>0</v>
      </c>
      <c r="G47" s="116">
        <v>0</v>
      </c>
      <c r="H47" s="116">
        <v>0</v>
      </c>
      <c r="I47" s="117">
        <f>(+H47-E47)/E47</f>
        <v>-1</v>
      </c>
    </row>
    <row r="48" spans="1:9" s="33" customFormat="1" ht="16.5" customHeight="1" x14ac:dyDescent="0.2">
      <c r="A48" s="113" t="s">
        <v>131</v>
      </c>
      <c r="B48" s="113" t="s">
        <v>103</v>
      </c>
      <c r="C48" s="114">
        <v>418</v>
      </c>
      <c r="D48" s="114">
        <v>43184</v>
      </c>
      <c r="E48" s="114">
        <v>479</v>
      </c>
      <c r="F48" s="115">
        <v>1430</v>
      </c>
      <c r="G48" s="116">
        <v>152981</v>
      </c>
      <c r="H48" s="116">
        <v>1595</v>
      </c>
      <c r="I48" s="117">
        <f t="shared" si="0"/>
        <v>2.3298538622129437</v>
      </c>
    </row>
    <row r="49" spans="1:9" s="33" customFormat="1" ht="16.5" customHeight="1" x14ac:dyDescent="0.2">
      <c r="A49" s="113" t="s">
        <v>131</v>
      </c>
      <c r="B49" s="113" t="s">
        <v>134</v>
      </c>
      <c r="C49" s="114">
        <v>0</v>
      </c>
      <c r="D49" s="114">
        <v>0</v>
      </c>
      <c r="E49" s="114">
        <v>0</v>
      </c>
      <c r="F49" s="115">
        <v>0</v>
      </c>
      <c r="G49" s="116">
        <v>1983</v>
      </c>
      <c r="H49" s="116">
        <v>24</v>
      </c>
      <c r="I49" s="117" t="s">
        <v>106</v>
      </c>
    </row>
    <row r="50" spans="1:9" s="33" customFormat="1" ht="16.5" customHeight="1" x14ac:dyDescent="0.2">
      <c r="A50" s="113" t="s">
        <v>115</v>
      </c>
      <c r="B50" s="113" t="s">
        <v>166</v>
      </c>
      <c r="C50" s="114">
        <v>1760</v>
      </c>
      <c r="D50" s="114">
        <v>12000</v>
      </c>
      <c r="E50" s="114">
        <v>2289</v>
      </c>
      <c r="F50" s="115">
        <v>0</v>
      </c>
      <c r="G50" s="116">
        <v>0</v>
      </c>
      <c r="H50" s="116">
        <v>0</v>
      </c>
      <c r="I50" s="117">
        <f t="shared" si="0"/>
        <v>-1</v>
      </c>
    </row>
    <row r="51" spans="1:9" s="33" customFormat="1" ht="16.5" customHeight="1" x14ac:dyDescent="0.2">
      <c r="A51" s="113" t="s">
        <v>115</v>
      </c>
      <c r="B51" s="113" t="s">
        <v>99</v>
      </c>
      <c r="C51" s="114">
        <v>1288</v>
      </c>
      <c r="D51" s="114">
        <v>87248</v>
      </c>
      <c r="E51" s="114">
        <v>1313</v>
      </c>
      <c r="F51" s="115">
        <v>811</v>
      </c>
      <c r="G51" s="116">
        <v>55396</v>
      </c>
      <c r="H51" s="116">
        <v>807</v>
      </c>
      <c r="I51" s="117">
        <f t="shared" si="0"/>
        <v>-0.38537699923838536</v>
      </c>
    </row>
    <row r="52" spans="1:9" s="33" customFormat="1" ht="16.5" customHeight="1" x14ac:dyDescent="0.2">
      <c r="A52" s="113" t="s">
        <v>115</v>
      </c>
      <c r="B52" s="113" t="s">
        <v>103</v>
      </c>
      <c r="C52" s="114">
        <v>6742</v>
      </c>
      <c r="D52" s="114">
        <v>612546</v>
      </c>
      <c r="E52" s="114">
        <v>8022</v>
      </c>
      <c r="F52" s="115">
        <v>8557</v>
      </c>
      <c r="G52" s="116">
        <v>765503</v>
      </c>
      <c r="H52" s="116">
        <v>10379</v>
      </c>
      <c r="I52" s="117">
        <f t="shared" si="0"/>
        <v>0.293817003241087</v>
      </c>
    </row>
    <row r="53" spans="1:9" s="33" customFormat="1" ht="16.5" customHeight="1" x14ac:dyDescent="0.2">
      <c r="A53" s="113" t="s">
        <v>115</v>
      </c>
      <c r="B53" s="113" t="s">
        <v>169</v>
      </c>
      <c r="C53" s="114">
        <v>60</v>
      </c>
      <c r="D53" s="114">
        <v>6000</v>
      </c>
      <c r="E53" s="114">
        <v>60</v>
      </c>
      <c r="F53" s="115">
        <v>80</v>
      </c>
      <c r="G53" s="116">
        <v>8000</v>
      </c>
      <c r="H53" s="116">
        <v>80</v>
      </c>
      <c r="I53" s="117">
        <f t="shared" si="0"/>
        <v>0.33333333333333331</v>
      </c>
    </row>
    <row r="54" spans="1:9" s="33" customFormat="1" ht="16.5" customHeight="1" x14ac:dyDescent="0.2">
      <c r="A54" s="113" t="s">
        <v>116</v>
      </c>
      <c r="B54" s="113" t="s">
        <v>99</v>
      </c>
      <c r="C54" s="114">
        <v>483</v>
      </c>
      <c r="D54" s="114">
        <v>24997</v>
      </c>
      <c r="E54" s="114">
        <v>478</v>
      </c>
      <c r="F54" s="115">
        <v>293</v>
      </c>
      <c r="G54" s="116">
        <v>16408</v>
      </c>
      <c r="H54" s="116">
        <v>312</v>
      </c>
      <c r="I54" s="117">
        <f t="shared" si="0"/>
        <v>-0.34728033472803349</v>
      </c>
    </row>
    <row r="55" spans="1:9" s="33" customFormat="1" ht="16.5" customHeight="1" x14ac:dyDescent="0.2">
      <c r="A55" s="113" t="s">
        <v>116</v>
      </c>
      <c r="B55" s="113" t="s">
        <v>103</v>
      </c>
      <c r="C55" s="114">
        <v>120</v>
      </c>
      <c r="D55" s="114">
        <v>13440</v>
      </c>
      <c r="E55" s="114">
        <v>143</v>
      </c>
      <c r="F55" s="115">
        <v>180</v>
      </c>
      <c r="G55" s="116">
        <v>20160</v>
      </c>
      <c r="H55" s="116">
        <v>206</v>
      </c>
      <c r="I55" s="117">
        <f t="shared" si="0"/>
        <v>0.44055944055944057</v>
      </c>
    </row>
    <row r="56" spans="1:9" s="33" customFormat="1" ht="16.5" customHeight="1" x14ac:dyDescent="0.2">
      <c r="A56" s="113" t="s">
        <v>117</v>
      </c>
      <c r="B56" s="113" t="s">
        <v>166</v>
      </c>
      <c r="C56" s="114">
        <v>240</v>
      </c>
      <c r="D56" s="114">
        <v>2800</v>
      </c>
      <c r="E56" s="114">
        <v>312</v>
      </c>
      <c r="F56" s="115">
        <v>0</v>
      </c>
      <c r="G56" s="116">
        <v>0</v>
      </c>
      <c r="H56" s="116">
        <v>0</v>
      </c>
      <c r="I56" s="117">
        <f>(+H56-E56)/E56</f>
        <v>-1</v>
      </c>
    </row>
    <row r="57" spans="1:9" s="33" customFormat="1" ht="16.5" customHeight="1" x14ac:dyDescent="0.2">
      <c r="A57" s="113" t="s">
        <v>117</v>
      </c>
      <c r="B57" s="113" t="s">
        <v>99</v>
      </c>
      <c r="C57" s="114">
        <v>1019</v>
      </c>
      <c r="D57" s="114">
        <v>59012</v>
      </c>
      <c r="E57" s="114">
        <v>1052</v>
      </c>
      <c r="F57" s="115">
        <v>854</v>
      </c>
      <c r="G57" s="116">
        <v>49504</v>
      </c>
      <c r="H57" s="116">
        <v>894</v>
      </c>
      <c r="I57" s="117">
        <f t="shared" si="0"/>
        <v>-0.15019011406844107</v>
      </c>
    </row>
    <row r="58" spans="1:9" s="33" customFormat="1" ht="16.5" customHeight="1" x14ac:dyDescent="0.2">
      <c r="A58" s="113" t="s">
        <v>117</v>
      </c>
      <c r="B58" s="113" t="s">
        <v>103</v>
      </c>
      <c r="C58" s="114">
        <v>1060</v>
      </c>
      <c r="D58" s="114">
        <v>75207</v>
      </c>
      <c r="E58" s="114">
        <v>1234</v>
      </c>
      <c r="F58" s="115">
        <v>1577</v>
      </c>
      <c r="G58" s="116">
        <v>111205</v>
      </c>
      <c r="H58" s="116">
        <v>1872</v>
      </c>
      <c r="I58" s="117">
        <f t="shared" si="0"/>
        <v>0.51701782820097242</v>
      </c>
    </row>
    <row r="59" spans="1:9" s="33" customFormat="1" ht="16.5" customHeight="1" x14ac:dyDescent="0.2">
      <c r="A59" s="113" t="s">
        <v>118</v>
      </c>
      <c r="B59" s="113" t="s">
        <v>166</v>
      </c>
      <c r="C59" s="114">
        <v>140</v>
      </c>
      <c r="D59" s="114">
        <v>4203</v>
      </c>
      <c r="E59" s="114">
        <v>185</v>
      </c>
      <c r="F59" s="115">
        <v>0</v>
      </c>
      <c r="G59" s="116">
        <v>0</v>
      </c>
      <c r="H59" s="116">
        <v>0</v>
      </c>
      <c r="I59" s="117">
        <f t="shared" si="0"/>
        <v>-1</v>
      </c>
    </row>
    <row r="60" spans="1:9" s="33" customFormat="1" ht="16.5" customHeight="1" x14ac:dyDescent="0.2">
      <c r="A60" s="113" t="s">
        <v>118</v>
      </c>
      <c r="B60" s="113" t="s">
        <v>103</v>
      </c>
      <c r="C60" s="114">
        <v>42</v>
      </c>
      <c r="D60" s="114">
        <v>3150</v>
      </c>
      <c r="E60" s="114">
        <v>41</v>
      </c>
      <c r="F60" s="115">
        <v>63</v>
      </c>
      <c r="G60" s="116">
        <v>4725</v>
      </c>
      <c r="H60" s="116">
        <v>61</v>
      </c>
      <c r="I60" s="117">
        <f t="shared" si="0"/>
        <v>0.48780487804878048</v>
      </c>
    </row>
    <row r="61" spans="1:9" s="33" customFormat="1" ht="16.5" customHeight="1" x14ac:dyDescent="0.2">
      <c r="A61" s="113" t="s">
        <v>119</v>
      </c>
      <c r="B61" s="113" t="s">
        <v>99</v>
      </c>
      <c r="C61" s="114">
        <v>21</v>
      </c>
      <c r="D61" s="114">
        <v>1176</v>
      </c>
      <c r="E61" s="114">
        <v>22</v>
      </c>
      <c r="F61" s="115">
        <v>63</v>
      </c>
      <c r="G61" s="116">
        <v>3528</v>
      </c>
      <c r="H61" s="116">
        <v>67</v>
      </c>
      <c r="I61" s="117">
        <f t="shared" si="0"/>
        <v>2.0454545454545454</v>
      </c>
    </row>
    <row r="62" spans="1:9" s="33" customFormat="1" ht="16.5" customHeight="1" x14ac:dyDescent="0.2">
      <c r="A62" s="113" t="s">
        <v>119</v>
      </c>
      <c r="B62" s="113" t="s">
        <v>103</v>
      </c>
      <c r="C62" s="114">
        <v>1567</v>
      </c>
      <c r="D62" s="114">
        <v>107576</v>
      </c>
      <c r="E62" s="114">
        <v>1976</v>
      </c>
      <c r="F62" s="115">
        <v>2245</v>
      </c>
      <c r="G62" s="116">
        <v>165051</v>
      </c>
      <c r="H62" s="116">
        <v>2773</v>
      </c>
      <c r="I62" s="117">
        <f t="shared" si="0"/>
        <v>0.40334008097165991</v>
      </c>
    </row>
    <row r="63" spans="1:9" s="33" customFormat="1" ht="16.5" customHeight="1" x14ac:dyDescent="0.2">
      <c r="A63" s="113" t="s">
        <v>135</v>
      </c>
      <c r="B63" s="113" t="s">
        <v>203</v>
      </c>
      <c r="C63" s="114">
        <v>0</v>
      </c>
      <c r="D63" s="114">
        <v>2121</v>
      </c>
      <c r="E63" s="114">
        <v>26</v>
      </c>
      <c r="F63" s="115">
        <v>0</v>
      </c>
      <c r="G63" s="116">
        <v>0</v>
      </c>
      <c r="H63" s="116">
        <v>0</v>
      </c>
      <c r="I63" s="117">
        <f>(+H63-E63)/E63</f>
        <v>-1</v>
      </c>
    </row>
    <row r="64" spans="1:9" s="33" customFormat="1" ht="16.5" customHeight="1" x14ac:dyDescent="0.2">
      <c r="A64" s="113" t="s">
        <v>135</v>
      </c>
      <c r="B64" s="113" t="s">
        <v>166</v>
      </c>
      <c r="C64" s="114">
        <v>60</v>
      </c>
      <c r="D64" s="114">
        <v>3900</v>
      </c>
      <c r="E64" s="114">
        <v>78</v>
      </c>
      <c r="F64" s="115">
        <v>0</v>
      </c>
      <c r="G64" s="116">
        <v>0</v>
      </c>
      <c r="H64" s="116">
        <v>0</v>
      </c>
      <c r="I64" s="117">
        <f t="shared" si="0"/>
        <v>-1</v>
      </c>
    </row>
    <row r="65" spans="1:9" s="33" customFormat="1" ht="16.5" customHeight="1" x14ac:dyDescent="0.2">
      <c r="A65" s="113" t="s">
        <v>135</v>
      </c>
      <c r="B65" s="113" t="s">
        <v>137</v>
      </c>
      <c r="C65" s="114">
        <v>0</v>
      </c>
      <c r="D65" s="114">
        <v>0</v>
      </c>
      <c r="E65" s="114">
        <v>0</v>
      </c>
      <c r="F65" s="115">
        <v>0</v>
      </c>
      <c r="G65" s="116">
        <v>5775</v>
      </c>
      <c r="H65" s="116">
        <v>81</v>
      </c>
      <c r="I65" s="117" t="s">
        <v>106</v>
      </c>
    </row>
    <row r="66" spans="1:9" s="33" customFormat="1" ht="16.5" customHeight="1" x14ac:dyDescent="0.2">
      <c r="A66" s="113" t="s">
        <v>135</v>
      </c>
      <c r="B66" s="113" t="s">
        <v>103</v>
      </c>
      <c r="C66" s="114">
        <v>9993</v>
      </c>
      <c r="D66" s="114">
        <v>860663</v>
      </c>
      <c r="E66" s="114">
        <v>12637</v>
      </c>
      <c r="F66" s="115">
        <v>12402</v>
      </c>
      <c r="G66" s="116">
        <v>1086558</v>
      </c>
      <c r="H66" s="116">
        <v>15160</v>
      </c>
      <c r="I66" s="117">
        <f t="shared" si="0"/>
        <v>0.19965181609559232</v>
      </c>
    </row>
    <row r="67" spans="1:9" s="33" customFormat="1" ht="16.5" customHeight="1" x14ac:dyDescent="0.2">
      <c r="A67" s="113" t="s">
        <v>135</v>
      </c>
      <c r="B67" s="113" t="s">
        <v>134</v>
      </c>
      <c r="C67" s="114">
        <v>0</v>
      </c>
      <c r="D67" s="114">
        <v>0</v>
      </c>
      <c r="E67" s="114">
        <v>0</v>
      </c>
      <c r="F67" s="115">
        <v>0</v>
      </c>
      <c r="G67" s="116">
        <v>14146</v>
      </c>
      <c r="H67" s="116">
        <v>174</v>
      </c>
      <c r="I67" s="117" t="s">
        <v>106</v>
      </c>
    </row>
    <row r="68" spans="1:9" s="33" customFormat="1" ht="16.5" customHeight="1" x14ac:dyDescent="0.2">
      <c r="A68" s="113" t="s">
        <v>135</v>
      </c>
      <c r="B68" s="113" t="s">
        <v>169</v>
      </c>
      <c r="C68" s="114">
        <v>20</v>
      </c>
      <c r="D68" s="114">
        <v>2000</v>
      </c>
      <c r="E68" s="114">
        <v>20</v>
      </c>
      <c r="F68" s="115">
        <v>100</v>
      </c>
      <c r="G68" s="116">
        <v>6120</v>
      </c>
      <c r="H68" s="116">
        <v>105</v>
      </c>
      <c r="I68" s="117">
        <f t="shared" si="0"/>
        <v>4.25</v>
      </c>
    </row>
    <row r="69" spans="1:9" s="33" customFormat="1" ht="16.5" customHeight="1" x14ac:dyDescent="0.2">
      <c r="A69" s="113" t="s">
        <v>204</v>
      </c>
      <c r="B69" s="113" t="s">
        <v>103</v>
      </c>
      <c r="C69" s="114">
        <v>0</v>
      </c>
      <c r="D69" s="114">
        <v>0</v>
      </c>
      <c r="E69" s="114">
        <v>0</v>
      </c>
      <c r="F69" s="115">
        <v>21</v>
      </c>
      <c r="G69" s="116">
        <v>2205</v>
      </c>
      <c r="H69" s="116">
        <v>22</v>
      </c>
      <c r="I69" s="117" t="s">
        <v>106</v>
      </c>
    </row>
    <row r="70" spans="1:9" s="33" customFormat="1" ht="16.5" customHeight="1" x14ac:dyDescent="0.2">
      <c r="A70" s="113" t="s">
        <v>120</v>
      </c>
      <c r="B70" s="113" t="s">
        <v>99</v>
      </c>
      <c r="C70" s="114">
        <v>0</v>
      </c>
      <c r="D70" s="114">
        <v>0</v>
      </c>
      <c r="E70" s="114">
        <v>0</v>
      </c>
      <c r="F70" s="115">
        <v>42</v>
      </c>
      <c r="G70" s="116">
        <v>2352</v>
      </c>
      <c r="H70" s="116">
        <v>45</v>
      </c>
      <c r="I70" s="117" t="s">
        <v>106</v>
      </c>
    </row>
    <row r="71" spans="1:9" s="33" customFormat="1" ht="16.5" customHeight="1" x14ac:dyDescent="0.2">
      <c r="A71" s="113" t="s">
        <v>120</v>
      </c>
      <c r="B71" s="113" t="s">
        <v>103</v>
      </c>
      <c r="C71" s="114">
        <v>104</v>
      </c>
      <c r="D71" s="114">
        <v>11220</v>
      </c>
      <c r="E71" s="114">
        <v>123</v>
      </c>
      <c r="F71" s="115">
        <v>123</v>
      </c>
      <c r="G71" s="116">
        <v>13815</v>
      </c>
      <c r="H71" s="116">
        <v>141</v>
      </c>
      <c r="I71" s="117">
        <f t="shared" si="0"/>
        <v>0.14634146341463414</v>
      </c>
    </row>
    <row r="72" spans="1:9" s="33" customFormat="1" ht="16.5" customHeight="1" x14ac:dyDescent="0.2">
      <c r="A72" s="113" t="s">
        <v>121</v>
      </c>
      <c r="B72" s="113" t="s">
        <v>103</v>
      </c>
      <c r="C72" s="114">
        <v>203</v>
      </c>
      <c r="D72" s="114">
        <v>20466</v>
      </c>
      <c r="E72" s="114">
        <v>247</v>
      </c>
      <c r="F72" s="115">
        <v>103</v>
      </c>
      <c r="G72" s="116">
        <v>9910</v>
      </c>
      <c r="H72" s="116">
        <v>114</v>
      </c>
      <c r="I72" s="117">
        <f t="shared" si="0"/>
        <v>-0.53846153846153844</v>
      </c>
    </row>
    <row r="73" spans="1:9" s="33" customFormat="1" ht="16.5" customHeight="1" x14ac:dyDescent="0.2">
      <c r="A73" s="113" t="s">
        <v>176</v>
      </c>
      <c r="B73" s="113" t="s">
        <v>103</v>
      </c>
      <c r="C73" s="114">
        <v>0</v>
      </c>
      <c r="D73" s="114">
        <v>0</v>
      </c>
      <c r="E73" s="114">
        <v>0</v>
      </c>
      <c r="F73" s="115">
        <v>21</v>
      </c>
      <c r="G73" s="116">
        <v>1953</v>
      </c>
      <c r="H73" s="116">
        <v>24</v>
      </c>
      <c r="I73" s="117" t="s">
        <v>106</v>
      </c>
    </row>
    <row r="74" spans="1:9" s="33" customFormat="1" ht="16.5" customHeight="1" x14ac:dyDescent="0.2">
      <c r="A74" s="113" t="s">
        <v>122</v>
      </c>
      <c r="B74" s="113" t="s">
        <v>18</v>
      </c>
      <c r="C74" s="114">
        <v>0</v>
      </c>
      <c r="D74" s="114">
        <v>6120</v>
      </c>
      <c r="E74" s="114">
        <v>156</v>
      </c>
      <c r="F74" s="115">
        <v>0</v>
      </c>
      <c r="G74" s="116">
        <v>0</v>
      </c>
      <c r="H74" s="116">
        <v>0</v>
      </c>
      <c r="I74" s="117">
        <f>(+H74-E74)/E74</f>
        <v>-1</v>
      </c>
    </row>
    <row r="75" spans="1:9" s="33" customFormat="1" ht="16.5" customHeight="1" x14ac:dyDescent="0.2">
      <c r="A75" s="113" t="s">
        <v>122</v>
      </c>
      <c r="B75" s="113" t="s">
        <v>103</v>
      </c>
      <c r="C75" s="114">
        <v>210</v>
      </c>
      <c r="D75" s="114">
        <v>23407</v>
      </c>
      <c r="E75" s="114">
        <v>245</v>
      </c>
      <c r="F75" s="115">
        <v>399</v>
      </c>
      <c r="G75" s="116">
        <v>43792</v>
      </c>
      <c r="H75" s="116">
        <v>459</v>
      </c>
      <c r="I75" s="117">
        <f t="shared" si="0"/>
        <v>0.87346938775510208</v>
      </c>
    </row>
    <row r="76" spans="1:9" s="33" customFormat="1" ht="16.5" customHeight="1" x14ac:dyDescent="0.2">
      <c r="A76" s="113" t="s">
        <v>123</v>
      </c>
      <c r="B76" s="113" t="s">
        <v>166</v>
      </c>
      <c r="C76" s="114">
        <v>20</v>
      </c>
      <c r="D76" s="114">
        <v>40</v>
      </c>
      <c r="E76" s="114">
        <v>27</v>
      </c>
      <c r="F76" s="115">
        <v>99</v>
      </c>
      <c r="G76" s="116">
        <v>99</v>
      </c>
      <c r="H76" s="116">
        <v>134</v>
      </c>
      <c r="I76" s="117">
        <f t="shared" si="0"/>
        <v>3.9629629629629628</v>
      </c>
    </row>
    <row r="77" spans="1:9" s="33" customFormat="1" ht="16.5" customHeight="1" x14ac:dyDescent="0.2">
      <c r="A77" s="113" t="s">
        <v>123</v>
      </c>
      <c r="B77" s="113" t="s">
        <v>99</v>
      </c>
      <c r="C77" s="114">
        <v>735</v>
      </c>
      <c r="D77" s="114">
        <v>41153</v>
      </c>
      <c r="E77" s="114">
        <v>782</v>
      </c>
      <c r="F77" s="115">
        <v>714</v>
      </c>
      <c r="G77" s="116">
        <v>39984</v>
      </c>
      <c r="H77" s="116">
        <v>760</v>
      </c>
      <c r="I77" s="117">
        <f t="shared" si="0"/>
        <v>-2.8132992327365727E-2</v>
      </c>
    </row>
    <row r="78" spans="1:9" s="33" customFormat="1" ht="16.5" customHeight="1" x14ac:dyDescent="0.2">
      <c r="A78" s="113" t="s">
        <v>29</v>
      </c>
      <c r="B78" s="113" t="s">
        <v>27</v>
      </c>
      <c r="C78" s="114">
        <v>1054</v>
      </c>
      <c r="D78" s="114">
        <v>63240</v>
      </c>
      <c r="E78" s="114">
        <v>1587</v>
      </c>
      <c r="F78" s="115">
        <v>833</v>
      </c>
      <c r="G78" s="116">
        <v>49980</v>
      </c>
      <c r="H78" s="116">
        <v>1254</v>
      </c>
      <c r="I78" s="117">
        <f t="shared" si="0"/>
        <v>-0.20982986767485823</v>
      </c>
    </row>
    <row r="79" spans="1:9" s="33" customFormat="1" ht="16.5" customHeight="1" x14ac:dyDescent="0.2">
      <c r="A79" s="113" t="s">
        <v>124</v>
      </c>
      <c r="B79" s="113" t="s">
        <v>99</v>
      </c>
      <c r="C79" s="114">
        <v>63</v>
      </c>
      <c r="D79" s="114">
        <v>3528</v>
      </c>
      <c r="E79" s="114">
        <v>67</v>
      </c>
      <c r="F79" s="115">
        <v>42</v>
      </c>
      <c r="G79" s="116">
        <v>2352</v>
      </c>
      <c r="H79" s="116">
        <v>45</v>
      </c>
      <c r="I79" s="117">
        <f t="shared" si="0"/>
        <v>-0.32835820895522388</v>
      </c>
    </row>
    <row r="80" spans="1:9" s="33" customFormat="1" ht="16.5" customHeight="1" x14ac:dyDescent="0.2">
      <c r="A80" s="113" t="s">
        <v>124</v>
      </c>
      <c r="B80" s="113" t="s">
        <v>103</v>
      </c>
      <c r="C80" s="114">
        <v>350</v>
      </c>
      <c r="D80" s="114">
        <v>32799</v>
      </c>
      <c r="E80" s="114">
        <v>386</v>
      </c>
      <c r="F80" s="115">
        <v>349</v>
      </c>
      <c r="G80" s="116">
        <v>37406</v>
      </c>
      <c r="H80" s="116">
        <v>395</v>
      </c>
      <c r="I80" s="117">
        <f t="shared" si="0"/>
        <v>2.3316062176165803E-2</v>
      </c>
    </row>
    <row r="81" spans="1:9" s="33" customFormat="1" ht="16.5" customHeight="1" x14ac:dyDescent="0.2">
      <c r="A81" s="113" t="s">
        <v>125</v>
      </c>
      <c r="B81" s="113" t="s">
        <v>103</v>
      </c>
      <c r="C81" s="114">
        <v>61</v>
      </c>
      <c r="D81" s="114">
        <v>6685</v>
      </c>
      <c r="E81" s="114">
        <v>74</v>
      </c>
      <c r="F81" s="115">
        <v>40</v>
      </c>
      <c r="G81" s="116">
        <v>4480</v>
      </c>
      <c r="H81" s="116">
        <v>46</v>
      </c>
      <c r="I81" s="117">
        <f t="shared" si="0"/>
        <v>-0.3783783783783784</v>
      </c>
    </row>
    <row r="82" spans="1:9" s="33" customFormat="1" ht="16.5" customHeight="1" x14ac:dyDescent="0.2">
      <c r="A82" s="113" t="s">
        <v>126</v>
      </c>
      <c r="B82" s="113" t="s">
        <v>18</v>
      </c>
      <c r="C82" s="114">
        <v>0</v>
      </c>
      <c r="D82" s="114">
        <v>0</v>
      </c>
      <c r="E82" s="114">
        <v>0</v>
      </c>
      <c r="F82" s="115">
        <v>18</v>
      </c>
      <c r="G82" s="116">
        <v>18</v>
      </c>
      <c r="H82" s="116">
        <v>27</v>
      </c>
      <c r="I82" s="117" t="s">
        <v>106</v>
      </c>
    </row>
    <row r="83" spans="1:9" s="33" customFormat="1" ht="16.5" customHeight="1" x14ac:dyDescent="0.2">
      <c r="A83" s="113" t="s">
        <v>200</v>
      </c>
      <c r="B83" s="113" t="s">
        <v>18</v>
      </c>
      <c r="C83" s="114">
        <v>0</v>
      </c>
      <c r="D83" s="114">
        <v>0</v>
      </c>
      <c r="E83" s="114">
        <v>0</v>
      </c>
      <c r="F83" s="115">
        <v>54</v>
      </c>
      <c r="G83" s="116">
        <v>54</v>
      </c>
      <c r="H83" s="116">
        <v>81</v>
      </c>
      <c r="I83" s="117" t="s">
        <v>106</v>
      </c>
    </row>
    <row r="84" spans="1:9" s="33" customFormat="1" ht="16.5" customHeight="1" x14ac:dyDescent="0.2">
      <c r="A84" s="113" t="s">
        <v>201</v>
      </c>
      <c r="B84" s="113" t="s">
        <v>103</v>
      </c>
      <c r="C84" s="114">
        <v>41</v>
      </c>
      <c r="D84" s="114">
        <v>2763</v>
      </c>
      <c r="E84" s="114">
        <v>55</v>
      </c>
      <c r="F84" s="115">
        <v>0</v>
      </c>
      <c r="G84" s="116">
        <v>0</v>
      </c>
      <c r="H84" s="116">
        <v>0</v>
      </c>
      <c r="I84" s="117">
        <f>(+H84-E84)/E84</f>
        <v>-1</v>
      </c>
    </row>
    <row r="85" spans="1:9" s="33" customFormat="1" ht="16.5" customHeight="1" x14ac:dyDescent="0.2">
      <c r="A85" s="113" t="s">
        <v>127</v>
      </c>
      <c r="B85" s="113" t="s">
        <v>136</v>
      </c>
      <c r="C85" s="114">
        <v>0</v>
      </c>
      <c r="D85" s="114">
        <v>0</v>
      </c>
      <c r="E85" s="114">
        <v>0</v>
      </c>
      <c r="F85" s="115">
        <v>40</v>
      </c>
      <c r="G85" s="116">
        <v>2374</v>
      </c>
      <c r="H85" s="116">
        <v>37</v>
      </c>
      <c r="I85" s="117" t="s">
        <v>106</v>
      </c>
    </row>
    <row r="86" spans="1:9" s="33" customFormat="1" ht="16.5" customHeight="1" x14ac:dyDescent="0.2">
      <c r="A86" s="113" t="s">
        <v>127</v>
      </c>
      <c r="B86" s="113" t="s">
        <v>96</v>
      </c>
      <c r="C86" s="114">
        <v>80</v>
      </c>
      <c r="D86" s="114">
        <v>9280</v>
      </c>
      <c r="E86" s="114">
        <v>91</v>
      </c>
      <c r="F86" s="115">
        <v>449</v>
      </c>
      <c r="G86" s="116">
        <v>54741</v>
      </c>
      <c r="H86" s="116">
        <v>493</v>
      </c>
      <c r="I86" s="117">
        <f t="shared" si="0"/>
        <v>4.4175824175824179</v>
      </c>
    </row>
    <row r="87" spans="1:9" s="33" customFormat="1" ht="16.5" customHeight="1" x14ac:dyDescent="0.2">
      <c r="A87" s="113" t="s">
        <v>127</v>
      </c>
      <c r="B87" s="113" t="s">
        <v>97</v>
      </c>
      <c r="C87" s="114">
        <v>8</v>
      </c>
      <c r="D87" s="114">
        <v>960</v>
      </c>
      <c r="E87" s="114">
        <v>10</v>
      </c>
      <c r="F87" s="115">
        <v>0</v>
      </c>
      <c r="G87" s="116">
        <v>0</v>
      </c>
      <c r="H87" s="116">
        <v>0</v>
      </c>
      <c r="I87" s="117">
        <f t="shared" si="0"/>
        <v>-1</v>
      </c>
    </row>
    <row r="88" spans="1:9" s="33" customFormat="1" ht="16.5" customHeight="1" x14ac:dyDescent="0.2">
      <c r="A88" s="113" t="s">
        <v>127</v>
      </c>
      <c r="B88" s="113" t="s">
        <v>167</v>
      </c>
      <c r="C88" s="114">
        <v>20</v>
      </c>
      <c r="D88" s="114">
        <v>2400</v>
      </c>
      <c r="E88" s="114">
        <v>24</v>
      </c>
      <c r="F88" s="115">
        <v>0</v>
      </c>
      <c r="G88" s="116">
        <v>0</v>
      </c>
      <c r="H88" s="116">
        <v>0</v>
      </c>
      <c r="I88" s="117">
        <f t="shared" si="0"/>
        <v>-1</v>
      </c>
    </row>
    <row r="89" spans="1:9" s="33" customFormat="1" ht="16.5" customHeight="1" x14ac:dyDescent="0.2">
      <c r="A89" s="113" t="s">
        <v>127</v>
      </c>
      <c r="B89" s="113" t="s">
        <v>137</v>
      </c>
      <c r="C89" s="114">
        <v>0</v>
      </c>
      <c r="D89" s="114">
        <v>0</v>
      </c>
      <c r="E89" s="114">
        <v>0</v>
      </c>
      <c r="F89" s="115">
        <v>580</v>
      </c>
      <c r="G89" s="116">
        <v>64790</v>
      </c>
      <c r="H89" s="116">
        <v>907</v>
      </c>
      <c r="I89" s="117" t="s">
        <v>106</v>
      </c>
    </row>
    <row r="90" spans="1:9" s="33" customFormat="1" ht="16.5" customHeight="1" x14ac:dyDescent="0.2">
      <c r="A90" s="113" t="s">
        <v>127</v>
      </c>
      <c r="B90" s="113" t="s">
        <v>168</v>
      </c>
      <c r="C90" s="114">
        <v>1123</v>
      </c>
      <c r="D90" s="114">
        <v>71661</v>
      </c>
      <c r="E90" s="114">
        <v>1363</v>
      </c>
      <c r="F90" s="115">
        <v>300</v>
      </c>
      <c r="G90" s="116">
        <v>18936</v>
      </c>
      <c r="H90" s="116">
        <v>360</v>
      </c>
      <c r="I90" s="117">
        <f t="shared" si="0"/>
        <v>-0.73587674247982393</v>
      </c>
    </row>
    <row r="91" spans="1:9" s="33" customFormat="1" ht="16.5" customHeight="1" x14ac:dyDescent="0.2">
      <c r="A91" s="113" t="s">
        <v>127</v>
      </c>
      <c r="B91" s="113" t="s">
        <v>99</v>
      </c>
      <c r="C91" s="114">
        <v>781</v>
      </c>
      <c r="D91" s="114">
        <v>41993</v>
      </c>
      <c r="E91" s="114">
        <v>801</v>
      </c>
      <c r="F91" s="115">
        <v>553</v>
      </c>
      <c r="G91" s="116">
        <v>29169</v>
      </c>
      <c r="H91" s="116">
        <v>554</v>
      </c>
      <c r="I91" s="117">
        <f t="shared" si="0"/>
        <v>-0.30836454431960048</v>
      </c>
    </row>
    <row r="92" spans="1:9" s="33" customFormat="1" ht="16.5" customHeight="1" x14ac:dyDescent="0.2">
      <c r="A92" s="113" t="s">
        <v>127</v>
      </c>
      <c r="B92" s="113" t="s">
        <v>100</v>
      </c>
      <c r="C92" s="114">
        <v>302</v>
      </c>
      <c r="D92" s="114">
        <v>39160</v>
      </c>
      <c r="E92" s="114">
        <v>353</v>
      </c>
      <c r="F92" s="115">
        <v>212</v>
      </c>
      <c r="G92" s="116">
        <v>25141</v>
      </c>
      <c r="H92" s="116">
        <v>231</v>
      </c>
      <c r="I92" s="117">
        <f t="shared" si="0"/>
        <v>-0.34560906515580736</v>
      </c>
    </row>
    <row r="93" spans="1:9" s="33" customFormat="1" ht="16.5" customHeight="1" x14ac:dyDescent="0.2">
      <c r="A93" s="113" t="s">
        <v>127</v>
      </c>
      <c r="B93" s="113" t="s">
        <v>101</v>
      </c>
      <c r="C93" s="114">
        <v>73</v>
      </c>
      <c r="D93" s="114">
        <v>8760</v>
      </c>
      <c r="E93" s="114">
        <v>88</v>
      </c>
      <c r="F93" s="115">
        <v>0</v>
      </c>
      <c r="G93" s="116">
        <v>0</v>
      </c>
      <c r="H93" s="116">
        <v>0</v>
      </c>
      <c r="I93" s="117">
        <f t="shared" si="0"/>
        <v>-1</v>
      </c>
    </row>
    <row r="94" spans="1:9" s="33" customFormat="1" ht="16.5" customHeight="1" x14ac:dyDescent="0.2">
      <c r="A94" s="113" t="s">
        <v>127</v>
      </c>
      <c r="B94" s="113" t="s">
        <v>102</v>
      </c>
      <c r="C94" s="114">
        <v>20</v>
      </c>
      <c r="D94" s="114">
        <v>2400</v>
      </c>
      <c r="E94" s="114">
        <v>24</v>
      </c>
      <c r="F94" s="115">
        <v>0</v>
      </c>
      <c r="G94" s="116">
        <v>0</v>
      </c>
      <c r="H94" s="116">
        <v>0</v>
      </c>
      <c r="I94" s="117">
        <f t="shared" si="0"/>
        <v>-1</v>
      </c>
    </row>
    <row r="95" spans="1:9" s="33" customFormat="1" ht="16.5" customHeight="1" x14ac:dyDescent="0.2">
      <c r="A95" s="113" t="s">
        <v>127</v>
      </c>
      <c r="B95" s="113" t="s">
        <v>103</v>
      </c>
      <c r="C95" s="114">
        <v>26634</v>
      </c>
      <c r="D95" s="114">
        <v>2099989</v>
      </c>
      <c r="E95" s="114">
        <v>29641</v>
      </c>
      <c r="F95" s="115">
        <v>29053</v>
      </c>
      <c r="G95" s="116">
        <v>2366952</v>
      </c>
      <c r="H95" s="116">
        <v>31999</v>
      </c>
      <c r="I95" s="117">
        <f t="shared" si="0"/>
        <v>7.955197193077157E-2</v>
      </c>
    </row>
    <row r="96" spans="1:9" s="33" customFormat="1" ht="16.5" customHeight="1" x14ac:dyDescent="0.2">
      <c r="A96" s="113" t="s">
        <v>127</v>
      </c>
      <c r="B96" s="113" t="s">
        <v>105</v>
      </c>
      <c r="C96" s="114">
        <v>1971</v>
      </c>
      <c r="D96" s="114">
        <v>212891</v>
      </c>
      <c r="E96" s="114">
        <v>1875</v>
      </c>
      <c r="F96" s="115">
        <v>680</v>
      </c>
      <c r="G96" s="116">
        <v>76356</v>
      </c>
      <c r="H96" s="116">
        <v>684</v>
      </c>
      <c r="I96" s="117">
        <f t="shared" si="0"/>
        <v>-0.63519999999999999</v>
      </c>
    </row>
    <row r="97" spans="1:9" s="33" customFormat="1" ht="16.5" customHeight="1" x14ac:dyDescent="0.2">
      <c r="A97" s="113" t="s">
        <v>205</v>
      </c>
      <c r="B97" s="113" t="s">
        <v>103</v>
      </c>
      <c r="C97" s="114">
        <v>0</v>
      </c>
      <c r="D97" s="114">
        <v>0</v>
      </c>
      <c r="E97" s="114">
        <v>0</v>
      </c>
      <c r="F97" s="115">
        <v>21</v>
      </c>
      <c r="G97" s="116">
        <v>1323</v>
      </c>
      <c r="H97" s="116">
        <v>27</v>
      </c>
      <c r="I97" s="117" t="s">
        <v>106</v>
      </c>
    </row>
    <row r="98" spans="1:9" s="33" customFormat="1" ht="16.5" customHeight="1" x14ac:dyDescent="0.2">
      <c r="A98" s="113" t="s">
        <v>205</v>
      </c>
      <c r="B98" s="113" t="s">
        <v>206</v>
      </c>
      <c r="C98" s="114">
        <v>0</v>
      </c>
      <c r="D98" s="114">
        <v>8160</v>
      </c>
      <c r="E98" s="114">
        <v>208</v>
      </c>
      <c r="F98" s="115">
        <v>0</v>
      </c>
      <c r="G98" s="116">
        <v>0</v>
      </c>
      <c r="H98" s="116">
        <v>0</v>
      </c>
      <c r="I98" s="117">
        <f>(+H98-E98)/E98</f>
        <v>-1</v>
      </c>
    </row>
    <row r="99" spans="1:9" s="33" customFormat="1" ht="16.5" customHeight="1" x14ac:dyDescent="0.2">
      <c r="A99" s="113" t="s">
        <v>128</v>
      </c>
      <c r="B99" s="113" t="s">
        <v>99</v>
      </c>
      <c r="C99" s="114">
        <v>42</v>
      </c>
      <c r="D99" s="114">
        <v>2352</v>
      </c>
      <c r="E99" s="114">
        <v>45</v>
      </c>
      <c r="F99" s="115">
        <v>42</v>
      </c>
      <c r="G99" s="116">
        <v>2352</v>
      </c>
      <c r="H99" s="116">
        <v>45</v>
      </c>
      <c r="I99" s="117">
        <f t="shared" si="0"/>
        <v>0</v>
      </c>
    </row>
    <row r="100" spans="1:9" s="33" customFormat="1" ht="16.5" customHeight="1" x14ac:dyDescent="0.2">
      <c r="A100" s="113" t="s">
        <v>128</v>
      </c>
      <c r="B100" s="113" t="s">
        <v>103</v>
      </c>
      <c r="C100" s="114">
        <v>141</v>
      </c>
      <c r="D100" s="114">
        <v>13905</v>
      </c>
      <c r="E100" s="114">
        <v>123</v>
      </c>
      <c r="F100" s="115">
        <v>142</v>
      </c>
      <c r="G100" s="116">
        <v>14710</v>
      </c>
      <c r="H100" s="116">
        <v>144</v>
      </c>
      <c r="I100" s="117">
        <f t="shared" si="0"/>
        <v>0.17073170731707318</v>
      </c>
    </row>
    <row r="101" spans="1:9" s="33" customFormat="1" ht="16.5" customHeight="1" x14ac:dyDescent="0.2">
      <c r="A101" s="113" t="s">
        <v>180</v>
      </c>
      <c r="B101" s="113" t="s">
        <v>165</v>
      </c>
      <c r="C101" s="114">
        <v>0</v>
      </c>
      <c r="D101" s="114">
        <v>8908</v>
      </c>
      <c r="E101" s="114">
        <v>108</v>
      </c>
      <c r="F101" s="115">
        <v>0</v>
      </c>
      <c r="G101" s="116">
        <v>2173</v>
      </c>
      <c r="H101" s="116">
        <v>27</v>
      </c>
      <c r="I101" s="117">
        <f t="shared" si="0"/>
        <v>-0.75</v>
      </c>
    </row>
    <row r="102" spans="1:9" s="33" customFormat="1" ht="16.5" customHeight="1" x14ac:dyDescent="0.2">
      <c r="A102" s="113" t="s">
        <v>129</v>
      </c>
      <c r="B102" s="113" t="s">
        <v>99</v>
      </c>
      <c r="C102" s="114">
        <v>584</v>
      </c>
      <c r="D102" s="114">
        <v>33820</v>
      </c>
      <c r="E102" s="114">
        <v>586</v>
      </c>
      <c r="F102" s="115">
        <v>26</v>
      </c>
      <c r="G102" s="116">
        <v>1456</v>
      </c>
      <c r="H102" s="116">
        <v>28</v>
      </c>
      <c r="I102" s="117">
        <f t="shared" si="0"/>
        <v>-0.95221843003412965</v>
      </c>
    </row>
    <row r="103" spans="1:9" s="33" customFormat="1" ht="16.5" customHeight="1" x14ac:dyDescent="0.2">
      <c r="A103" s="113" t="s">
        <v>129</v>
      </c>
      <c r="B103" s="113" t="s">
        <v>103</v>
      </c>
      <c r="C103" s="114">
        <v>14854</v>
      </c>
      <c r="D103" s="114">
        <v>1067434</v>
      </c>
      <c r="E103" s="114">
        <v>18328</v>
      </c>
      <c r="F103" s="115">
        <v>18013</v>
      </c>
      <c r="G103" s="116">
        <v>1236156</v>
      </c>
      <c r="H103" s="116">
        <v>22167</v>
      </c>
      <c r="I103" s="117">
        <f t="shared" si="0"/>
        <v>0.20946093408991706</v>
      </c>
    </row>
    <row r="104" spans="1:9" s="33" customFormat="1" ht="16.5" customHeight="1" x14ac:dyDescent="0.2">
      <c r="A104" s="113" t="s">
        <v>129</v>
      </c>
      <c r="B104" s="113" t="s">
        <v>134</v>
      </c>
      <c r="C104" s="114">
        <v>0</v>
      </c>
      <c r="D104" s="114">
        <v>3674</v>
      </c>
      <c r="E104" s="114">
        <v>24</v>
      </c>
      <c r="F104" s="115">
        <v>0</v>
      </c>
      <c r="G104" s="116">
        <v>0</v>
      </c>
      <c r="H104" s="116">
        <v>0</v>
      </c>
      <c r="I104" s="117">
        <f>(+H104-E104)/E104</f>
        <v>-1</v>
      </c>
    </row>
    <row r="105" spans="1:9" s="33" customFormat="1" ht="16.5" customHeight="1" x14ac:dyDescent="0.2">
      <c r="A105" s="113" t="s">
        <v>181</v>
      </c>
      <c r="B105" s="113" t="s">
        <v>27</v>
      </c>
      <c r="C105" s="114">
        <v>297</v>
      </c>
      <c r="D105" s="114">
        <v>17820</v>
      </c>
      <c r="E105" s="114">
        <v>447</v>
      </c>
      <c r="F105" s="115">
        <v>0</v>
      </c>
      <c r="G105" s="116">
        <v>0</v>
      </c>
      <c r="H105" s="116">
        <v>0</v>
      </c>
      <c r="I105" s="117">
        <f t="shared" si="0"/>
        <v>-1</v>
      </c>
    </row>
    <row r="106" spans="1:9" s="33" customFormat="1" ht="16.5" customHeight="1" x14ac:dyDescent="0.2">
      <c r="A106" s="113" t="s">
        <v>181</v>
      </c>
      <c r="B106" s="113" t="s">
        <v>18</v>
      </c>
      <c r="C106" s="114">
        <v>0</v>
      </c>
      <c r="D106" s="114">
        <v>0</v>
      </c>
      <c r="E106" s="114">
        <v>0</v>
      </c>
      <c r="F106" s="115">
        <v>36</v>
      </c>
      <c r="G106" s="116">
        <v>36</v>
      </c>
      <c r="H106" s="116">
        <v>54</v>
      </c>
      <c r="I106" s="117" t="s">
        <v>106</v>
      </c>
    </row>
    <row r="107" spans="1:9" s="33" customFormat="1" ht="16.5" customHeight="1" x14ac:dyDescent="0.2">
      <c r="A107" s="82"/>
      <c r="B107" s="67" t="s">
        <v>94</v>
      </c>
      <c r="C107" s="67">
        <f t="shared" ref="C107:H107" si="1">SUM(C16:C106)</f>
        <v>87575</v>
      </c>
      <c r="D107" s="67">
        <f t="shared" si="1"/>
        <v>6455934</v>
      </c>
      <c r="E107" s="69">
        <f t="shared" si="1"/>
        <v>104875</v>
      </c>
      <c r="F107" s="76">
        <f t="shared" si="1"/>
        <v>100140</v>
      </c>
      <c r="G107" s="77">
        <f t="shared" si="1"/>
        <v>7698559</v>
      </c>
      <c r="H107" s="77">
        <f t="shared" si="1"/>
        <v>118968</v>
      </c>
      <c r="I107" s="112">
        <f>(+H107-E107)/E107</f>
        <v>0.13437902264600715</v>
      </c>
    </row>
    <row r="108" spans="1:9" s="80" customFormat="1" ht="16.5" customHeight="1" x14ac:dyDescent="0.2">
      <c r="A108" s="78"/>
      <c r="B108" s="78"/>
      <c r="C108" s="78"/>
      <c r="D108" s="78"/>
      <c r="E108" s="78"/>
      <c r="F108" s="78"/>
      <c r="G108" s="81" t="s">
        <v>16</v>
      </c>
      <c r="H108" s="81"/>
      <c r="I108" s="79">
        <f>+(F107-C107)/C107</f>
        <v>0.14347701969740223</v>
      </c>
    </row>
    <row r="109" spans="1:9" s="33" customFormat="1" x14ac:dyDescent="0.2">
      <c r="A109" s="4"/>
      <c r="B109" s="4"/>
      <c r="C109" s="4"/>
      <c r="D109" s="4"/>
      <c r="E109" s="4"/>
      <c r="F109" s="4"/>
      <c r="G109" s="4"/>
      <c r="H109" s="4"/>
      <c r="I109" s="4"/>
    </row>
    <row r="110" spans="1:9" s="33" customFormat="1" x14ac:dyDescent="0.2">
      <c r="A110" s="4"/>
      <c r="B110" s="4"/>
      <c r="C110" s="4"/>
      <c r="D110" s="4"/>
      <c r="E110" s="4"/>
      <c r="F110" s="4"/>
      <c r="G110" s="4"/>
      <c r="H110" s="4"/>
      <c r="I110" s="4"/>
    </row>
    <row r="111" spans="1:9" s="33" customFormat="1" x14ac:dyDescent="0.2">
      <c r="A111" s="4"/>
      <c r="B111" s="4"/>
      <c r="C111" s="4"/>
      <c r="D111" s="4"/>
      <c r="E111" s="4"/>
      <c r="F111" s="4"/>
      <c r="G111" s="4"/>
      <c r="H111" s="4"/>
      <c r="I111" s="4"/>
    </row>
    <row r="112" spans="1:9" s="33" customFormat="1" x14ac:dyDescent="0.2">
      <c r="A112" s="4"/>
      <c r="B112" s="4"/>
      <c r="C112" s="4"/>
      <c r="D112" s="4"/>
      <c r="E112" s="4"/>
      <c r="F112" s="4"/>
      <c r="G112" s="4"/>
      <c r="H112" s="4"/>
      <c r="I112" s="4"/>
    </row>
    <row r="113" spans="1:9" s="33" customFormat="1" x14ac:dyDescent="0.2">
      <c r="A113" s="4"/>
      <c r="B113" s="4"/>
      <c r="C113" s="4"/>
      <c r="D113" s="4"/>
      <c r="E113" s="4"/>
      <c r="F113" s="4"/>
      <c r="G113" s="4"/>
      <c r="H113" s="4"/>
      <c r="I113" s="4"/>
    </row>
    <row r="114" spans="1:9" s="33" customFormat="1" x14ac:dyDescent="0.2">
      <c r="A114" s="4"/>
      <c r="B114" s="4"/>
      <c r="C114" s="4"/>
      <c r="D114" s="4"/>
      <c r="E114" s="4"/>
      <c r="F114" s="4"/>
      <c r="G114" s="4"/>
      <c r="H114" s="4"/>
      <c r="I114" s="4"/>
    </row>
    <row r="115" spans="1:9" s="33" customFormat="1" x14ac:dyDescent="0.2">
      <c r="A115" s="4"/>
      <c r="B115" s="4"/>
      <c r="C115" s="4"/>
      <c r="D115" s="4"/>
      <c r="E115" s="4"/>
      <c r="F115" s="4"/>
      <c r="G115" s="4"/>
      <c r="H115" s="4"/>
      <c r="I115" s="4"/>
    </row>
    <row r="116" spans="1:9" s="33" customFormat="1" x14ac:dyDescent="0.2">
      <c r="A116" s="4"/>
      <c r="B116" s="4"/>
      <c r="C116" s="4"/>
      <c r="D116" s="4"/>
      <c r="E116" s="4"/>
      <c r="F116" s="4"/>
      <c r="G116" s="4"/>
      <c r="H116" s="4"/>
      <c r="I116" s="4"/>
    </row>
    <row r="117" spans="1:9" s="33" customFormat="1" x14ac:dyDescent="0.2">
      <c r="A117" s="4"/>
      <c r="B117" s="4"/>
      <c r="C117" s="4"/>
      <c r="D117" s="4"/>
      <c r="E117" s="4"/>
      <c r="F117" s="4"/>
      <c r="G117" s="4"/>
      <c r="H117" s="4"/>
      <c r="I117" s="4"/>
    </row>
    <row r="118" spans="1:9" s="33" customFormat="1" x14ac:dyDescent="0.2">
      <c r="A118" s="4"/>
      <c r="B118" s="4"/>
      <c r="C118" s="4"/>
      <c r="D118" s="4"/>
      <c r="E118" s="4"/>
      <c r="F118" s="4"/>
      <c r="G118" s="4"/>
      <c r="H118" s="4"/>
      <c r="I118" s="4"/>
    </row>
  </sheetData>
  <mergeCells count="2">
    <mergeCell ref="A10:I10"/>
    <mergeCell ref="F11:I11"/>
  </mergeCells>
  <pageMargins left="0.7" right="0.7" top="0.75" bottom="1.02" header="0.3" footer="0.3"/>
  <pageSetup paperSize="9" scale="90" fitToHeight="0" orientation="portrait" horizontalDpi="300" verticalDpi="300" r:id="rId1"/>
  <headerFooter>
    <oddFooter>&amp;C&amp;"Consolas,Normal"&amp;8Puertos San Antonio Este - Río Negro y 
Terminal de Contenedores Puerto de Bahía Blanca - Buenos Aires
República Argentina
&amp;"Arial,Normal"Form.1100 - 31/03/08</oddFooter>
  </headerFooter>
  <ignoredErrors>
    <ignoredError sqref="I105 I23:I28 I99:I103 I30" evalError="1"/>
    <ignoredError sqref="I20 I17:I18 I50:I55 I36 I64 I57:I62 I48 I41:I42 I38 I34 I45 I90:I96 I86:I88 I75:I81 I71:I72 I66 I68" evalError="1" calculatedColumn="1"/>
    <ignoredError sqref="I16 I19 I21:I22 I29 I32:I33 I46:I47 I35 I39:I40 I43:I44 I49 I63 I37 I56 I65 I69:I70 I73:I74 I82:I85 I89 I97 I106 I67" calculatedColumn="1"/>
  </ignoredErrors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c50b36a-bb38-4451-99cd-8d17ce4a6ac6" xsi:nil="true"/>
    <lcf76f155ced4ddcb4097134ff3c332f xmlns="36b91734-559c-41c0-b014-9e77dab164d2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E9A3C305644D149B233DB9969CE552C" ma:contentTypeVersion="16" ma:contentTypeDescription="Crear nuevo documento." ma:contentTypeScope="" ma:versionID="64b46d381ba5336a36d57c50469c2331">
  <xsd:schema xmlns:xsd="http://www.w3.org/2001/XMLSchema" xmlns:xs="http://www.w3.org/2001/XMLSchema" xmlns:p="http://schemas.microsoft.com/office/2006/metadata/properties" xmlns:ns2="36b91734-559c-41c0-b014-9e77dab164d2" xmlns:ns3="bc50b36a-bb38-4451-99cd-8d17ce4a6ac6" targetNamespace="http://schemas.microsoft.com/office/2006/metadata/properties" ma:root="true" ma:fieldsID="aad3525684d1068c4a952e1fc417d291" ns2:_="" ns3:_="">
    <xsd:import namespace="36b91734-559c-41c0-b014-9e77dab164d2"/>
    <xsd:import namespace="bc50b36a-bb38-4451-99cd-8d17ce4a6ac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b91734-559c-41c0-b014-9e77dab164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105cafc1-24b3-4133-847d-08b8228661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50b36a-bb38-4451-99cd-8d17ce4a6ac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3441dba3-1ef5-4f13-a2e2-6a068c58cda7}" ma:internalName="TaxCatchAll" ma:showField="CatchAllData" ma:web="bc50b36a-bb38-4451-99cd-8d17ce4a6ac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45B3383-78D5-47E1-9528-E5E0505A3264}">
  <ds:schemaRefs>
    <ds:schemaRef ds:uri="http://schemas.microsoft.com/office/2006/metadata/properties"/>
    <ds:schemaRef ds:uri="http://schemas.microsoft.com/office/infopath/2007/PartnerControls"/>
    <ds:schemaRef ds:uri="bc50b36a-bb38-4451-99cd-8d17ce4a6ac6"/>
    <ds:schemaRef ds:uri="36b91734-559c-41c0-b014-9e77dab164d2"/>
  </ds:schemaRefs>
</ds:datastoreItem>
</file>

<file path=customXml/itemProps2.xml><?xml version="1.0" encoding="utf-8"?>
<ds:datastoreItem xmlns:ds="http://schemas.openxmlformats.org/officeDocument/2006/customXml" ds:itemID="{DB947275-C064-47A6-AC1F-ADA3D051217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b91734-559c-41c0-b014-9e77dab164d2"/>
    <ds:schemaRef ds:uri="bc50b36a-bb38-4451-99cd-8d17ce4a6ac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B45219E-396F-4EF8-99D3-9649ACB3C44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284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16</vt:i4>
      </vt:variant>
    </vt:vector>
  </HeadingPairs>
  <TitlesOfParts>
    <vt:vector size="22" baseType="lpstr">
      <vt:lpstr>Principal</vt:lpstr>
      <vt:lpstr>Buques</vt:lpstr>
      <vt:lpstr>exportadores</vt:lpstr>
      <vt:lpstr>peras &amp; manzanas</vt:lpstr>
      <vt:lpstr>especies y destinos</vt:lpstr>
      <vt:lpstr>esp x destino</vt:lpstr>
      <vt:lpstr>Buques!Área_de_impresión</vt:lpstr>
      <vt:lpstr>'esp x destino'!Área_de_impresión</vt:lpstr>
      <vt:lpstr>'especies y destinos'!Área_de_impresión</vt:lpstr>
      <vt:lpstr>Principal!Área_de_impresión</vt:lpstr>
      <vt:lpstr>Buques!Excel_BuiltIn__FilterDatabase</vt:lpstr>
      <vt:lpstr>exportadores!Excel_BuiltIn__FilterDatabase</vt:lpstr>
      <vt:lpstr>'peras &amp; manzanas'!Excel_BuiltIn__FilterDatabase</vt:lpstr>
      <vt:lpstr>Excel_BuiltIn__FilterDatabase_2</vt:lpstr>
      <vt:lpstr>'peras &amp; manzanas'!Excel_BuiltIn__FilterDatabase_3</vt:lpstr>
      <vt:lpstr>Excel_BuiltIn__FilterDatabase_3</vt:lpstr>
      <vt:lpstr>Excel_BuiltIn__FilterDatabase_6</vt:lpstr>
      <vt:lpstr>Buques!Títulos_a_imprimir</vt:lpstr>
      <vt:lpstr>'esp x destino'!Títulos_a_imprimir</vt:lpstr>
      <vt:lpstr>'especies y destinos'!Títulos_a_imprimir</vt:lpstr>
      <vt:lpstr>exportadores!Títulos_a_imprimir</vt:lpstr>
      <vt:lpstr>'peras &amp; manzanas'!Títulos_a_imprimir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 Sancho</dc:creator>
  <dc:description/>
  <cp:lastModifiedBy>Daniel Sancho</cp:lastModifiedBy>
  <cp:revision>6</cp:revision>
  <cp:lastPrinted>2024-03-02T14:10:43Z</cp:lastPrinted>
  <dcterms:created xsi:type="dcterms:W3CDTF">2015-04-15T02:22:17Z</dcterms:created>
  <dcterms:modified xsi:type="dcterms:W3CDTF">2024-05-03T15:48:12Z</dcterms:modified>
  <dc:language>es-ES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0x0101006E9A3C305644D149B233DB9969CE552C</vt:lpwstr>
  </property>
  <property fmtid="{D5CDD505-2E9C-101B-9397-08002B2CF9AE}" pid="3" name="MediaServiceImageTags">
    <vt:lpwstr/>
  </property>
</Properties>
</file>