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930/datos/"/>
    </mc:Choice>
  </mc:AlternateContent>
  <xr:revisionPtr revIDLastSave="3285" documentId="14_{D2070067-4F8D-4110-B6E6-2A153CB906F3}" xr6:coauthVersionLast="47" xr6:coauthVersionMax="47" xr10:uidLastSave="{A733D9AE-44E1-48A9-83F6-7533A8DC635B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Buques!$B$1:$H$69</definedName>
    <definedName name="_xlnm.Print_Area" localSheetId="5">'esp x destino'!$B$1:$J$152</definedName>
    <definedName name="_xlnm.Print_Area" localSheetId="4">'especies y destinos'!$B$1:$I$101</definedName>
    <definedName name="_xlnm.Print_Area" localSheetId="0">Principal!$A$1:$G$58</definedName>
    <definedName name="Excel_BuiltIn__FilterDatabase" localSheetId="1">Buques!$B$13:$H$69</definedName>
    <definedName name="Excel_BuiltIn__FilterDatabase" localSheetId="2">exportadores!$B$13:$E$88</definedName>
    <definedName name="Excel_BuiltIn__FilterDatabase" localSheetId="3">'peras &amp; manzanas'!$B$13:$E$50</definedName>
    <definedName name="Excel_BuiltIn__FilterDatabase_2">Buques!$B$13:$H$69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destino'!$B$15:$J$152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destinos'!$45:$46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50" i="6" l="1"/>
  <c r="J148" i="6"/>
  <c r="J147" i="6"/>
  <c r="J146" i="6"/>
  <c r="J145" i="6"/>
  <c r="J143" i="6"/>
  <c r="J141" i="6"/>
  <c r="J140" i="6"/>
  <c r="J139" i="6"/>
  <c r="J137" i="6"/>
  <c r="J136" i="6"/>
  <c r="J135" i="6"/>
  <c r="J134" i="6"/>
  <c r="J132" i="6"/>
  <c r="J131" i="6"/>
  <c r="J130" i="6"/>
  <c r="J129" i="6"/>
  <c r="J128" i="6"/>
  <c r="J127" i="6"/>
  <c r="J126" i="6"/>
  <c r="J125" i="6"/>
  <c r="J124" i="6"/>
  <c r="J123" i="6"/>
  <c r="J122" i="6"/>
  <c r="J121" i="6"/>
  <c r="J119" i="6"/>
  <c r="J118" i="6"/>
  <c r="J115" i="6"/>
  <c r="J114" i="6"/>
  <c r="J113" i="6"/>
  <c r="J111" i="6"/>
  <c r="J110" i="6"/>
  <c r="J109" i="6"/>
  <c r="J108" i="6"/>
  <c r="J107" i="6"/>
  <c r="J105" i="6"/>
  <c r="J104" i="6"/>
  <c r="J102" i="6"/>
  <c r="J101" i="6"/>
  <c r="J100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0" i="6"/>
  <c r="J69" i="6"/>
  <c r="J68" i="6"/>
  <c r="J67" i="6"/>
  <c r="J66" i="6"/>
  <c r="J65" i="6"/>
  <c r="J63" i="6"/>
  <c r="J61" i="6"/>
  <c r="J60" i="6"/>
  <c r="J59" i="6"/>
  <c r="J56" i="6"/>
  <c r="J54" i="6"/>
  <c r="J53" i="6"/>
  <c r="J52" i="6"/>
  <c r="J51" i="6"/>
  <c r="J50" i="6"/>
  <c r="J49" i="6"/>
  <c r="J48" i="6"/>
  <c r="J44" i="6"/>
  <c r="J42" i="6"/>
  <c r="J41" i="6"/>
  <c r="J39" i="6"/>
  <c r="J38" i="6"/>
  <c r="J37" i="6"/>
  <c r="J36" i="6"/>
  <c r="J34" i="6"/>
  <c r="J33" i="6"/>
  <c r="J32" i="6"/>
  <c r="J30" i="6"/>
  <c r="J29" i="6"/>
  <c r="J28" i="6"/>
  <c r="J27" i="6"/>
  <c r="J25" i="6"/>
  <c r="J24" i="6"/>
  <c r="J22" i="6"/>
  <c r="J21" i="6"/>
  <c r="J19" i="6"/>
  <c r="I99" i="5"/>
  <c r="I98" i="5"/>
  <c r="I97" i="5"/>
  <c r="I96" i="5"/>
  <c r="I95" i="5"/>
  <c r="I93" i="5"/>
  <c r="I92" i="5"/>
  <c r="I91" i="5"/>
  <c r="I90" i="5"/>
  <c r="I87" i="5"/>
  <c r="I86" i="5"/>
  <c r="I85" i="5"/>
  <c r="I84" i="5"/>
  <c r="I83" i="5"/>
  <c r="I82" i="5"/>
  <c r="I81" i="5"/>
  <c r="I79" i="5"/>
  <c r="I78" i="5"/>
  <c r="I75" i="5"/>
  <c r="I74" i="5"/>
  <c r="I73" i="5"/>
  <c r="I72" i="5"/>
  <c r="I71" i="5"/>
  <c r="I70" i="5"/>
  <c r="I69" i="5"/>
  <c r="I68" i="5"/>
  <c r="I67" i="5"/>
  <c r="I65" i="5"/>
  <c r="I63" i="5"/>
  <c r="I62" i="5"/>
  <c r="I60" i="5"/>
  <c r="I59" i="5"/>
  <c r="I58" i="5"/>
  <c r="I57" i="5"/>
  <c r="I56" i="5"/>
  <c r="I54" i="5"/>
  <c r="I53" i="5"/>
  <c r="I52" i="5"/>
  <c r="I50" i="5"/>
  <c r="I41" i="5"/>
  <c r="I40" i="5"/>
  <c r="I39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5" i="5"/>
  <c r="G69" i="2" l="1"/>
  <c r="F69" i="2"/>
  <c r="E69" i="2"/>
  <c r="H100" i="5" l="1"/>
  <c r="G100" i="5"/>
  <c r="F100" i="5"/>
  <c r="E100" i="5"/>
  <c r="D100" i="5"/>
  <c r="C100" i="5"/>
  <c r="E89" i="3" l="1"/>
  <c r="D89" i="3"/>
  <c r="C89" i="3"/>
  <c r="I48" i="5" l="1"/>
  <c r="J18" i="6" l="1"/>
  <c r="C51" i="7"/>
  <c r="E51" i="7"/>
  <c r="F50" i="7" s="1"/>
  <c r="F49" i="7" l="1"/>
  <c r="I14" i="5"/>
  <c r="H42" i="5" l="1"/>
  <c r="G42" i="5"/>
  <c r="F42" i="5"/>
  <c r="E42" i="5"/>
  <c r="D42" i="5"/>
  <c r="C42" i="5"/>
  <c r="I151" i="6" l="1"/>
  <c r="D11" i="7" l="1"/>
  <c r="D51" i="7" s="1"/>
  <c r="F11" i="2"/>
  <c r="F43" i="7" l="1"/>
  <c r="F47" i="7"/>
  <c r="F46" i="7"/>
  <c r="F41" i="7"/>
  <c r="F44" i="7"/>
  <c r="F45" i="7"/>
  <c r="F42" i="7"/>
  <c r="F14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1" i="7" l="1"/>
  <c r="H151" i="6" l="1"/>
  <c r="G151" i="6"/>
  <c r="F151" i="6"/>
  <c r="J151" i="6" s="1"/>
  <c r="E151" i="6"/>
  <c r="D151" i="6"/>
  <c r="G11" i="6"/>
  <c r="F10" i="5"/>
  <c r="D11" i="3"/>
  <c r="J152" i="6" l="1"/>
  <c r="I101" i="5"/>
  <c r="I42" i="5"/>
  <c r="I43" i="5"/>
  <c r="I100" i="5"/>
  <c r="F56" i="3" l="1"/>
  <c r="F18" i="3"/>
  <c r="F51" i="3"/>
  <c r="F39" i="3"/>
  <c r="F27" i="3"/>
  <c r="F46" i="3"/>
  <c r="F21" i="3"/>
  <c r="F45" i="3"/>
  <c r="F67" i="3"/>
  <c r="F50" i="3"/>
  <c r="F29" i="3"/>
  <c r="F60" i="3"/>
  <c r="F20" i="3"/>
  <c r="F16" i="3"/>
  <c r="F80" i="3"/>
  <c r="F23" i="3"/>
  <c r="F52" i="3"/>
  <c r="F17" i="3"/>
  <c r="F32" i="3"/>
  <c r="F53" i="3"/>
  <c r="F58" i="3"/>
  <c r="F36" i="3"/>
  <c r="F85" i="3"/>
  <c r="F15" i="3"/>
  <c r="F19" i="3"/>
  <c r="F49" i="3"/>
  <c r="F69" i="3"/>
  <c r="F54" i="3"/>
  <c r="F81" i="3"/>
  <c r="F57" i="3"/>
  <c r="F34" i="3"/>
  <c r="F44" i="3"/>
  <c r="F79" i="3"/>
  <c r="F14" i="3"/>
  <c r="F65" i="3"/>
  <c r="F61" i="3"/>
  <c r="F42" i="3"/>
  <c r="F37" i="3"/>
  <c r="F31" i="3"/>
  <c r="F41" i="3"/>
  <c r="F66" i="3"/>
  <c r="F28" i="3"/>
  <c r="F35" i="3"/>
  <c r="F72" i="3"/>
  <c r="F86" i="3"/>
  <c r="F77" i="3"/>
  <c r="F62" i="3"/>
  <c r="F74" i="3"/>
  <c r="F63" i="3"/>
  <c r="F47" i="3"/>
  <c r="F83" i="3"/>
  <c r="F26" i="3"/>
  <c r="F70" i="3"/>
  <c r="F87" i="3"/>
  <c r="F73" i="3"/>
  <c r="F76" i="3"/>
  <c r="F75" i="3"/>
  <c r="F55" i="3"/>
  <c r="F43" i="3"/>
  <c r="F68" i="3"/>
  <c r="F88" i="3"/>
  <c r="F71" i="3"/>
  <c r="F25" i="3"/>
  <c r="F82" i="3"/>
  <c r="F84" i="3"/>
  <c r="F48" i="3"/>
  <c r="F22" i="3"/>
  <c r="F38" i="3"/>
  <c r="F30" i="3"/>
  <c r="F64" i="3"/>
  <c r="F78" i="3"/>
  <c r="F24" i="3"/>
  <c r="F59" i="3"/>
  <c r="F40" i="3"/>
  <c r="F33" i="3"/>
  <c r="F89" i="3" l="1"/>
</calcChain>
</file>

<file path=xl/sharedStrings.xml><?xml version="1.0" encoding="utf-8"?>
<sst xmlns="http://schemas.openxmlformats.org/spreadsheetml/2006/main" count="686" uniqueCount="258">
  <si>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</si>
  <si>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</si>
  <si>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</si>
  <si>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</si>
  <si>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</si>
  <si>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</si>
  <si>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</si>
  <si>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</si>
  <si>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</si>
  <si>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</si>
  <si>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</si>
  <si>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</si>
  <si>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</si>
  <si>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</si>
  <si>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</si>
  <si>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</si>
  <si>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</si>
  <si>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</si>
  <si>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</si>
  <si>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</si>
  <si>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</si>
  <si>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</si>
  <si>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</si>
  <si>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</si>
  <si>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</si>
  <si>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</si>
  <si>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</si>
  <si>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</si>
  <si>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</si>
  <si>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</si>
  <si>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</si>
  <si>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</si>
  <si>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</si>
  <si>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</si>
  <si>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</si>
  <si>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</si>
  <si>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</si>
  <si>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</si>
  <si>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</si>
  <si>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</si>
  <si>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</si>
  <si>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</si>
  <si>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</si>
  <si>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</si>
  <si>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</si>
  <si>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</si>
  <si>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</si>
  <si>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</si>
  <si>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</si>
  <si>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</si>
  <si>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</si>
  <si>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</si>
  <si>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</si>
  <si>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</si>
  <si>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</si>
  <si>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</si>
  <si>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</si>
  <si>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</si>
  <si>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</si>
  <si>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</si>
  <si>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</si>
  <si>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</si>
  <si>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</si>
  <si>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</si>
  <si>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</si>
  <si>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</si>
  <si>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</si>
  <si>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</si>
  <si>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</si>
  <si>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</si>
  <si>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</si>
  <si>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</si>
  <si>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</si>
  <si>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</si>
  <si>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</si>
  <si>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</si>
  <si>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</si>
  <si>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</si>
  <si>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</si>
  <si>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</si>
  <si>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</si>
  <si>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</si>
  <si>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</si>
  <si>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</si>
  <si>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</si>
  <si>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</si>
  <si>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</si>
  <si>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</si>
  <si>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</si>
  <si>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</si>
  <si>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</si>
  <si>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</si>
  <si>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</si>
  <si>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</si>
  <si>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</si>
  <si>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</si>
  <si>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</si>
  <si>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</si>
  <si>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</si>
  <si>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</si>
  <si>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</si>
  <si>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</si>
  <si>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</si>
  <si>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</si>
  <si>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</si>
  <si>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</si>
  <si>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</si>
  <si>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</si>
  <si>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</si>
  <si>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</si>
  <si>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</si>
  <si>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</si>
  <si>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</si>
  <si>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</si>
  <si>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</si>
  <si>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</si>
  <si>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</si>
  <si>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</si>
  <si>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</si>
  <si>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</si>
  <si>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</si>
  <si>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</si>
  <si>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</si>
  <si>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</si>
  <si>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</si>
  <si>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</si>
  <si>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</si>
  <si>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</si>
  <si>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</si>
  <si>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</si>
  <si>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</si>
  <si>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</si>
  <si>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</si>
  <si>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</si>
  <si>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</si>
  <si>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</si>
  <si>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</si>
  <si>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</si>
  <si>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</si>
  <si>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</si>
  <si>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</si>
  <si>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</si>
  <si>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</si>
  <si>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</si>
  <si>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</si>
  <si>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</si>
  <si>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</si>
  <si>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</si>
  <si>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</si>
  <si>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</si>
  <si>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</si>
  <si>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</si>
  <si>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</si>
  <si>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</si>
  <si>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</si>
  <si>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</si>
  <si>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</si>
  <si>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</si>
  <si>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</si>
  <si>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</si>
  <si>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</si>
  <si>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</si>
  <si>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</si>
  <si>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</si>
  <si>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</si>
  <si>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</si>
  <si>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</si>
  <si>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</si>
  <si>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</si>
  <si>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</si>
  <si>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</si>
  <si>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</si>
  <si>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</si>
  <si>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</si>
  <si>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</si>
  <si>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</si>
  <si>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</si>
  <si>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</si>
  <si>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</si>
  <si>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</si>
  <si>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</si>
  <si>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</si>
  <si>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</si>
  <si>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</si>
  <si>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</si>
  <si>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</si>
  <si>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</si>
  <si>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</si>
  <si>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</si>
  <si>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</si>
  <si>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</si>
  <si>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</si>
  <si>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</si>
  <si>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</si>
  <si>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</si>
  <si>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</si>
  <si>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</si>
  <si>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</si>
  <si>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</si>
  <si>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</si>
  <si>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</si>
  <si>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</si>
  <si>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</si>
  <si>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</si>
  <si>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</si>
  <si>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</si>
  <si>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</si>
  <si>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</si>
  <si>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</si>
  <si>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</si>
  <si>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</si>
  <si>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</si>
  <si>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</si>
  <si>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</si>
  <si>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</si>
  <si>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</si>
  <si>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</si>
  <si>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</si>
  <si>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</si>
  <si>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</si>
  <si>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</si>
  <si>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</si>
  <si>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</si>
  <si>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</si>
  <si>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</si>
  <si>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</si>
  <si>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</si>
  <si>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</si>
  <si>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</si>
  <si>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</si>
  <si>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</si>
  <si>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</si>
  <si>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</si>
  <si>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</si>
  <si>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</si>
  <si>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</si>
  <si>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</si>
  <si>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</si>
  <si>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</si>
  <si>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</si>
  <si>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</si>
  <si>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</si>
  <si>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</si>
  <si>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</si>
  <si>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</si>
  <si>
    <t xml:space="preserve">AS STINE V427       </t>
  </si>
  <si>
    <t xml:space="preserve">AS STINE V429       </t>
  </si>
  <si>
    <t>GRASA</t>
  </si>
  <si>
    <t>ARGELIA</t>
  </si>
  <si>
    <t>NIGERIA</t>
  </si>
  <si>
    <t>SUDAFRICA</t>
  </si>
  <si>
    <t xml:space="preserve">VARAMO V432         </t>
  </si>
  <si>
    <t xml:space="preserve">AS STINE V433       </t>
  </si>
  <si>
    <t>VIETNAM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</si>
  <si>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30/09/2024</t>
    </r>
  </si>
  <si>
    <t xml:space="preserve">AS STINE V435       </t>
  </si>
  <si>
    <t xml:space="preserve">AS STINE V437       </t>
  </si>
  <si>
    <t>LIBANO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</si>
</sst>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03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50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36" fillId="2" borderId="1" xfId="0" applyFont="1" applyFill="1" applyBorder="1" applyAlignment="1">
      <alignment horizontal="right" vertical="center"/>
    </xf>
    <xf numFmtId="168" fontId="36" fillId="2" borderId="1" xfId="1" applyNumberFormat="1" applyFont="1" applyFill="1" applyBorder="1" applyAlignment="1">
      <alignment vertical="center"/>
    </xf>
    <xf numFmtId="165" fontId="36" fillId="2" borderId="1" xfId="2" applyFont="1" applyFill="1" applyBorder="1" applyAlignment="1">
      <alignment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69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8" totalsRowShown="0" headerRowDxfId="16" headerRowBorderDxfId="15" tableBorderDxfId="14">
  <sortState xmlns:xlrd2="http://schemas.microsoft.com/office/spreadsheetml/2017/richdata2" ref="B14:F88">
    <sortCondition descending="1" ref="E14:E88"/>
  </sortState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13">
      <calculatedColumnFormula>+E14/#REF!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2" headerRowBorderDxfId="11" tableBorderDxfId="10">
  <sortState xmlns:xlrd2="http://schemas.microsoft.com/office/spreadsheetml/2017/richdata2" ref="B14:F50">
    <sortCondition descending="1" ref="E14:E50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1" totalsRowShown="0" headerRowDxfId="9" headerRowBorderDxfId="8" tableBorderDxfId="7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6:I99" totalsRowShown="0" headerRowDxfId="6" headerRowBorderDxfId="5" tableBorderDxfId="4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(+H47-E47)/E47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50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92" t="s">
        <v>19</v>
      </c>
      <c r="B11" s="92"/>
      <c r="C11" s="92"/>
      <c r="D11" s="92"/>
      <c r="E11" s="92"/>
      <c r="F11" s="92"/>
      <c r="G11" s="92"/>
      <c r="H11" s="92"/>
    </row>
    <row r="13" spans="1:8" ht="15.75" x14ac:dyDescent="0.25">
      <c r="C13" s="94" t="s">
        <v>254</v>
      </c>
      <c r="D13" s="95"/>
      <c r="E13" s="95"/>
    </row>
    <row r="14" spans="1:8" x14ac:dyDescent="0.2">
      <c r="E14" s="1" t="s">
        <v>0</v>
      </c>
    </row>
    <row r="43" spans="1:7" ht="15.75" x14ac:dyDescent="0.25">
      <c r="A43" s="96" t="s">
        <v>20</v>
      </c>
      <c r="B43" s="96"/>
      <c r="C43" s="96"/>
      <c r="D43" s="96"/>
      <c r="E43" s="96"/>
      <c r="F43" s="96"/>
      <c r="G43" s="96"/>
    </row>
    <row r="44" spans="1:7" x14ac:dyDescent="0.2">
      <c r="A44" s="93" t="s">
        <v>1</v>
      </c>
      <c r="B44" s="93"/>
      <c r="C44" s="93"/>
      <c r="D44" s="93"/>
      <c r="E44" s="93"/>
      <c r="F44" s="93"/>
      <c r="G44" s="93"/>
    </row>
    <row r="45" spans="1:7" x14ac:dyDescent="0.2">
      <c r="A45" s="93" t="s">
        <v>2</v>
      </c>
      <c r="B45" s="93"/>
      <c r="C45" s="93"/>
      <c r="D45" s="93"/>
      <c r="E45" s="93"/>
      <c r="F45" s="93"/>
      <c r="G45" s="93"/>
    </row>
    <row r="46" spans="1:7" x14ac:dyDescent="0.2">
      <c r="A46" s="93" t="s">
        <v>3</v>
      </c>
      <c r="B46" s="93"/>
      <c r="C46" s="93"/>
      <c r="D46" s="93"/>
      <c r="E46" s="93"/>
      <c r="F46" s="93"/>
      <c r="G46" s="93"/>
    </row>
    <row r="47" spans="1:7" x14ac:dyDescent="0.2">
      <c r="A47" s="93" t="s">
        <v>4</v>
      </c>
      <c r="B47" s="93"/>
      <c r="C47" s="93"/>
      <c r="D47" s="93"/>
      <c r="E47" s="93"/>
      <c r="F47" s="93"/>
      <c r="G47" s="93"/>
    </row>
    <row r="48" spans="1:7" x14ac:dyDescent="0.2">
      <c r="A48" s="93" t="s">
        <v>5</v>
      </c>
      <c r="B48" s="93"/>
      <c r="C48" s="93"/>
      <c r="D48" s="93"/>
      <c r="E48" s="93"/>
      <c r="F48" s="93"/>
      <c r="G48" s="93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S76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9" ht="20.100000000000001" customHeight="1" x14ac:dyDescent="0.2">
      <c r="B10" s="97" t="s">
        <v>21</v>
      </c>
      <c r="C10" s="97"/>
      <c r="D10" s="97"/>
      <c r="E10" s="97"/>
      <c r="F10" s="97"/>
      <c r="G10" s="97"/>
      <c r="H10" s="97"/>
    </row>
    <row r="11" spans="2:9" x14ac:dyDescent="0.2">
      <c r="B11" s="29"/>
      <c r="C11" s="30"/>
      <c r="D11" s="30"/>
      <c r="E11" s="30"/>
      <c r="F11" s="98" t="str">
        <f>+Principal!C13</f>
        <v>datos al 30/09/2024</v>
      </c>
      <c r="G11" s="98"/>
      <c r="H11" s="98"/>
    </row>
    <row r="12" spans="2:9" x14ac:dyDescent="0.2">
      <c r="B12" s="29"/>
      <c r="C12" s="30"/>
      <c r="D12" s="30"/>
      <c r="E12" s="30"/>
      <c r="F12" s="31"/>
      <c r="G12" s="31"/>
      <c r="H12" s="31"/>
    </row>
    <row r="13" spans="2:9" s="34" customFormat="1" ht="16.5" customHeight="1" x14ac:dyDescent="0.2">
      <c r="B13" s="32" t="s">
        <v>6</v>
      </c>
      <c r="C13" s="33" t="s">
        <v>7</v>
      </c>
      <c r="D13" s="32" t="s">
        <v>8</v>
      </c>
      <c r="E13" s="32" t="s">
        <v>9</v>
      </c>
      <c r="F13" s="32" t="s">
        <v>10</v>
      </c>
      <c r="G13" s="32" t="s">
        <v>11</v>
      </c>
      <c r="H13" s="32" t="s">
        <v>12</v>
      </c>
    </row>
    <row r="14" spans="2:9" ht="20.100000000000001" customHeight="1" x14ac:dyDescent="0.2">
      <c r="B14" s="80">
        <v>1</v>
      </c>
      <c r="C14" s="81" t="s">
        <v>22</v>
      </c>
      <c r="D14" s="82">
        <v>45313</v>
      </c>
      <c r="E14" s="83">
        <v>0</v>
      </c>
      <c r="F14" s="83">
        <v>0</v>
      </c>
      <c r="G14" s="83">
        <v>0</v>
      </c>
      <c r="H14" s="84" t="s">
        <v>38</v>
      </c>
      <c r="I14" s="3"/>
    </row>
    <row r="15" spans="2:9" ht="20.100000000000001" customHeight="1" x14ac:dyDescent="0.2">
      <c r="B15" s="80">
        <v>2</v>
      </c>
      <c r="C15" s="81" t="s">
        <v>31</v>
      </c>
      <c r="D15" s="82">
        <v>45326</v>
      </c>
      <c r="E15" s="83">
        <v>3779</v>
      </c>
      <c r="F15" s="83">
        <v>290901</v>
      </c>
      <c r="G15" s="83">
        <v>4653</v>
      </c>
      <c r="H15" s="84" t="s">
        <v>39</v>
      </c>
      <c r="I15" s="3"/>
    </row>
    <row r="16" spans="2:9" ht="20.100000000000001" customHeight="1" x14ac:dyDescent="0.2">
      <c r="B16" s="80">
        <v>3</v>
      </c>
      <c r="C16" s="81" t="s">
        <v>37</v>
      </c>
      <c r="D16" s="82">
        <v>45326</v>
      </c>
      <c r="E16" s="83">
        <v>370</v>
      </c>
      <c r="F16" s="83">
        <v>21138</v>
      </c>
      <c r="G16" s="83">
        <v>557</v>
      </c>
      <c r="H16" s="84" t="s">
        <v>38</v>
      </c>
      <c r="I16" s="3"/>
    </row>
    <row r="17" spans="2:9" ht="20.100000000000001" customHeight="1" x14ac:dyDescent="0.2">
      <c r="B17" s="80">
        <v>4</v>
      </c>
      <c r="C17" s="81" t="s">
        <v>40</v>
      </c>
      <c r="D17" s="82">
        <v>45328</v>
      </c>
      <c r="E17" s="83">
        <v>0</v>
      </c>
      <c r="F17" s="83">
        <v>16</v>
      </c>
      <c r="G17" s="83">
        <v>288.26</v>
      </c>
      <c r="H17" s="84" t="s">
        <v>38</v>
      </c>
      <c r="I17" s="3"/>
    </row>
    <row r="18" spans="2:9" ht="20.100000000000001" customHeight="1" x14ac:dyDescent="0.2">
      <c r="B18" s="80">
        <v>5</v>
      </c>
      <c r="C18" s="81" t="s">
        <v>32</v>
      </c>
      <c r="D18" s="82">
        <v>45332</v>
      </c>
      <c r="E18" s="83">
        <v>4561</v>
      </c>
      <c r="F18" s="83">
        <v>357244</v>
      </c>
      <c r="G18" s="83">
        <v>5155</v>
      </c>
      <c r="H18" s="84" t="s">
        <v>39</v>
      </c>
      <c r="I18" s="3"/>
    </row>
    <row r="19" spans="2:9" ht="20.100000000000001" customHeight="1" x14ac:dyDescent="0.2">
      <c r="B19" s="80">
        <v>6</v>
      </c>
      <c r="C19" s="81" t="s">
        <v>33</v>
      </c>
      <c r="D19" s="82">
        <v>45333</v>
      </c>
      <c r="E19" s="83">
        <v>3557</v>
      </c>
      <c r="F19" s="83">
        <v>276295</v>
      </c>
      <c r="G19" s="83">
        <v>4362</v>
      </c>
      <c r="H19" s="84" t="s">
        <v>39</v>
      </c>
      <c r="I19" s="3"/>
    </row>
    <row r="20" spans="2:9" ht="20.100000000000001" customHeight="1" x14ac:dyDescent="0.2">
      <c r="B20" s="80">
        <v>7</v>
      </c>
      <c r="C20" s="81" t="s">
        <v>41</v>
      </c>
      <c r="D20" s="82">
        <v>45339</v>
      </c>
      <c r="E20" s="83">
        <v>0</v>
      </c>
      <c r="F20" s="83">
        <v>5334</v>
      </c>
      <c r="G20" s="83">
        <v>24907.99</v>
      </c>
      <c r="H20" s="84" t="s">
        <v>38</v>
      </c>
      <c r="I20" s="3"/>
    </row>
    <row r="21" spans="2:9" ht="20.100000000000001" customHeight="1" x14ac:dyDescent="0.2">
      <c r="B21" s="80">
        <v>8</v>
      </c>
      <c r="C21" s="81" t="s">
        <v>34</v>
      </c>
      <c r="D21" s="82">
        <v>45340</v>
      </c>
      <c r="E21" s="83">
        <v>4340</v>
      </c>
      <c r="F21" s="83">
        <v>337115</v>
      </c>
      <c r="G21" s="83">
        <v>5316</v>
      </c>
      <c r="H21" s="84" t="s">
        <v>39</v>
      </c>
      <c r="I21" s="3"/>
    </row>
    <row r="22" spans="2:9" ht="20.100000000000001" customHeight="1" x14ac:dyDescent="0.2">
      <c r="B22" s="80">
        <v>9</v>
      </c>
      <c r="C22" s="81" t="s">
        <v>42</v>
      </c>
      <c r="D22" s="82">
        <v>45341</v>
      </c>
      <c r="E22" s="83">
        <v>88</v>
      </c>
      <c r="F22" s="83">
        <v>20229</v>
      </c>
      <c r="G22" s="83">
        <v>331</v>
      </c>
      <c r="H22" s="84" t="s">
        <v>38</v>
      </c>
      <c r="I22" s="3"/>
    </row>
    <row r="23" spans="2:9" ht="20.100000000000001" customHeight="1" x14ac:dyDescent="0.2">
      <c r="B23" s="80">
        <v>10</v>
      </c>
      <c r="C23" s="81" t="s">
        <v>35</v>
      </c>
      <c r="D23" s="82">
        <v>45347</v>
      </c>
      <c r="E23" s="83">
        <v>5057</v>
      </c>
      <c r="F23" s="83">
        <v>396585</v>
      </c>
      <c r="G23" s="83">
        <v>6211</v>
      </c>
      <c r="H23" s="84" t="s">
        <v>39</v>
      </c>
      <c r="I23" s="3"/>
    </row>
    <row r="24" spans="2:9" ht="20.100000000000001" customHeight="1" x14ac:dyDescent="0.2">
      <c r="B24" s="80">
        <v>11</v>
      </c>
      <c r="C24" s="81" t="s">
        <v>36</v>
      </c>
      <c r="D24" s="82">
        <v>45350</v>
      </c>
      <c r="E24" s="83">
        <v>5130</v>
      </c>
      <c r="F24" s="83">
        <v>439913</v>
      </c>
      <c r="G24" s="83">
        <v>5842</v>
      </c>
      <c r="H24" s="84" t="s">
        <v>39</v>
      </c>
      <c r="I24" s="3"/>
    </row>
    <row r="25" spans="2:9" ht="20.100000000000001" customHeight="1" x14ac:dyDescent="0.2">
      <c r="B25" s="80">
        <v>12</v>
      </c>
      <c r="C25" s="81" t="s">
        <v>137</v>
      </c>
      <c r="D25" s="82">
        <v>45353</v>
      </c>
      <c r="E25" s="83">
        <v>5957</v>
      </c>
      <c r="F25" s="83">
        <v>450464</v>
      </c>
      <c r="G25" s="83">
        <v>7275</v>
      </c>
      <c r="H25" s="84" t="s">
        <v>39</v>
      </c>
      <c r="I25" s="3"/>
    </row>
    <row r="26" spans="2:9" ht="20.100000000000001" customHeight="1" x14ac:dyDescent="0.2">
      <c r="B26" s="80">
        <v>13</v>
      </c>
      <c r="C26" s="81" t="s">
        <v>138</v>
      </c>
      <c r="D26" s="82">
        <v>45360</v>
      </c>
      <c r="E26" s="83">
        <v>410</v>
      </c>
      <c r="F26" s="83">
        <v>22643</v>
      </c>
      <c r="G26" s="83">
        <v>644</v>
      </c>
      <c r="H26" s="84" t="s">
        <v>38</v>
      </c>
      <c r="I26" s="3"/>
    </row>
    <row r="27" spans="2:9" ht="20.100000000000001" customHeight="1" x14ac:dyDescent="0.2">
      <c r="B27" s="80">
        <v>14</v>
      </c>
      <c r="C27" s="81" t="s">
        <v>139</v>
      </c>
      <c r="D27" s="82">
        <v>45361</v>
      </c>
      <c r="E27" s="83">
        <v>6542</v>
      </c>
      <c r="F27" s="83">
        <v>511714</v>
      </c>
      <c r="G27" s="83">
        <v>7960</v>
      </c>
      <c r="H27" s="84" t="s">
        <v>39</v>
      </c>
      <c r="I27" s="3"/>
    </row>
    <row r="28" spans="2:9" ht="20.100000000000001" customHeight="1" x14ac:dyDescent="0.2">
      <c r="B28" s="80">
        <v>15</v>
      </c>
      <c r="C28" s="81" t="s">
        <v>140</v>
      </c>
      <c r="D28" s="82">
        <v>45368</v>
      </c>
      <c r="E28" s="83">
        <v>6194</v>
      </c>
      <c r="F28" s="83">
        <v>533193</v>
      </c>
      <c r="G28" s="83">
        <v>6898</v>
      </c>
      <c r="H28" s="84" t="s">
        <v>39</v>
      </c>
      <c r="I28" s="3"/>
    </row>
    <row r="29" spans="2:9" ht="20.100000000000001" customHeight="1" x14ac:dyDescent="0.2">
      <c r="B29" s="80">
        <v>16</v>
      </c>
      <c r="C29" s="81" t="s">
        <v>141</v>
      </c>
      <c r="D29" s="82">
        <v>45368</v>
      </c>
      <c r="E29" s="83">
        <v>6367</v>
      </c>
      <c r="F29" s="83">
        <v>493177</v>
      </c>
      <c r="G29" s="83">
        <v>7712</v>
      </c>
      <c r="H29" s="84" t="s">
        <v>39</v>
      </c>
      <c r="I29" s="3"/>
    </row>
    <row r="30" spans="2:9" ht="20.100000000000001" customHeight="1" x14ac:dyDescent="0.2">
      <c r="B30" s="80">
        <v>17</v>
      </c>
      <c r="C30" s="81" t="s">
        <v>142</v>
      </c>
      <c r="D30" s="82">
        <v>45375</v>
      </c>
      <c r="E30" s="83">
        <v>6557</v>
      </c>
      <c r="F30" s="83">
        <v>498847</v>
      </c>
      <c r="G30" s="83">
        <v>7864</v>
      </c>
      <c r="H30" s="84" t="s">
        <v>39</v>
      </c>
      <c r="I30" s="3"/>
    </row>
    <row r="31" spans="2:9" ht="20.100000000000001" customHeight="1" x14ac:dyDescent="0.2">
      <c r="B31" s="80">
        <v>18</v>
      </c>
      <c r="C31" s="81" t="s">
        <v>143</v>
      </c>
      <c r="D31" s="82">
        <v>45376</v>
      </c>
      <c r="E31" s="83">
        <v>877</v>
      </c>
      <c r="F31" s="83">
        <v>8901</v>
      </c>
      <c r="G31" s="83">
        <v>1170</v>
      </c>
      <c r="H31" s="84" t="s">
        <v>38</v>
      </c>
      <c r="I31" s="3"/>
    </row>
    <row r="32" spans="2:9" ht="20.100000000000001" customHeight="1" x14ac:dyDescent="0.2">
      <c r="B32" s="80">
        <v>19</v>
      </c>
      <c r="C32" s="81" t="s">
        <v>144</v>
      </c>
      <c r="D32" s="82">
        <v>45380</v>
      </c>
      <c r="E32" s="83">
        <v>6127</v>
      </c>
      <c r="F32" s="83">
        <v>515557</v>
      </c>
      <c r="G32" s="83">
        <v>6817</v>
      </c>
      <c r="H32" s="84" t="s">
        <v>39</v>
      </c>
      <c r="I32" s="3"/>
    </row>
    <row r="33" spans="2:9" ht="20.100000000000001" customHeight="1" x14ac:dyDescent="0.2">
      <c r="B33" s="80">
        <v>20</v>
      </c>
      <c r="C33" s="81" t="s">
        <v>145</v>
      </c>
      <c r="D33" s="82">
        <v>45382</v>
      </c>
      <c r="E33" s="83">
        <v>5108</v>
      </c>
      <c r="F33" s="83">
        <v>385200</v>
      </c>
      <c r="G33" s="83">
        <v>6169</v>
      </c>
      <c r="H33" s="84" t="s">
        <v>39</v>
      </c>
      <c r="I33" s="3"/>
    </row>
    <row r="34" spans="2:9" ht="20.100000000000001" customHeight="1" x14ac:dyDescent="0.2">
      <c r="B34" s="80">
        <v>21</v>
      </c>
      <c r="C34" s="81" t="s">
        <v>146</v>
      </c>
      <c r="D34" s="82">
        <v>45381</v>
      </c>
      <c r="E34" s="83">
        <v>0</v>
      </c>
      <c r="F34" s="83">
        <v>6667</v>
      </c>
      <c r="G34" s="83">
        <v>10000.5</v>
      </c>
      <c r="H34" s="84" t="s">
        <v>38</v>
      </c>
      <c r="I34" s="3"/>
    </row>
    <row r="35" spans="2:9" ht="20.100000000000001" customHeight="1" x14ac:dyDescent="0.2">
      <c r="B35" s="80">
        <v>22</v>
      </c>
      <c r="C35" s="81" t="s">
        <v>181</v>
      </c>
      <c r="D35" s="82">
        <v>45388</v>
      </c>
      <c r="E35" s="83">
        <v>336</v>
      </c>
      <c r="F35" s="83">
        <v>6354</v>
      </c>
      <c r="G35" s="83">
        <v>505</v>
      </c>
      <c r="H35" s="84" t="s">
        <v>38</v>
      </c>
      <c r="I35" s="3"/>
    </row>
    <row r="36" spans="2:9" ht="20.100000000000001" customHeight="1" x14ac:dyDescent="0.2">
      <c r="B36" s="80">
        <v>23</v>
      </c>
      <c r="C36" s="81" t="s">
        <v>182</v>
      </c>
      <c r="D36" s="82">
        <v>45389</v>
      </c>
      <c r="E36" s="83">
        <v>5036</v>
      </c>
      <c r="F36" s="83">
        <v>382062</v>
      </c>
      <c r="G36" s="83">
        <v>6062</v>
      </c>
      <c r="H36" s="84" t="s">
        <v>39</v>
      </c>
      <c r="I36" s="3"/>
    </row>
    <row r="37" spans="2:9" ht="20.100000000000001" customHeight="1" x14ac:dyDescent="0.2">
      <c r="B37" s="80">
        <v>24</v>
      </c>
      <c r="C37" s="81" t="s">
        <v>183</v>
      </c>
      <c r="D37" s="82">
        <v>45395</v>
      </c>
      <c r="E37" s="83">
        <v>4891</v>
      </c>
      <c r="F37" s="83">
        <v>391851</v>
      </c>
      <c r="G37" s="83">
        <v>5260</v>
      </c>
      <c r="H37" s="84" t="s">
        <v>39</v>
      </c>
      <c r="I37" s="3"/>
    </row>
    <row r="38" spans="2:9" ht="20.100000000000001" customHeight="1" x14ac:dyDescent="0.2">
      <c r="B38" s="80">
        <v>25</v>
      </c>
      <c r="C38" s="81" t="s">
        <v>184</v>
      </c>
      <c r="D38" s="82">
        <v>45396</v>
      </c>
      <c r="E38" s="83">
        <v>4414</v>
      </c>
      <c r="F38" s="83">
        <v>336316</v>
      </c>
      <c r="G38" s="83">
        <v>5302</v>
      </c>
      <c r="H38" s="84" t="s">
        <v>39</v>
      </c>
      <c r="I38" s="3"/>
    </row>
    <row r="39" spans="2:9" ht="20.100000000000001" customHeight="1" x14ac:dyDescent="0.2">
      <c r="B39" s="80">
        <v>26</v>
      </c>
      <c r="C39" s="81" t="s">
        <v>185</v>
      </c>
      <c r="D39" s="82">
        <v>45401</v>
      </c>
      <c r="E39" s="83">
        <v>1347</v>
      </c>
      <c r="F39" s="83">
        <v>26253</v>
      </c>
      <c r="G39" s="83">
        <v>1967</v>
      </c>
      <c r="H39" s="84" t="s">
        <v>38</v>
      </c>
      <c r="I39" s="3"/>
    </row>
    <row r="40" spans="2:9" ht="20.100000000000001" customHeight="1" x14ac:dyDescent="0.2">
      <c r="B40" s="80">
        <v>27</v>
      </c>
      <c r="C40" s="81" t="s">
        <v>186</v>
      </c>
      <c r="D40" s="82">
        <v>45402</v>
      </c>
      <c r="E40" s="83">
        <v>4332</v>
      </c>
      <c r="F40" s="83">
        <v>325941</v>
      </c>
      <c r="G40" s="83">
        <v>5114</v>
      </c>
      <c r="H40" s="84" t="s">
        <v>39</v>
      </c>
      <c r="I40" s="3"/>
    </row>
    <row r="41" spans="2:9" ht="20.100000000000001" customHeight="1" x14ac:dyDescent="0.2">
      <c r="B41" s="80">
        <v>28</v>
      </c>
      <c r="C41" s="81" t="s">
        <v>187</v>
      </c>
      <c r="D41" s="82">
        <v>45409</v>
      </c>
      <c r="E41" s="83">
        <v>3799</v>
      </c>
      <c r="F41" s="83">
        <v>269965</v>
      </c>
      <c r="G41" s="83">
        <v>4530</v>
      </c>
      <c r="H41" s="84" t="s">
        <v>39</v>
      </c>
      <c r="I41" s="3"/>
    </row>
    <row r="42" spans="2:9" ht="20.100000000000001" customHeight="1" x14ac:dyDescent="0.2">
      <c r="B42" s="80">
        <v>29</v>
      </c>
      <c r="C42" s="81" t="s">
        <v>188</v>
      </c>
      <c r="D42" s="82">
        <v>45411</v>
      </c>
      <c r="E42" s="83">
        <v>4964</v>
      </c>
      <c r="F42" s="83">
        <v>400701</v>
      </c>
      <c r="G42" s="83">
        <v>5291</v>
      </c>
      <c r="H42" s="84" t="s">
        <v>39</v>
      </c>
      <c r="I42" s="3"/>
    </row>
    <row r="43" spans="2:9" ht="20.100000000000001" customHeight="1" x14ac:dyDescent="0.2">
      <c r="B43" s="80">
        <v>30</v>
      </c>
      <c r="C43" s="81" t="s">
        <v>205</v>
      </c>
      <c r="D43" s="82">
        <v>45414</v>
      </c>
      <c r="E43" s="83">
        <v>0</v>
      </c>
      <c r="F43" s="83">
        <v>0</v>
      </c>
      <c r="G43" s="83">
        <v>48534</v>
      </c>
      <c r="H43" s="84" t="s">
        <v>38</v>
      </c>
      <c r="I43" s="3"/>
    </row>
    <row r="44" spans="2:9" ht="20.100000000000001" customHeight="1" x14ac:dyDescent="0.2">
      <c r="B44" s="80">
        <v>31</v>
      </c>
      <c r="C44" s="81" t="s">
        <v>206</v>
      </c>
      <c r="D44" s="82">
        <v>45416</v>
      </c>
      <c r="E44" s="83">
        <v>3424</v>
      </c>
      <c r="F44" s="83">
        <v>234942</v>
      </c>
      <c r="G44" s="83">
        <v>4052</v>
      </c>
      <c r="H44" s="84" t="s">
        <v>39</v>
      </c>
      <c r="I44" s="3"/>
    </row>
    <row r="45" spans="2:9" ht="20.100000000000001" customHeight="1" x14ac:dyDescent="0.2">
      <c r="B45" s="80">
        <v>32</v>
      </c>
      <c r="C45" s="81" t="s">
        <v>207</v>
      </c>
      <c r="D45" s="82">
        <v>45423</v>
      </c>
      <c r="E45" s="83">
        <v>1106</v>
      </c>
      <c r="F45" s="83">
        <v>76863</v>
      </c>
      <c r="G45" s="83">
        <v>2258</v>
      </c>
      <c r="H45" s="84" t="s">
        <v>38</v>
      </c>
      <c r="I45" s="3"/>
    </row>
    <row r="46" spans="2:9" ht="20.100000000000001" customHeight="1" x14ac:dyDescent="0.2">
      <c r="B46" s="80">
        <v>33</v>
      </c>
      <c r="C46" s="81" t="s">
        <v>208</v>
      </c>
      <c r="D46" s="82">
        <v>45424</v>
      </c>
      <c r="E46" s="83">
        <v>4031</v>
      </c>
      <c r="F46" s="83">
        <v>272281</v>
      </c>
      <c r="G46" s="83">
        <v>4694</v>
      </c>
      <c r="H46" s="84" t="s">
        <v>39</v>
      </c>
      <c r="I46" s="3"/>
    </row>
    <row r="47" spans="2:9" ht="20.100000000000001" customHeight="1" x14ac:dyDescent="0.2">
      <c r="B47" s="80">
        <v>34</v>
      </c>
      <c r="C47" s="81" t="s">
        <v>209</v>
      </c>
      <c r="D47" s="82">
        <v>45425</v>
      </c>
      <c r="E47" s="83">
        <v>0</v>
      </c>
      <c r="F47" s="83">
        <v>33</v>
      </c>
      <c r="G47" s="83">
        <v>350</v>
      </c>
      <c r="H47" s="84" t="s">
        <v>38</v>
      </c>
      <c r="I47" s="3"/>
    </row>
    <row r="48" spans="2:9" ht="20.100000000000001" customHeight="1" x14ac:dyDescent="0.2">
      <c r="B48" s="80">
        <v>35</v>
      </c>
      <c r="C48" s="81" t="s">
        <v>210</v>
      </c>
      <c r="D48" s="82">
        <v>45427</v>
      </c>
      <c r="E48" s="83">
        <v>5446</v>
      </c>
      <c r="F48" s="83">
        <v>441615</v>
      </c>
      <c r="G48" s="83">
        <v>5798</v>
      </c>
      <c r="H48" s="84" t="s">
        <v>39</v>
      </c>
      <c r="I48" s="3"/>
    </row>
    <row r="49" spans="2:9" ht="20.100000000000001" customHeight="1" x14ac:dyDescent="0.2">
      <c r="B49" s="80">
        <v>36</v>
      </c>
      <c r="C49" s="81" t="s">
        <v>211</v>
      </c>
      <c r="D49" s="82">
        <v>45430</v>
      </c>
      <c r="E49" s="83">
        <v>3729</v>
      </c>
      <c r="F49" s="83">
        <v>258299</v>
      </c>
      <c r="G49" s="83">
        <v>4365</v>
      </c>
      <c r="H49" s="84" t="s">
        <v>39</v>
      </c>
      <c r="I49" s="3"/>
    </row>
    <row r="50" spans="2:9" ht="20.100000000000001" customHeight="1" x14ac:dyDescent="0.2">
      <c r="B50" s="80">
        <v>37</v>
      </c>
      <c r="C50" s="81" t="s">
        <v>212</v>
      </c>
      <c r="D50" s="82">
        <v>45433</v>
      </c>
      <c r="E50" s="83">
        <v>0</v>
      </c>
      <c r="F50" s="83">
        <v>1569</v>
      </c>
      <c r="G50" s="83">
        <v>1346</v>
      </c>
      <c r="H50" s="84" t="s">
        <v>38</v>
      </c>
      <c r="I50" s="3"/>
    </row>
    <row r="51" spans="2:9" ht="20.100000000000001" customHeight="1" x14ac:dyDescent="0.2">
      <c r="B51" s="80">
        <v>38</v>
      </c>
      <c r="C51" s="81" t="s">
        <v>213</v>
      </c>
      <c r="D51" s="82">
        <v>45437</v>
      </c>
      <c r="E51" s="83">
        <v>2224</v>
      </c>
      <c r="F51" s="83">
        <v>102094</v>
      </c>
      <c r="G51" s="83">
        <v>3872</v>
      </c>
      <c r="H51" s="84" t="s">
        <v>38</v>
      </c>
      <c r="I51" s="3"/>
    </row>
    <row r="52" spans="2:9" ht="20.100000000000001" customHeight="1" x14ac:dyDescent="0.2">
      <c r="B52" s="80">
        <v>39</v>
      </c>
      <c r="C52" s="81" t="s">
        <v>214</v>
      </c>
      <c r="D52" s="82">
        <v>45437</v>
      </c>
      <c r="E52" s="83">
        <v>4294</v>
      </c>
      <c r="F52" s="83">
        <v>343184</v>
      </c>
      <c r="G52" s="83">
        <v>4599</v>
      </c>
      <c r="H52" s="84" t="s">
        <v>39</v>
      </c>
      <c r="I52" s="3"/>
    </row>
    <row r="53" spans="2:9" ht="20.100000000000001" customHeight="1" x14ac:dyDescent="0.2">
      <c r="B53" s="80">
        <v>40</v>
      </c>
      <c r="C53" s="81" t="s">
        <v>215</v>
      </c>
      <c r="D53" s="82">
        <v>45441</v>
      </c>
      <c r="E53" s="83">
        <v>0</v>
      </c>
      <c r="F53" s="83">
        <v>80</v>
      </c>
      <c r="G53" s="83">
        <v>1177</v>
      </c>
      <c r="H53" s="84" t="s">
        <v>38</v>
      </c>
      <c r="I53" s="3"/>
    </row>
    <row r="54" spans="2:9" ht="20.100000000000001" customHeight="1" x14ac:dyDescent="0.2">
      <c r="B54" s="80">
        <v>41</v>
      </c>
      <c r="C54" s="81" t="s">
        <v>216</v>
      </c>
      <c r="D54" s="82">
        <v>45441</v>
      </c>
      <c r="E54" s="83">
        <v>2340</v>
      </c>
      <c r="F54" s="83">
        <v>160662</v>
      </c>
      <c r="G54" s="83">
        <v>2746</v>
      </c>
      <c r="H54" s="84" t="s">
        <v>39</v>
      </c>
      <c r="I54" s="3"/>
    </row>
    <row r="55" spans="2:9" ht="20.100000000000001" customHeight="1" x14ac:dyDescent="0.2">
      <c r="B55" s="80">
        <v>42</v>
      </c>
      <c r="C55" s="81" t="s">
        <v>230</v>
      </c>
      <c r="D55" s="82">
        <v>45447</v>
      </c>
      <c r="E55" s="83">
        <v>2229</v>
      </c>
      <c r="F55" s="83">
        <v>152536</v>
      </c>
      <c r="G55" s="83">
        <v>2610</v>
      </c>
      <c r="H55" s="84" t="s">
        <v>39</v>
      </c>
      <c r="I55" s="3"/>
    </row>
    <row r="56" spans="2:9" ht="20.100000000000001" customHeight="1" x14ac:dyDescent="0.2">
      <c r="B56" s="80">
        <v>43</v>
      </c>
      <c r="C56" s="81" t="s">
        <v>231</v>
      </c>
      <c r="D56" s="82">
        <v>45451</v>
      </c>
      <c r="E56" s="83">
        <v>2673</v>
      </c>
      <c r="F56" s="83">
        <v>213724</v>
      </c>
      <c r="G56" s="83">
        <v>2818</v>
      </c>
      <c r="H56" s="84" t="s">
        <v>39</v>
      </c>
      <c r="I56" s="3"/>
    </row>
    <row r="57" spans="2:9" ht="20.100000000000001" customHeight="1" x14ac:dyDescent="0.2">
      <c r="B57" s="80">
        <v>44</v>
      </c>
      <c r="C57" s="81" t="s">
        <v>232</v>
      </c>
      <c r="D57" s="82">
        <v>45452</v>
      </c>
      <c r="E57" s="83">
        <v>1624</v>
      </c>
      <c r="F57" s="83">
        <v>65217</v>
      </c>
      <c r="G57" s="83">
        <v>2563</v>
      </c>
      <c r="H57" s="84" t="s">
        <v>38</v>
      </c>
      <c r="I57" s="3"/>
    </row>
    <row r="58" spans="2:9" ht="20.100000000000001" customHeight="1" x14ac:dyDescent="0.2">
      <c r="B58" s="80">
        <v>45</v>
      </c>
      <c r="C58" s="81" t="s">
        <v>237</v>
      </c>
      <c r="D58" s="82">
        <v>45454</v>
      </c>
      <c r="E58" s="83">
        <v>1899</v>
      </c>
      <c r="F58" s="83">
        <v>116988</v>
      </c>
      <c r="G58" s="83">
        <v>2155</v>
      </c>
      <c r="H58" s="84" t="s">
        <v>39</v>
      </c>
      <c r="I58" s="3"/>
    </row>
    <row r="59" spans="2:9" ht="20.100000000000001" customHeight="1" x14ac:dyDescent="0.2">
      <c r="B59" s="80">
        <v>46</v>
      </c>
      <c r="C59" s="81" t="s">
        <v>233</v>
      </c>
      <c r="D59" s="82">
        <v>45460</v>
      </c>
      <c r="E59" s="83">
        <v>1598</v>
      </c>
      <c r="F59" s="83">
        <v>111160</v>
      </c>
      <c r="G59" s="83">
        <v>1797</v>
      </c>
      <c r="H59" s="84" t="s">
        <v>39</v>
      </c>
      <c r="I59" s="3"/>
    </row>
    <row r="60" spans="2:9" ht="20.100000000000001" customHeight="1" x14ac:dyDescent="0.2">
      <c r="B60" s="80">
        <v>47</v>
      </c>
      <c r="C60" s="81" t="s">
        <v>235</v>
      </c>
      <c r="D60" s="82">
        <v>45461</v>
      </c>
      <c r="E60" s="83">
        <v>0</v>
      </c>
      <c r="F60" s="83">
        <v>96</v>
      </c>
      <c r="G60" s="83">
        <v>423.59100000000001</v>
      </c>
      <c r="H60" s="84" t="s">
        <v>38</v>
      </c>
      <c r="I60" s="3"/>
    </row>
    <row r="61" spans="2:9" ht="20.100000000000001" customHeight="1" x14ac:dyDescent="0.2">
      <c r="B61" s="80">
        <v>48</v>
      </c>
      <c r="C61" s="81" t="s">
        <v>234</v>
      </c>
      <c r="D61" s="82">
        <v>45463</v>
      </c>
      <c r="E61" s="83">
        <v>2482</v>
      </c>
      <c r="F61" s="83">
        <v>191944</v>
      </c>
      <c r="G61" s="83">
        <v>2658</v>
      </c>
      <c r="H61" s="84" t="s">
        <v>39</v>
      </c>
      <c r="I61" s="3"/>
    </row>
    <row r="62" spans="2:9" ht="20.100000000000001" customHeight="1" x14ac:dyDescent="0.2">
      <c r="B62" s="80">
        <v>49</v>
      </c>
      <c r="C62" s="81" t="s">
        <v>236</v>
      </c>
      <c r="D62" s="82">
        <v>45465</v>
      </c>
      <c r="E62" s="83">
        <v>1898</v>
      </c>
      <c r="F62" s="83">
        <v>90060</v>
      </c>
      <c r="G62" s="83">
        <v>3270</v>
      </c>
      <c r="H62" s="84" t="s">
        <v>38</v>
      </c>
      <c r="I62" s="3"/>
    </row>
    <row r="63" spans="2:9" ht="20.100000000000001" customHeight="1" x14ac:dyDescent="0.2">
      <c r="B63" s="80">
        <v>50</v>
      </c>
      <c r="C63" s="81" t="s">
        <v>245</v>
      </c>
      <c r="D63" s="82">
        <v>45481</v>
      </c>
      <c r="E63" s="83">
        <v>1842</v>
      </c>
      <c r="F63" s="83">
        <v>109666</v>
      </c>
      <c r="G63" s="83">
        <v>3319</v>
      </c>
      <c r="H63" s="84" t="s">
        <v>38</v>
      </c>
      <c r="I63" s="3"/>
    </row>
    <row r="64" spans="2:9" ht="20.100000000000001" customHeight="1" x14ac:dyDescent="0.2">
      <c r="B64" s="80">
        <v>51</v>
      </c>
      <c r="C64" s="81" t="s">
        <v>246</v>
      </c>
      <c r="D64" s="82">
        <v>45496</v>
      </c>
      <c r="E64" s="83">
        <v>2619</v>
      </c>
      <c r="F64" s="83">
        <v>86327</v>
      </c>
      <c r="G64" s="83">
        <v>3953</v>
      </c>
      <c r="H64" s="84" t="s">
        <v>38</v>
      </c>
      <c r="I64" s="3"/>
    </row>
    <row r="65" spans="2:19" ht="20.100000000000001" customHeight="1" x14ac:dyDescent="0.2">
      <c r="B65" s="80">
        <v>52</v>
      </c>
      <c r="C65" s="81" t="s">
        <v>251</v>
      </c>
      <c r="D65" s="82">
        <v>45519</v>
      </c>
      <c r="E65" s="83">
        <v>2819</v>
      </c>
      <c r="F65" s="83">
        <v>80494</v>
      </c>
      <c r="G65" s="83">
        <v>4202</v>
      </c>
      <c r="H65" s="84" t="s">
        <v>38</v>
      </c>
      <c r="I65" s="3"/>
    </row>
    <row r="66" spans="2:19" ht="20.100000000000001" customHeight="1" x14ac:dyDescent="0.2">
      <c r="B66" s="80">
        <v>53</v>
      </c>
      <c r="C66" s="81" t="s">
        <v>252</v>
      </c>
      <c r="D66" s="82">
        <v>45523</v>
      </c>
      <c r="E66" s="83">
        <v>1655</v>
      </c>
      <c r="F66" s="83">
        <v>14340</v>
      </c>
      <c r="G66" s="83">
        <v>2158</v>
      </c>
      <c r="H66" s="84" t="s">
        <v>38</v>
      </c>
      <c r="I66" s="3"/>
    </row>
    <row r="67" spans="2:19" ht="20.100000000000001" customHeight="1" x14ac:dyDescent="0.2">
      <c r="B67" s="80">
        <v>54</v>
      </c>
      <c r="C67" s="81" t="s">
        <v>255</v>
      </c>
      <c r="D67" s="82">
        <v>45541</v>
      </c>
      <c r="E67" s="83">
        <v>1629</v>
      </c>
      <c r="F67" s="83">
        <v>103042</v>
      </c>
      <c r="G67" s="83">
        <v>3217</v>
      </c>
      <c r="H67" s="84" t="s">
        <v>38</v>
      </c>
      <c r="I67" s="3"/>
    </row>
    <row r="68" spans="2:19" ht="20.100000000000001" customHeight="1" x14ac:dyDescent="0.2">
      <c r="B68" s="80">
        <v>55</v>
      </c>
      <c r="C68" s="81" t="s">
        <v>256</v>
      </c>
      <c r="D68" s="82">
        <v>45555</v>
      </c>
      <c r="E68" s="83">
        <v>1052</v>
      </c>
      <c r="F68" s="83">
        <v>61816</v>
      </c>
      <c r="G68" s="83">
        <v>1821</v>
      </c>
      <c r="H68" s="84" t="s">
        <v>38</v>
      </c>
      <c r="I68" s="3"/>
    </row>
    <row r="69" spans="2:19" s="27" customFormat="1" ht="16.5" customHeight="1" x14ac:dyDescent="0.2">
      <c r="B69" s="24"/>
      <c r="C69" s="25"/>
      <c r="D69" s="41" t="s">
        <v>93</v>
      </c>
      <c r="E69" s="40">
        <f>SUM(E14:E68)</f>
        <v>152753</v>
      </c>
      <c r="F69" s="40">
        <f>SUM(F14:F68)</f>
        <v>10999608</v>
      </c>
      <c r="G69" s="41">
        <f>SUM(G14:G68)</f>
        <v>274919.34100000001</v>
      </c>
      <c r="H69" s="41"/>
      <c r="I69" s="26"/>
      <c r="Q69" s="28"/>
      <c r="R69" s="28"/>
      <c r="S69" s="28"/>
    </row>
    <row r="71" spans="2:19" x14ac:dyDescent="0.2">
      <c r="E71" s="6"/>
      <c r="F71" s="6"/>
      <c r="G71" s="6"/>
    </row>
    <row r="72" spans="2:19" x14ac:dyDescent="0.2">
      <c r="E72" s="6"/>
      <c r="F72" s="6"/>
      <c r="G72" s="6"/>
    </row>
    <row r="73" spans="2:19" x14ac:dyDescent="0.2">
      <c r="F73" s="6"/>
    </row>
    <row r="76" spans="2:19" x14ac:dyDescent="0.2">
      <c r="G76" s="7"/>
      <c r="H76" s="7"/>
      <c r="I76" s="7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89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23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30/09/2024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20372</v>
      </c>
      <c r="D14" s="64">
        <v>1601999</v>
      </c>
      <c r="E14" s="64">
        <v>21757</v>
      </c>
      <c r="F14" s="65">
        <f>+E14/$E$89</f>
        <v>0.11579216272745174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79</v>
      </c>
      <c r="C15" s="64">
        <v>14491</v>
      </c>
      <c r="D15" s="64">
        <v>32707</v>
      </c>
      <c r="E15" s="64">
        <v>18818</v>
      </c>
      <c r="F15" s="65">
        <f>+E15/$E$89</f>
        <v>0.10015061443237519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44</v>
      </c>
      <c r="C16" s="64">
        <v>15659</v>
      </c>
      <c r="D16" s="64">
        <v>1200799</v>
      </c>
      <c r="E16" s="64">
        <v>18031</v>
      </c>
      <c r="F16" s="65">
        <f>+E16/$E$89</f>
        <v>9.5962149475510516E-2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45</v>
      </c>
      <c r="C17" s="64">
        <v>12713</v>
      </c>
      <c r="D17" s="64">
        <v>997199</v>
      </c>
      <c r="E17" s="64">
        <v>14279</v>
      </c>
      <c r="F17" s="65">
        <f>+E17/$E$89</f>
        <v>7.5993762540115056E-2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51</v>
      </c>
      <c r="C18" s="64">
        <v>9308</v>
      </c>
      <c r="D18" s="64">
        <v>640442</v>
      </c>
      <c r="E18" s="64">
        <v>10682</v>
      </c>
      <c r="F18" s="65">
        <f>+E18/$E$89</f>
        <v>5.6850295640696762E-2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58</v>
      </c>
      <c r="C19" s="64">
        <v>7072</v>
      </c>
      <c r="D19" s="64">
        <v>424320</v>
      </c>
      <c r="E19" s="64">
        <v>10650</v>
      </c>
      <c r="F19" s="65">
        <f>+E19/$E$89</f>
        <v>5.6679989568753093E-2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48</v>
      </c>
      <c r="C20" s="64">
        <v>8098</v>
      </c>
      <c r="D20" s="64">
        <v>582019</v>
      </c>
      <c r="E20" s="64">
        <v>9678</v>
      </c>
      <c r="F20" s="65">
        <f>+E20/$E$89</f>
        <v>5.150694263346408E-2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49</v>
      </c>
      <c r="C21" s="64">
        <v>7866</v>
      </c>
      <c r="D21" s="64">
        <v>680638</v>
      </c>
      <c r="E21" s="64">
        <v>9385</v>
      </c>
      <c r="F21" s="65">
        <f>+E21/$E$89</f>
        <v>4.994757766222984E-2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46</v>
      </c>
      <c r="C22" s="64">
        <v>6690</v>
      </c>
      <c r="D22" s="64">
        <v>550188</v>
      </c>
      <c r="E22" s="64">
        <v>8039</v>
      </c>
      <c r="F22" s="65">
        <f>+E22/$E$89</f>
        <v>4.2784078511099166E-2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47</v>
      </c>
      <c r="C23" s="64">
        <v>6762</v>
      </c>
      <c r="D23" s="64">
        <v>515566</v>
      </c>
      <c r="E23" s="64">
        <v>7906</v>
      </c>
      <c r="F23" s="65">
        <f>+E23/$E$89</f>
        <v>4.2076243899583282E-2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54</v>
      </c>
      <c r="C24" s="64">
        <v>6075</v>
      </c>
      <c r="D24" s="64">
        <v>484714</v>
      </c>
      <c r="E24" s="64">
        <v>7010</v>
      </c>
      <c r="F24" s="65">
        <f>+E24/$E$89</f>
        <v>3.7307673885160486E-2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52</v>
      </c>
      <c r="C25" s="64">
        <v>5483</v>
      </c>
      <c r="D25" s="64">
        <v>376808</v>
      </c>
      <c r="E25" s="64">
        <v>6863</v>
      </c>
      <c r="F25" s="65">
        <f>+E25/$E$89</f>
        <v>3.6525330367169248E-2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57</v>
      </c>
      <c r="C26" s="64">
        <v>4946</v>
      </c>
      <c r="D26" s="64">
        <v>455194</v>
      </c>
      <c r="E26" s="64">
        <v>5970</v>
      </c>
      <c r="F26" s="65">
        <f>+E26/$E$89</f>
        <v>3.1772726546991169E-2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189</v>
      </c>
      <c r="C27" s="64">
        <v>0</v>
      </c>
      <c r="D27" s="64">
        <v>327468</v>
      </c>
      <c r="E27" s="64">
        <v>4500</v>
      </c>
      <c r="F27" s="65">
        <f>+E27/$E$89</f>
        <v>2.3949291367078771E-2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56</v>
      </c>
      <c r="C28" s="64">
        <v>3959</v>
      </c>
      <c r="D28" s="64">
        <v>327156</v>
      </c>
      <c r="E28" s="64">
        <v>4470</v>
      </c>
      <c r="F28" s="65">
        <f>+E28/$E$89</f>
        <v>2.378962942463158E-2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50</v>
      </c>
      <c r="C29" s="64">
        <v>3496</v>
      </c>
      <c r="D29" s="64">
        <v>221975</v>
      </c>
      <c r="E29" s="64">
        <v>4312</v>
      </c>
      <c r="F29" s="65">
        <f>+E29/$E$89</f>
        <v>2.2948743194409704E-2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55</v>
      </c>
      <c r="C30" s="64">
        <v>2930</v>
      </c>
      <c r="D30" s="64">
        <v>199573</v>
      </c>
      <c r="E30" s="64">
        <v>3593</v>
      </c>
      <c r="F30" s="65">
        <f>+E30/$E$89</f>
        <v>1.9122178640425338E-2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53</v>
      </c>
      <c r="C31" s="64">
        <v>2575</v>
      </c>
      <c r="D31" s="64">
        <v>189361</v>
      </c>
      <c r="E31" s="64">
        <v>3194</v>
      </c>
      <c r="F31" s="65">
        <f>+E31/$E$89</f>
        <v>1.6998674805877689E-2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59</v>
      </c>
      <c r="C32" s="64">
        <v>2192</v>
      </c>
      <c r="D32" s="64">
        <v>157293</v>
      </c>
      <c r="E32" s="64">
        <v>2704</v>
      </c>
      <c r="F32" s="65">
        <f>+E32/$E$89</f>
        <v>1.4390863079240222E-2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60</v>
      </c>
      <c r="C33" s="64">
        <v>1458</v>
      </c>
      <c r="D33" s="64">
        <v>105052</v>
      </c>
      <c r="E33" s="64">
        <v>1756</v>
      </c>
      <c r="F33" s="65">
        <f>+E33/$E$89</f>
        <v>9.34554569790896E-3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62</v>
      </c>
      <c r="C34" s="64">
        <v>1176</v>
      </c>
      <c r="D34" s="64">
        <v>73473</v>
      </c>
      <c r="E34" s="64">
        <v>1501</v>
      </c>
      <c r="F34" s="65">
        <f>+E34/$E$89</f>
        <v>7.988419187107831E-3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147</v>
      </c>
      <c r="C35" s="64">
        <v>320</v>
      </c>
      <c r="D35" s="64">
        <v>99908</v>
      </c>
      <c r="E35" s="64">
        <v>1421</v>
      </c>
      <c r="F35" s="65">
        <f>+E35/$E$89</f>
        <v>7.5626540072486525E-3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61</v>
      </c>
      <c r="C36" s="64">
        <v>1085</v>
      </c>
      <c r="D36" s="64">
        <v>96208</v>
      </c>
      <c r="E36" s="64">
        <v>1200</v>
      </c>
      <c r="F36" s="65">
        <f>+E36/$E$89</f>
        <v>6.3864776978876728E-3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63</v>
      </c>
      <c r="C37" s="64">
        <v>984</v>
      </c>
      <c r="D37" s="64">
        <v>65490</v>
      </c>
      <c r="E37" s="64">
        <v>1163</v>
      </c>
      <c r="F37" s="65">
        <f>+E37/$E$89</f>
        <v>6.1895613022028024E-3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67</v>
      </c>
      <c r="C38" s="64">
        <v>825</v>
      </c>
      <c r="D38" s="64">
        <v>51577</v>
      </c>
      <c r="E38" s="64">
        <v>1028</v>
      </c>
      <c r="F38" s="65">
        <f>+E38/$E$89</f>
        <v>5.4710825611904391E-3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65</v>
      </c>
      <c r="C39" s="64">
        <v>715</v>
      </c>
      <c r="D39" s="64">
        <v>44450</v>
      </c>
      <c r="E39" s="64">
        <v>908</v>
      </c>
      <c r="F39" s="65">
        <f>+E39/$E$89</f>
        <v>4.8324347914016725E-3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64</v>
      </c>
      <c r="C40" s="64">
        <v>519</v>
      </c>
      <c r="D40" s="64">
        <v>45626</v>
      </c>
      <c r="E40" s="64">
        <v>639</v>
      </c>
      <c r="F40" s="65">
        <f>+E40/$E$89</f>
        <v>3.4007993741251856E-3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66</v>
      </c>
      <c r="C41" s="64">
        <v>462</v>
      </c>
      <c r="D41" s="64">
        <v>31256</v>
      </c>
      <c r="E41" s="64">
        <v>552</v>
      </c>
      <c r="F41" s="65">
        <f>+E41/$E$89</f>
        <v>2.9377797410283291E-3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68</v>
      </c>
      <c r="C42" s="64">
        <v>480</v>
      </c>
      <c r="D42" s="64">
        <v>35315</v>
      </c>
      <c r="E42" s="64">
        <v>522</v>
      </c>
      <c r="F42" s="65">
        <f>+E42/$E$89</f>
        <v>2.7781177985811375E-3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154</v>
      </c>
      <c r="C43" s="64">
        <v>399</v>
      </c>
      <c r="D43" s="64">
        <v>25599</v>
      </c>
      <c r="E43" s="64">
        <v>513</v>
      </c>
      <c r="F43" s="65">
        <f>+E43/$E$89</f>
        <v>2.7302192158469799E-3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152</v>
      </c>
      <c r="C44" s="64">
        <v>313</v>
      </c>
      <c r="D44" s="64">
        <v>19932</v>
      </c>
      <c r="E44" s="64">
        <v>407</v>
      </c>
      <c r="F44" s="65">
        <f>+E44/$E$89</f>
        <v>2.1660803525335691E-3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69</v>
      </c>
      <c r="C45" s="64">
        <v>290</v>
      </c>
      <c r="D45" s="64">
        <v>20582</v>
      </c>
      <c r="E45" s="64">
        <v>360</v>
      </c>
      <c r="F45" s="65">
        <f>+E45/$E$89</f>
        <v>1.9159433093663017E-3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86</v>
      </c>
      <c r="C46" s="64">
        <v>0</v>
      </c>
      <c r="D46" s="64">
        <v>22550</v>
      </c>
      <c r="E46" s="64">
        <v>280</v>
      </c>
      <c r="F46" s="65">
        <f>+E46/$E$89</f>
        <v>1.4901781295071235E-3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71</v>
      </c>
      <c r="C47" s="64">
        <v>120</v>
      </c>
      <c r="D47" s="64">
        <v>18100</v>
      </c>
      <c r="E47" s="64">
        <v>253</v>
      </c>
      <c r="F47" s="65">
        <f>+E47/$E$89</f>
        <v>1.346482381304651E-3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70</v>
      </c>
      <c r="C48" s="64">
        <v>240</v>
      </c>
      <c r="D48" s="64">
        <v>27276</v>
      </c>
      <c r="E48" s="64">
        <v>244</v>
      </c>
      <c r="F48" s="65">
        <f>+E48/$E$89</f>
        <v>1.2985837985704934E-3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92</v>
      </c>
      <c r="C49" s="64">
        <v>200</v>
      </c>
      <c r="D49" s="64">
        <v>21696</v>
      </c>
      <c r="E49" s="64">
        <v>195</v>
      </c>
      <c r="F49" s="65">
        <f>+E49/$E$89</f>
        <v>1.0378026259067468E-3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148</v>
      </c>
      <c r="C50" s="64">
        <v>163</v>
      </c>
      <c r="D50" s="64">
        <v>11529</v>
      </c>
      <c r="E50" s="64">
        <v>191</v>
      </c>
      <c r="F50" s="65">
        <f>+E50/$E$89</f>
        <v>1.0165143669137878E-3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63" t="s">
        <v>73</v>
      </c>
      <c r="C51" s="64">
        <v>160</v>
      </c>
      <c r="D51" s="64">
        <v>20067</v>
      </c>
      <c r="E51" s="64">
        <v>181</v>
      </c>
      <c r="F51" s="65">
        <f>+E51/$E$89</f>
        <v>9.6329371943139059E-4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63" t="s">
        <v>156</v>
      </c>
      <c r="C52" s="64">
        <v>144</v>
      </c>
      <c r="D52" s="64">
        <v>8449</v>
      </c>
      <c r="E52" s="64">
        <v>162</v>
      </c>
      <c r="F52" s="65">
        <f>+E52/$E$89</f>
        <v>8.621744892148358E-4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63" t="s">
        <v>85</v>
      </c>
      <c r="C53" s="64">
        <v>100</v>
      </c>
      <c r="D53" s="64">
        <v>10580</v>
      </c>
      <c r="E53" s="64">
        <v>148</v>
      </c>
      <c r="F53" s="65">
        <f>+E53/$E$89</f>
        <v>7.8766558273947961E-4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63" t="s">
        <v>84</v>
      </c>
      <c r="C54" s="64">
        <v>80</v>
      </c>
      <c r="D54" s="64">
        <v>9990</v>
      </c>
      <c r="E54" s="64">
        <v>140</v>
      </c>
      <c r="F54" s="65">
        <f>+E54/$E$89</f>
        <v>7.4508906475356177E-4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63" t="s">
        <v>218</v>
      </c>
      <c r="C55" s="64">
        <v>0</v>
      </c>
      <c r="D55" s="64">
        <v>6</v>
      </c>
      <c r="E55" s="64">
        <v>135</v>
      </c>
      <c r="F55" s="65">
        <f>+E55/$E$89</f>
        <v>7.1847874101236317E-4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63" t="s">
        <v>149</v>
      </c>
      <c r="C56" s="64">
        <v>99</v>
      </c>
      <c r="D56" s="64">
        <v>99</v>
      </c>
      <c r="E56" s="64">
        <v>134</v>
      </c>
      <c r="F56" s="65">
        <f>+E56/$E$89</f>
        <v>7.1315667626412342E-4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63" t="s">
        <v>72</v>
      </c>
      <c r="C57" s="64">
        <v>120</v>
      </c>
      <c r="D57" s="64">
        <v>14400</v>
      </c>
      <c r="E57" s="64">
        <v>130</v>
      </c>
      <c r="F57" s="65">
        <f>+E57/$E$89</f>
        <v>6.9186841727116456E-4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63" t="s">
        <v>82</v>
      </c>
      <c r="C58" s="64">
        <v>120</v>
      </c>
      <c r="D58" s="64">
        <v>13792</v>
      </c>
      <c r="E58" s="64">
        <v>126</v>
      </c>
      <c r="F58" s="65">
        <f>+E58/$E$89</f>
        <v>6.7058015827820559E-4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63" t="s">
        <v>150</v>
      </c>
      <c r="C59" s="64">
        <v>100</v>
      </c>
      <c r="D59" s="64">
        <v>6300</v>
      </c>
      <c r="E59" s="64">
        <v>120</v>
      </c>
      <c r="F59" s="65">
        <f>+E59/$E$89</f>
        <v>6.3864776978876723E-4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63" t="s">
        <v>77</v>
      </c>
      <c r="C60" s="64">
        <v>104</v>
      </c>
      <c r="D60" s="64">
        <v>6028</v>
      </c>
      <c r="E60" s="64">
        <v>119</v>
      </c>
      <c r="F60" s="65">
        <f>+E60/$E$89</f>
        <v>6.3332570504052749E-4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63" t="s">
        <v>217</v>
      </c>
      <c r="C61" s="64">
        <v>104</v>
      </c>
      <c r="D61" s="64">
        <v>6069</v>
      </c>
      <c r="E61" s="64">
        <v>115</v>
      </c>
      <c r="F61" s="65">
        <f>+E61/$E$89</f>
        <v>6.1203744604756863E-4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63" t="s">
        <v>74</v>
      </c>
      <c r="C62" s="64">
        <v>93</v>
      </c>
      <c r="D62" s="64">
        <v>6235</v>
      </c>
      <c r="E62" s="64">
        <v>104</v>
      </c>
      <c r="F62" s="65">
        <f>+E62/$E$89</f>
        <v>5.5349473381693167E-4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63" t="s">
        <v>160</v>
      </c>
      <c r="C63" s="64">
        <v>88</v>
      </c>
      <c r="D63" s="64">
        <v>4928</v>
      </c>
      <c r="E63" s="64">
        <v>99</v>
      </c>
      <c r="F63" s="65">
        <f>+E63/$E$89</f>
        <v>5.2688441007573295E-4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63" t="s">
        <v>151</v>
      </c>
      <c r="C64" s="64">
        <v>80</v>
      </c>
      <c r="D64" s="64">
        <v>5040</v>
      </c>
      <c r="E64" s="64">
        <v>96</v>
      </c>
      <c r="F64" s="65">
        <f>+E64/$E$89</f>
        <v>5.1091821583101383E-4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63" t="s">
        <v>155</v>
      </c>
      <c r="C65" s="64">
        <v>82</v>
      </c>
      <c r="D65" s="64">
        <v>6970</v>
      </c>
      <c r="E65" s="64">
        <v>94</v>
      </c>
      <c r="F65" s="65">
        <f>+E65/$E$89</f>
        <v>5.0027408633453434E-4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63" t="s">
        <v>81</v>
      </c>
      <c r="C66" s="64">
        <v>80</v>
      </c>
      <c r="D66" s="64">
        <v>9560</v>
      </c>
      <c r="E66" s="64">
        <v>88</v>
      </c>
      <c r="F66" s="65">
        <f>+E66/$E$89</f>
        <v>4.6834169784509599E-4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63" t="s">
        <v>159</v>
      </c>
      <c r="C67" s="64">
        <v>60</v>
      </c>
      <c r="D67" s="64">
        <v>5599</v>
      </c>
      <c r="E67" s="64">
        <v>78</v>
      </c>
      <c r="F67" s="65">
        <f>+E67/$E$89</f>
        <v>4.1512105036269872E-4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63" t="s">
        <v>238</v>
      </c>
      <c r="C68" s="64">
        <v>0</v>
      </c>
      <c r="D68" s="64">
        <v>4</v>
      </c>
      <c r="E68" s="64">
        <v>74</v>
      </c>
      <c r="F68" s="65">
        <f>+E68/$E$89</f>
        <v>3.9383279136973981E-4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63" t="s">
        <v>80</v>
      </c>
      <c r="C69" s="64">
        <v>60</v>
      </c>
      <c r="D69" s="64">
        <v>7672</v>
      </c>
      <c r="E69" s="64">
        <v>72</v>
      </c>
      <c r="F69" s="65">
        <f>+E69/$E$89</f>
        <v>3.8318866187326037E-4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63" t="s">
        <v>75</v>
      </c>
      <c r="C70" s="64">
        <v>63</v>
      </c>
      <c r="D70" s="64">
        <v>3540</v>
      </c>
      <c r="E70" s="64">
        <v>71</v>
      </c>
      <c r="F70" s="65">
        <f>+E70/$E$89</f>
        <v>3.7786659712502063E-4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63" t="s">
        <v>76</v>
      </c>
      <c r="C71" s="64">
        <v>60</v>
      </c>
      <c r="D71" s="64">
        <v>7200</v>
      </c>
      <c r="E71" s="64">
        <v>70</v>
      </c>
      <c r="F71" s="65">
        <f>+E71/$E$89</f>
        <v>3.7254453237678089E-4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63" t="s">
        <v>153</v>
      </c>
      <c r="C72" s="64">
        <v>60</v>
      </c>
      <c r="D72" s="64">
        <v>7240</v>
      </c>
      <c r="E72" s="64">
        <v>62</v>
      </c>
      <c r="F72" s="65">
        <f>+E72/$E$89</f>
        <v>3.299680143908631E-4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63" t="s">
        <v>78</v>
      </c>
      <c r="C73" s="64">
        <v>60</v>
      </c>
      <c r="D73" s="64">
        <v>6840</v>
      </c>
      <c r="E73" s="64">
        <v>62</v>
      </c>
      <c r="F73" s="65">
        <f>+E73/$E$89</f>
        <v>3.299680143908631E-4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63" t="s">
        <v>190</v>
      </c>
      <c r="C74" s="64">
        <v>40</v>
      </c>
      <c r="D74" s="64">
        <v>3747</v>
      </c>
      <c r="E74" s="64">
        <v>52</v>
      </c>
      <c r="F74" s="65">
        <f>+E74/$E$89</f>
        <v>2.7674736690846583E-4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63" t="s">
        <v>88</v>
      </c>
      <c r="C75" s="64">
        <v>40</v>
      </c>
      <c r="D75" s="64">
        <v>4671</v>
      </c>
      <c r="E75" s="64">
        <v>42</v>
      </c>
      <c r="F75" s="65">
        <f>+E75/$E$89</f>
        <v>2.2352671942606854E-4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63" t="s">
        <v>83</v>
      </c>
      <c r="C76" s="64">
        <v>40</v>
      </c>
      <c r="D76" s="64">
        <v>4560</v>
      </c>
      <c r="E76" s="64">
        <v>41</v>
      </c>
      <c r="F76" s="65">
        <f>+E76/$E$89</f>
        <v>2.1820465467782882E-4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63" t="s">
        <v>89</v>
      </c>
      <c r="C77" s="64">
        <v>40</v>
      </c>
      <c r="D77" s="64">
        <v>4560</v>
      </c>
      <c r="E77" s="64">
        <v>41</v>
      </c>
      <c r="F77" s="65">
        <f>+E77/$E$89</f>
        <v>2.1820465467782882E-4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63" t="s">
        <v>91</v>
      </c>
      <c r="C78" s="64">
        <v>40</v>
      </c>
      <c r="D78" s="64">
        <v>4560</v>
      </c>
      <c r="E78" s="64">
        <v>40</v>
      </c>
      <c r="F78" s="65">
        <f>+E78/$E$89</f>
        <v>2.1288258992958908E-4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63" t="s">
        <v>87</v>
      </c>
      <c r="C79" s="64">
        <v>40</v>
      </c>
      <c r="D79" s="64">
        <v>2374</v>
      </c>
      <c r="E79" s="64">
        <v>37</v>
      </c>
      <c r="F79" s="65">
        <f>+E79/$E$89</f>
        <v>1.969163956848699E-4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63" t="s">
        <v>239</v>
      </c>
      <c r="C80" s="64">
        <v>20</v>
      </c>
      <c r="D80" s="64">
        <v>1945</v>
      </c>
      <c r="E80" s="64">
        <v>27</v>
      </c>
      <c r="F80" s="65">
        <f>+E80/$E$89</f>
        <v>1.4369574820247263E-4</v>
      </c>
      <c r="I80" s="8"/>
      <c r="J80" s="9"/>
      <c r="K80" s="9"/>
      <c r="L80" s="9"/>
      <c r="N80" s="8"/>
      <c r="O80" s="9"/>
      <c r="P80" s="9"/>
      <c r="Q80" s="9"/>
    </row>
    <row r="81" spans="2:17" ht="20.100000000000001" customHeight="1" x14ac:dyDescent="0.2">
      <c r="B81" s="63" t="s">
        <v>157</v>
      </c>
      <c r="C81" s="64">
        <v>20</v>
      </c>
      <c r="D81" s="64">
        <v>1890</v>
      </c>
      <c r="E81" s="64">
        <v>26</v>
      </c>
      <c r="F81" s="65">
        <f>+E81/$E$89</f>
        <v>1.3837368345423292E-4</v>
      </c>
      <c r="I81" s="8"/>
      <c r="J81" s="9"/>
      <c r="K81" s="9"/>
      <c r="L81" s="9"/>
      <c r="N81" s="8"/>
      <c r="O81" s="9"/>
      <c r="P81" s="9"/>
      <c r="Q81" s="9"/>
    </row>
    <row r="82" spans="2:17" ht="20.100000000000001" customHeight="1" x14ac:dyDescent="0.2">
      <c r="B82" s="63" t="s">
        <v>158</v>
      </c>
      <c r="C82" s="64">
        <v>20</v>
      </c>
      <c r="D82" s="64">
        <v>1833</v>
      </c>
      <c r="E82" s="64">
        <v>26</v>
      </c>
      <c r="F82" s="65">
        <f>+E82/$E$89</f>
        <v>1.3837368345423292E-4</v>
      </c>
      <c r="I82" s="8"/>
      <c r="J82" s="9"/>
      <c r="K82" s="9"/>
      <c r="L82" s="9"/>
      <c r="N82" s="8"/>
      <c r="O82" s="9"/>
      <c r="P82" s="9"/>
      <c r="Q82" s="9"/>
    </row>
    <row r="83" spans="2:17" ht="20.100000000000001" customHeight="1" x14ac:dyDescent="0.2">
      <c r="B83" s="63" t="s">
        <v>161</v>
      </c>
      <c r="C83" s="64">
        <v>20</v>
      </c>
      <c r="D83" s="64">
        <v>1296</v>
      </c>
      <c r="E83" s="64">
        <v>25</v>
      </c>
      <c r="F83" s="65">
        <f>+E83/$E$89</f>
        <v>1.3305161870599317E-4</v>
      </c>
      <c r="I83" s="8"/>
      <c r="J83" s="9"/>
      <c r="K83" s="9"/>
      <c r="L83" s="9"/>
      <c r="N83" s="8"/>
      <c r="O83" s="9"/>
      <c r="P83" s="9"/>
      <c r="Q83" s="9"/>
    </row>
    <row r="84" spans="2:17" ht="20.100000000000001" customHeight="1" x14ac:dyDescent="0.2">
      <c r="B84" s="63" t="s">
        <v>162</v>
      </c>
      <c r="C84" s="64">
        <v>20</v>
      </c>
      <c r="D84" s="64">
        <v>1260</v>
      </c>
      <c r="E84" s="64">
        <v>24</v>
      </c>
      <c r="F84" s="65">
        <f>+E84/$E$89</f>
        <v>1.2772955395775346E-4</v>
      </c>
      <c r="I84" s="8"/>
      <c r="J84" s="9"/>
      <c r="K84" s="9"/>
      <c r="L84" s="9"/>
      <c r="N84" s="8"/>
      <c r="O84" s="9"/>
      <c r="P84" s="9"/>
      <c r="Q84" s="9"/>
    </row>
    <row r="85" spans="2:17" ht="20.100000000000001" customHeight="1" x14ac:dyDescent="0.2">
      <c r="B85" s="63" t="s">
        <v>90</v>
      </c>
      <c r="C85" s="64">
        <v>20</v>
      </c>
      <c r="D85" s="64">
        <v>2280</v>
      </c>
      <c r="E85" s="64">
        <v>21</v>
      </c>
      <c r="F85" s="65">
        <f>+E85/$E$89</f>
        <v>1.1176335971303427E-4</v>
      </c>
      <c r="I85" s="8"/>
      <c r="J85" s="9"/>
      <c r="K85" s="9"/>
      <c r="L85" s="9"/>
      <c r="N85" s="8"/>
      <c r="O85" s="9"/>
      <c r="P85" s="9"/>
      <c r="Q85" s="9"/>
    </row>
    <row r="86" spans="2:17" ht="20.100000000000001" customHeight="1" x14ac:dyDescent="0.2">
      <c r="B86" s="63" t="s">
        <v>219</v>
      </c>
      <c r="C86" s="64">
        <v>20</v>
      </c>
      <c r="D86" s="64">
        <v>1030</v>
      </c>
      <c r="E86" s="64">
        <v>21</v>
      </c>
      <c r="F86" s="65">
        <f>+E86/$E$89</f>
        <v>1.1176335971303427E-4</v>
      </c>
      <c r="I86" s="8"/>
      <c r="J86" s="9"/>
      <c r="K86" s="9"/>
      <c r="L86" s="9"/>
      <c r="N86" s="8"/>
      <c r="O86" s="9"/>
      <c r="P86" s="9"/>
      <c r="Q86" s="9"/>
    </row>
    <row r="87" spans="2:17" ht="20.100000000000001" customHeight="1" x14ac:dyDescent="0.2">
      <c r="B87" s="63" t="s">
        <v>163</v>
      </c>
      <c r="C87" s="64">
        <v>20</v>
      </c>
      <c r="D87" s="64">
        <v>2160</v>
      </c>
      <c r="E87" s="64">
        <v>18</v>
      </c>
      <c r="F87" s="65">
        <f>+E87/$E$89</f>
        <v>9.5797165468315093E-5</v>
      </c>
      <c r="I87" s="8"/>
      <c r="J87" s="9"/>
      <c r="K87" s="9"/>
      <c r="L87" s="9"/>
      <c r="N87" s="8"/>
      <c r="O87" s="9"/>
      <c r="P87" s="9"/>
      <c r="Q87" s="9"/>
    </row>
    <row r="88" spans="2:17" ht="20.100000000000001" customHeight="1" x14ac:dyDescent="0.2">
      <c r="B88" s="63" t="s">
        <v>220</v>
      </c>
      <c r="C88" s="64">
        <v>0</v>
      </c>
      <c r="D88" s="64">
        <v>1</v>
      </c>
      <c r="E88" s="64">
        <v>2</v>
      </c>
      <c r="F88" s="65">
        <f>+E88/$E$89</f>
        <v>1.0644129496479454E-5</v>
      </c>
      <c r="I88" s="8"/>
      <c r="J88" s="9"/>
      <c r="K88" s="9"/>
      <c r="L88" s="9"/>
      <c r="N88" s="8"/>
      <c r="O88" s="9"/>
      <c r="P88" s="9"/>
      <c r="Q88" s="9"/>
    </row>
    <row r="89" spans="2:17" ht="20.100000000000001" customHeight="1" x14ac:dyDescent="0.2">
      <c r="B89" s="85" t="s">
        <v>93</v>
      </c>
      <c r="C89" s="86">
        <f>SUM(C14:C88)</f>
        <v>152753</v>
      </c>
      <c r="D89" s="86">
        <f>SUM(D14:D88)</f>
        <v>10985813</v>
      </c>
      <c r="E89" s="86">
        <f>SUM(E14:E88)</f>
        <v>187897</v>
      </c>
      <c r="F89" s="87">
        <f>SUBTOTAL(109,F14:F88)</f>
        <v>1.0000000000000002</v>
      </c>
    </row>
  </sheetData>
  <sortState xmlns:xlrd2="http://schemas.microsoft.com/office/spreadsheetml/2017/richdata2" ref="B14:F88">
    <sortCondition descending="1" ref="E14:E88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88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24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30/09/2024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20132</v>
      </c>
      <c r="D14" s="64">
        <v>1601039</v>
      </c>
      <c r="E14" s="64">
        <v>21462</v>
      </c>
      <c r="F14" s="65">
        <f>+E14/$E$51</f>
        <v>0.14435222426989872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44</v>
      </c>
      <c r="C15" s="64">
        <v>15659</v>
      </c>
      <c r="D15" s="64">
        <v>1200799</v>
      </c>
      <c r="E15" s="64">
        <v>18031</v>
      </c>
      <c r="F15" s="65">
        <f>+E15/$E$51</f>
        <v>0.12127550814511898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45</v>
      </c>
      <c r="C16" s="64">
        <v>12713</v>
      </c>
      <c r="D16" s="64">
        <v>997199</v>
      </c>
      <c r="E16" s="64">
        <v>14279</v>
      </c>
      <c r="F16" s="65">
        <f>+E16/$E$51</f>
        <v>9.6039763784823581E-2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51</v>
      </c>
      <c r="C17" s="64">
        <v>9308</v>
      </c>
      <c r="D17" s="64">
        <v>640442</v>
      </c>
      <c r="E17" s="64">
        <v>10682</v>
      </c>
      <c r="F17" s="65">
        <f>+E17/$E$51</f>
        <v>7.1846540846661908E-2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48</v>
      </c>
      <c r="C18" s="64">
        <v>8038</v>
      </c>
      <c r="D18" s="64">
        <v>574979</v>
      </c>
      <c r="E18" s="64">
        <v>9611</v>
      </c>
      <c r="F18" s="65">
        <f>+E18/$E$51</f>
        <v>6.4643054116950732E-2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49</v>
      </c>
      <c r="C19" s="64">
        <v>7866</v>
      </c>
      <c r="D19" s="64">
        <v>680638</v>
      </c>
      <c r="E19" s="64">
        <v>9385</v>
      </c>
      <c r="F19" s="65">
        <f>+E19/$E$51</f>
        <v>6.3122990624033148E-2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47</v>
      </c>
      <c r="C20" s="64">
        <v>6762</v>
      </c>
      <c r="D20" s="64">
        <v>515566</v>
      </c>
      <c r="E20" s="64">
        <v>7906</v>
      </c>
      <c r="F20" s="65">
        <f>+E20/$E$51</f>
        <v>5.3175318473479602E-2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46</v>
      </c>
      <c r="C21" s="64">
        <v>6430</v>
      </c>
      <c r="D21" s="64">
        <v>528068</v>
      </c>
      <c r="E21" s="64">
        <v>7774</v>
      </c>
      <c r="F21" s="65">
        <f>+E21/$E$51</f>
        <v>5.2287493778501191E-2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54</v>
      </c>
      <c r="C22" s="64">
        <v>6075</v>
      </c>
      <c r="D22" s="64">
        <v>484714</v>
      </c>
      <c r="E22" s="64">
        <v>7010</v>
      </c>
      <c r="F22" s="65">
        <f>+E22/$E$51</f>
        <v>4.71488720590807E-2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52</v>
      </c>
      <c r="C23" s="64">
        <v>5483</v>
      </c>
      <c r="D23" s="64">
        <v>376808</v>
      </c>
      <c r="E23" s="64">
        <v>6863</v>
      </c>
      <c r="F23" s="65">
        <f>+E23/$E$51</f>
        <v>4.6160158194218377E-2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57</v>
      </c>
      <c r="C24" s="64">
        <v>4946</v>
      </c>
      <c r="D24" s="64">
        <v>455194</v>
      </c>
      <c r="E24" s="64">
        <v>5970</v>
      </c>
      <c r="F24" s="65">
        <f>+E24/$E$51</f>
        <v>4.0153889613796255E-2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56</v>
      </c>
      <c r="C25" s="64">
        <v>3959</v>
      </c>
      <c r="D25" s="64">
        <v>327156</v>
      </c>
      <c r="E25" s="64">
        <v>4470</v>
      </c>
      <c r="F25" s="65">
        <f>+E25/$E$51</f>
        <v>3.0064972625405237E-2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50</v>
      </c>
      <c r="C26" s="64">
        <v>3496</v>
      </c>
      <c r="D26" s="64">
        <v>221975</v>
      </c>
      <c r="E26" s="64">
        <v>4312</v>
      </c>
      <c r="F26" s="65">
        <f>+E26/$E$51</f>
        <v>2.9002273369294718E-2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55</v>
      </c>
      <c r="C27" s="64">
        <v>2930</v>
      </c>
      <c r="D27" s="64">
        <v>199573</v>
      </c>
      <c r="E27" s="64">
        <v>3593</v>
      </c>
      <c r="F27" s="65">
        <f>+E27/$E$51</f>
        <v>2.4166319159525957E-2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53</v>
      </c>
      <c r="C28" s="64">
        <v>2575</v>
      </c>
      <c r="D28" s="64">
        <v>189361</v>
      </c>
      <c r="E28" s="64">
        <v>3194</v>
      </c>
      <c r="F28" s="65">
        <f>+E28/$E$51</f>
        <v>2.1482667240613946E-2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59</v>
      </c>
      <c r="C29" s="64">
        <v>2192</v>
      </c>
      <c r="D29" s="64">
        <v>157293</v>
      </c>
      <c r="E29" s="64">
        <v>2704</v>
      </c>
      <c r="F29" s="65">
        <f>+E29/$E$51</f>
        <v>1.8186954357739545E-2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60</v>
      </c>
      <c r="C30" s="64">
        <v>1458</v>
      </c>
      <c r="D30" s="64">
        <v>105052</v>
      </c>
      <c r="E30" s="64">
        <v>1756</v>
      </c>
      <c r="F30" s="65">
        <f>+E30/$E$51</f>
        <v>1.181075882107642E-2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62</v>
      </c>
      <c r="C31" s="64">
        <v>1176</v>
      </c>
      <c r="D31" s="64">
        <v>73473</v>
      </c>
      <c r="E31" s="64">
        <v>1501</v>
      </c>
      <c r="F31" s="65">
        <f>+E31/$E$51</f>
        <v>1.0095642933049946E-2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61</v>
      </c>
      <c r="C32" s="64">
        <v>1085</v>
      </c>
      <c r="D32" s="64">
        <v>96208</v>
      </c>
      <c r="E32" s="64">
        <v>1200</v>
      </c>
      <c r="F32" s="65">
        <f>+E32/$E$51</f>
        <v>8.0711335907128149E-3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63</v>
      </c>
      <c r="C33" s="64">
        <v>984</v>
      </c>
      <c r="D33" s="64">
        <v>65490</v>
      </c>
      <c r="E33" s="64">
        <v>1163</v>
      </c>
      <c r="F33" s="65">
        <f>+E33/$E$51</f>
        <v>7.8222736383325043E-3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67</v>
      </c>
      <c r="C34" s="64">
        <v>825</v>
      </c>
      <c r="D34" s="64">
        <v>51577</v>
      </c>
      <c r="E34" s="64">
        <v>1028</v>
      </c>
      <c r="F34" s="65">
        <f>+E34/$E$51</f>
        <v>6.9142711093773124E-3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65</v>
      </c>
      <c r="C35" s="64">
        <v>715</v>
      </c>
      <c r="D35" s="64">
        <v>44450</v>
      </c>
      <c r="E35" s="64">
        <v>908</v>
      </c>
      <c r="F35" s="65">
        <f>+E35/$E$51</f>
        <v>6.1071577503060302E-3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64</v>
      </c>
      <c r="C36" s="64">
        <v>519</v>
      </c>
      <c r="D36" s="64">
        <v>45626</v>
      </c>
      <c r="E36" s="64">
        <v>639</v>
      </c>
      <c r="F36" s="65">
        <f>+E36/$E$51</f>
        <v>4.2978786370545747E-3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68</v>
      </c>
      <c r="C37" s="64">
        <v>480</v>
      </c>
      <c r="D37" s="64">
        <v>35315</v>
      </c>
      <c r="E37" s="64">
        <v>522</v>
      </c>
      <c r="F37" s="65">
        <f>+E37/$E$51</f>
        <v>3.5109431119600748E-3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154</v>
      </c>
      <c r="C38" s="64">
        <v>399</v>
      </c>
      <c r="D38" s="64">
        <v>25599</v>
      </c>
      <c r="E38" s="64">
        <v>513</v>
      </c>
      <c r="F38" s="65">
        <f>+E38/$E$51</f>
        <v>3.4504096100297288E-3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66</v>
      </c>
      <c r="C39" s="64">
        <v>422</v>
      </c>
      <c r="D39" s="64">
        <v>28736</v>
      </c>
      <c r="E39" s="64">
        <v>504</v>
      </c>
      <c r="F39" s="65">
        <f>+E39/$E$51</f>
        <v>3.3898761080993827E-3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152</v>
      </c>
      <c r="C40" s="64">
        <v>313</v>
      </c>
      <c r="D40" s="64">
        <v>19932</v>
      </c>
      <c r="E40" s="64">
        <v>407</v>
      </c>
      <c r="F40" s="65">
        <f>+E40/$E$51</f>
        <v>2.7374594761834302E-3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69</v>
      </c>
      <c r="C41" s="64">
        <v>290</v>
      </c>
      <c r="D41" s="64">
        <v>20582</v>
      </c>
      <c r="E41" s="64">
        <v>360</v>
      </c>
      <c r="F41" s="65">
        <f>+E41/$E$51</f>
        <v>2.4213400772138448E-3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156</v>
      </c>
      <c r="C42" s="64">
        <v>144</v>
      </c>
      <c r="D42" s="64">
        <v>8449</v>
      </c>
      <c r="E42" s="64">
        <v>162</v>
      </c>
      <c r="F42" s="65">
        <f>+E42/$E$51</f>
        <v>1.0896030347462302E-3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148</v>
      </c>
      <c r="C43" s="64">
        <v>123</v>
      </c>
      <c r="D43" s="64">
        <v>9009</v>
      </c>
      <c r="E43" s="64">
        <v>143</v>
      </c>
      <c r="F43" s="65">
        <f>+E43/$E$51</f>
        <v>9.618100862266105E-4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77</v>
      </c>
      <c r="C44" s="64">
        <v>104</v>
      </c>
      <c r="D44" s="64">
        <v>6028</v>
      </c>
      <c r="E44" s="64">
        <v>119</v>
      </c>
      <c r="F44" s="65">
        <f>+E44/$E$51</f>
        <v>8.0038741441235421E-4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217</v>
      </c>
      <c r="C45" s="64">
        <v>104</v>
      </c>
      <c r="D45" s="64">
        <v>6069</v>
      </c>
      <c r="E45" s="64">
        <v>115</v>
      </c>
      <c r="F45" s="65">
        <f>+E45/$E$51</f>
        <v>7.7348363577664481E-4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74</v>
      </c>
      <c r="C46" s="64">
        <v>93</v>
      </c>
      <c r="D46" s="64">
        <v>6235</v>
      </c>
      <c r="E46" s="64">
        <v>104</v>
      </c>
      <c r="F46" s="65">
        <f>+E46/$E$51</f>
        <v>6.9949824452844405E-4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160</v>
      </c>
      <c r="C47" s="64">
        <v>88</v>
      </c>
      <c r="D47" s="64">
        <v>4928</v>
      </c>
      <c r="E47" s="64">
        <v>99</v>
      </c>
      <c r="F47" s="65">
        <f>+E47/$E$51</f>
        <v>6.6586852123380732E-4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155</v>
      </c>
      <c r="C48" s="64">
        <v>82</v>
      </c>
      <c r="D48" s="64">
        <v>6970</v>
      </c>
      <c r="E48" s="64">
        <v>94</v>
      </c>
      <c r="F48" s="65">
        <f>+E48/$E$51</f>
        <v>6.322387979391706E-4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75</v>
      </c>
      <c r="C49" s="64">
        <v>62</v>
      </c>
      <c r="D49" s="64">
        <v>3444</v>
      </c>
      <c r="E49" s="64">
        <v>71</v>
      </c>
      <c r="F49" s="65">
        <f>+E49/$E$51</f>
        <v>4.7754207078384159E-4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82</v>
      </c>
      <c r="C50" s="64">
        <v>20</v>
      </c>
      <c r="D50" s="64">
        <v>2392</v>
      </c>
      <c r="E50" s="64">
        <v>24</v>
      </c>
      <c r="F50" s="65">
        <f>+E50/$E$51</f>
        <v>1.6142267181425631E-4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88" t="s">
        <v>93</v>
      </c>
      <c r="C51" s="89">
        <f>SUM(C14:C50)</f>
        <v>128050</v>
      </c>
      <c r="D51" s="89">
        <f>SUM(D14:D50)</f>
        <v>9816368</v>
      </c>
      <c r="E51" s="89">
        <f>SUM(E14:E50)</f>
        <v>148678</v>
      </c>
      <c r="F51" s="90">
        <f>SUM(F14:F50)</f>
        <v>1.0000000000000002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1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101" t="s">
        <v>25</v>
      </c>
      <c r="C9" s="101"/>
      <c r="D9" s="101"/>
      <c r="E9" s="101"/>
      <c r="F9" s="101"/>
      <c r="G9" s="101"/>
      <c r="H9" s="101"/>
      <c r="I9" s="101"/>
      <c r="J9" s="12"/>
    </row>
    <row r="10" spans="2:19" x14ac:dyDescent="0.2">
      <c r="B10" s="10"/>
      <c r="C10" s="10"/>
      <c r="D10" s="10"/>
      <c r="E10" s="10"/>
      <c r="F10" s="102" t="str">
        <f>+CONCATENATE(MID(Principal!C13,1,14)," de ambas temporadas")</f>
        <v>datos al 30/09 de ambas temporadas</v>
      </c>
      <c r="G10" s="102"/>
      <c r="H10" s="102"/>
      <c r="I10" s="102"/>
      <c r="J10" s="12"/>
    </row>
    <row r="11" spans="2:19" x14ac:dyDescent="0.2">
      <c r="B11" s="10"/>
      <c r="C11" s="10"/>
      <c r="D11" s="10"/>
      <c r="E11" s="10"/>
      <c r="F11" s="39"/>
      <c r="G11" s="39"/>
      <c r="H11" s="39"/>
      <c r="I11" s="39"/>
      <c r="J11" s="12"/>
    </row>
    <row r="12" spans="2:19" ht="16.5" customHeight="1" x14ac:dyDescent="0.2">
      <c r="B12" s="42"/>
      <c r="C12" s="43"/>
      <c r="D12" s="43"/>
      <c r="E12" s="44">
        <v>2023</v>
      </c>
      <c r="F12" s="42"/>
      <c r="G12" s="45"/>
      <c r="H12" s="45"/>
      <c r="I12" s="66">
        <v>2024</v>
      </c>
      <c r="J12" s="12"/>
    </row>
    <row r="13" spans="2:19" ht="16.5" customHeight="1" x14ac:dyDescent="0.2">
      <c r="B13" s="46" t="s">
        <v>15</v>
      </c>
      <c r="C13" s="67" t="s">
        <v>191</v>
      </c>
      <c r="D13" s="67" t="s">
        <v>192</v>
      </c>
      <c r="E13" s="68" t="s">
        <v>193</v>
      </c>
      <c r="F13" s="69" t="s">
        <v>9</v>
      </c>
      <c r="G13" s="68" t="s">
        <v>10</v>
      </c>
      <c r="H13" s="68" t="s">
        <v>11</v>
      </c>
      <c r="I13" s="68" t="s">
        <v>194</v>
      </c>
      <c r="J13" s="13"/>
      <c r="L13" s="14"/>
      <c r="M13" s="4"/>
      <c r="N13" s="4"/>
      <c r="O13" s="14"/>
      <c r="P13" s="14"/>
      <c r="Q13" s="14"/>
      <c r="R13" s="14"/>
      <c r="S13" s="15"/>
    </row>
    <row r="14" spans="2:19" ht="20.100000000000001" customHeight="1" x14ac:dyDescent="0.2">
      <c r="B14" s="71" t="s">
        <v>221</v>
      </c>
      <c r="C14" s="72">
        <v>630</v>
      </c>
      <c r="D14" s="72">
        <v>630</v>
      </c>
      <c r="E14" s="72">
        <v>475</v>
      </c>
      <c r="F14" s="73">
        <v>0</v>
      </c>
      <c r="G14" s="74">
        <v>0</v>
      </c>
      <c r="H14" s="74">
        <v>0</v>
      </c>
      <c r="I14" s="75">
        <f t="shared" ref="I14:I41" si="0">(+H14-E14)/E14</f>
        <v>-1</v>
      </c>
      <c r="J14" s="13"/>
      <c r="L14" s="14"/>
      <c r="M14" s="4"/>
      <c r="N14" s="4"/>
      <c r="O14" s="14"/>
      <c r="P14" s="14"/>
      <c r="Q14" s="14"/>
      <c r="R14" s="14"/>
      <c r="S14" s="15"/>
    </row>
    <row r="15" spans="2:19" ht="20.100000000000001" customHeight="1" x14ac:dyDescent="0.2">
      <c r="B15" s="71" t="s">
        <v>164</v>
      </c>
      <c r="C15" s="72">
        <v>0</v>
      </c>
      <c r="D15" s="72">
        <v>87269</v>
      </c>
      <c r="E15" s="72">
        <v>1084</v>
      </c>
      <c r="F15" s="73">
        <v>0</v>
      </c>
      <c r="G15" s="74">
        <v>34438</v>
      </c>
      <c r="H15" s="74">
        <v>446</v>
      </c>
      <c r="I15" s="75">
        <f t="shared" si="0"/>
        <v>-0.58856088560885611</v>
      </c>
      <c r="J15" s="13"/>
      <c r="L15" s="14"/>
      <c r="M15" s="4"/>
      <c r="N15" s="4"/>
      <c r="O15" s="14"/>
      <c r="P15" s="14"/>
      <c r="Q15" s="14"/>
      <c r="R15" s="14"/>
      <c r="S15" s="15"/>
    </row>
    <row r="16" spans="2:19" ht="20.100000000000001" customHeight="1" x14ac:dyDescent="0.2">
      <c r="B16" s="71" t="s">
        <v>94</v>
      </c>
      <c r="C16" s="72">
        <v>0</v>
      </c>
      <c r="D16" s="72">
        <v>0</v>
      </c>
      <c r="E16" s="72">
        <v>0</v>
      </c>
      <c r="F16" s="73">
        <v>60</v>
      </c>
      <c r="G16" s="74">
        <v>3404</v>
      </c>
      <c r="H16" s="74">
        <v>57</v>
      </c>
      <c r="I16" s="76" t="s">
        <v>105</v>
      </c>
      <c r="J16" s="16"/>
      <c r="L16" s="17"/>
      <c r="M16" s="18"/>
      <c r="N16" s="18"/>
      <c r="O16" s="5"/>
      <c r="P16" s="5"/>
      <c r="Q16" s="5"/>
      <c r="R16" s="5"/>
      <c r="S16" s="5"/>
    </row>
    <row r="17" spans="2:19" ht="20.100000000000001" customHeight="1" x14ac:dyDescent="0.2">
      <c r="B17" s="71" t="s">
        <v>240</v>
      </c>
      <c r="C17" s="72">
        <v>324</v>
      </c>
      <c r="D17" s="72">
        <v>23513</v>
      </c>
      <c r="E17" s="72">
        <v>574</v>
      </c>
      <c r="F17" s="73">
        <v>0</v>
      </c>
      <c r="G17" s="74">
        <v>0</v>
      </c>
      <c r="H17" s="74">
        <v>0</v>
      </c>
      <c r="I17" s="75">
        <f t="shared" si="0"/>
        <v>-1</v>
      </c>
      <c r="J17" s="16"/>
      <c r="L17" s="17"/>
      <c r="M17" s="18"/>
      <c r="N17" s="18"/>
      <c r="O17" s="5"/>
      <c r="P17" s="5"/>
      <c r="Q17" s="5"/>
      <c r="R17" s="5"/>
      <c r="S17" s="5"/>
    </row>
    <row r="18" spans="2:19" ht="20.100000000000001" customHeight="1" x14ac:dyDescent="0.2">
      <c r="B18" s="71" t="s">
        <v>165</v>
      </c>
      <c r="C18" s="72">
        <v>3240</v>
      </c>
      <c r="D18" s="72">
        <v>41622</v>
      </c>
      <c r="E18" s="72">
        <v>4349</v>
      </c>
      <c r="F18" s="73">
        <v>99</v>
      </c>
      <c r="G18" s="74">
        <v>99</v>
      </c>
      <c r="H18" s="74">
        <v>134</v>
      </c>
      <c r="I18" s="75">
        <f t="shared" si="0"/>
        <v>-0.96918831915382841</v>
      </c>
      <c r="J18" s="16"/>
      <c r="L18" s="17"/>
      <c r="M18" s="18"/>
      <c r="N18" s="18"/>
      <c r="O18" s="5"/>
      <c r="P18" s="5"/>
      <c r="Q18" s="5"/>
      <c r="R18" s="5"/>
      <c r="S18" s="5"/>
    </row>
    <row r="19" spans="2:19" ht="20.100000000000001" customHeight="1" x14ac:dyDescent="0.2">
      <c r="B19" s="71" t="s">
        <v>95</v>
      </c>
      <c r="C19" s="72">
        <v>80</v>
      </c>
      <c r="D19" s="72">
        <v>9280</v>
      </c>
      <c r="E19" s="72">
        <v>91</v>
      </c>
      <c r="F19" s="73">
        <v>509</v>
      </c>
      <c r="G19" s="74">
        <v>61781</v>
      </c>
      <c r="H19" s="74">
        <v>560</v>
      </c>
      <c r="I19" s="75">
        <f t="shared" si="0"/>
        <v>5.1538461538461542</v>
      </c>
      <c r="J19" s="16"/>
      <c r="L19" s="17"/>
      <c r="M19" s="18"/>
      <c r="N19" s="18"/>
      <c r="O19" s="5"/>
      <c r="P19" s="5"/>
      <c r="Q19" s="5"/>
      <c r="R19" s="5"/>
      <c r="S19" s="5"/>
    </row>
    <row r="20" spans="2:19" ht="20.100000000000001" customHeight="1" x14ac:dyDescent="0.2">
      <c r="B20" s="71" t="s">
        <v>96</v>
      </c>
      <c r="C20" s="72">
        <v>8</v>
      </c>
      <c r="D20" s="72">
        <v>960</v>
      </c>
      <c r="E20" s="72">
        <v>10</v>
      </c>
      <c r="F20" s="73">
        <v>0</v>
      </c>
      <c r="G20" s="74">
        <v>0</v>
      </c>
      <c r="H20" s="74">
        <v>0</v>
      </c>
      <c r="I20" s="75">
        <f t="shared" si="0"/>
        <v>-1</v>
      </c>
      <c r="J20" s="16"/>
      <c r="L20" s="17"/>
      <c r="M20" s="18"/>
      <c r="N20" s="18"/>
      <c r="O20" s="5"/>
      <c r="P20" s="5"/>
      <c r="Q20" s="5"/>
      <c r="R20" s="5"/>
      <c r="S20" s="5"/>
    </row>
    <row r="21" spans="2:19" ht="20.100000000000001" customHeight="1" x14ac:dyDescent="0.2">
      <c r="B21" s="71" t="s">
        <v>247</v>
      </c>
      <c r="C21" s="72">
        <v>0</v>
      </c>
      <c r="D21" s="72">
        <v>265</v>
      </c>
      <c r="E21" s="72">
        <v>6</v>
      </c>
      <c r="F21" s="73">
        <v>0</v>
      </c>
      <c r="G21" s="74">
        <v>0</v>
      </c>
      <c r="H21" s="74">
        <v>0</v>
      </c>
      <c r="I21" s="75">
        <f t="shared" si="0"/>
        <v>-1</v>
      </c>
      <c r="J21" s="16"/>
      <c r="L21" s="17"/>
      <c r="M21" s="18"/>
      <c r="N21" s="18"/>
      <c r="O21" s="5"/>
      <c r="P21" s="5"/>
      <c r="Q21" s="5"/>
      <c r="R21" s="5"/>
      <c r="S21" s="5"/>
    </row>
    <row r="22" spans="2:19" ht="20.100000000000001" customHeight="1" x14ac:dyDescent="0.2">
      <c r="B22" s="71" t="s">
        <v>241</v>
      </c>
      <c r="C22" s="72">
        <v>0</v>
      </c>
      <c r="D22" s="72">
        <v>48001</v>
      </c>
      <c r="E22" s="72">
        <v>1200</v>
      </c>
      <c r="F22" s="73">
        <v>0</v>
      </c>
      <c r="G22" s="74">
        <v>0</v>
      </c>
      <c r="H22" s="74">
        <v>0</v>
      </c>
      <c r="I22" s="75">
        <f t="shared" si="0"/>
        <v>-1</v>
      </c>
      <c r="J22" s="16"/>
      <c r="L22" s="17"/>
      <c r="M22" s="18"/>
      <c r="N22" s="18"/>
      <c r="O22" s="5"/>
      <c r="P22" s="5"/>
      <c r="Q22" s="5"/>
      <c r="R22" s="5"/>
      <c r="S22" s="5"/>
    </row>
    <row r="23" spans="2:19" ht="20.100000000000001" customHeight="1" x14ac:dyDescent="0.2">
      <c r="B23" s="71" t="s">
        <v>166</v>
      </c>
      <c r="C23" s="72">
        <v>235</v>
      </c>
      <c r="D23" s="72">
        <v>28200</v>
      </c>
      <c r="E23" s="72">
        <v>282</v>
      </c>
      <c r="F23" s="73">
        <v>0</v>
      </c>
      <c r="G23" s="74">
        <v>0</v>
      </c>
      <c r="H23" s="74">
        <v>0</v>
      </c>
      <c r="I23" s="75">
        <f t="shared" si="0"/>
        <v>-1</v>
      </c>
      <c r="J23" s="16"/>
      <c r="L23" s="17"/>
      <c r="M23" s="18"/>
      <c r="N23" s="18"/>
      <c r="O23" s="5"/>
      <c r="P23" s="5"/>
      <c r="Q23" s="5"/>
      <c r="R23" s="5"/>
      <c r="S23" s="5"/>
    </row>
    <row r="24" spans="2:19" ht="20.100000000000001" customHeight="1" x14ac:dyDescent="0.2">
      <c r="B24" s="71" t="s">
        <v>97</v>
      </c>
      <c r="C24" s="72">
        <v>0</v>
      </c>
      <c r="D24" s="72">
        <v>52794</v>
      </c>
      <c r="E24" s="72">
        <v>736</v>
      </c>
      <c r="F24" s="73">
        <v>780</v>
      </c>
      <c r="G24" s="74">
        <v>362741</v>
      </c>
      <c r="H24" s="74">
        <v>5047</v>
      </c>
      <c r="I24" s="75">
        <f t="shared" si="0"/>
        <v>5.8573369565217392</v>
      </c>
      <c r="J24" s="16"/>
      <c r="L24" s="17"/>
      <c r="M24" s="18"/>
      <c r="N24" s="18"/>
      <c r="O24" s="5"/>
      <c r="P24" s="5"/>
      <c r="Q24" s="5"/>
      <c r="R24" s="5"/>
      <c r="S24" s="5"/>
    </row>
    <row r="25" spans="2:19" ht="20.100000000000001" customHeight="1" x14ac:dyDescent="0.2">
      <c r="B25" s="71" t="s">
        <v>167</v>
      </c>
      <c r="C25" s="72">
        <v>1906</v>
      </c>
      <c r="D25" s="72">
        <v>121220</v>
      </c>
      <c r="E25" s="72">
        <v>2311</v>
      </c>
      <c r="F25" s="73">
        <v>300</v>
      </c>
      <c r="G25" s="74">
        <v>18936</v>
      </c>
      <c r="H25" s="74">
        <v>360</v>
      </c>
      <c r="I25" s="75">
        <f t="shared" si="0"/>
        <v>-0.84422327996538293</v>
      </c>
      <c r="J25" s="16"/>
      <c r="L25" s="17"/>
      <c r="M25" s="18"/>
      <c r="N25" s="18"/>
      <c r="O25" s="5"/>
      <c r="P25" s="5"/>
      <c r="Q25" s="5"/>
      <c r="R25" s="5"/>
      <c r="S25" s="5"/>
    </row>
    <row r="26" spans="2:19" ht="20.100000000000001" customHeight="1" x14ac:dyDescent="0.2">
      <c r="B26" s="71" t="s">
        <v>222</v>
      </c>
      <c r="C26" s="72">
        <v>120</v>
      </c>
      <c r="D26" s="72">
        <v>13440</v>
      </c>
      <c r="E26" s="72">
        <v>148</v>
      </c>
      <c r="F26" s="73">
        <v>0</v>
      </c>
      <c r="G26" s="74">
        <v>0</v>
      </c>
      <c r="H26" s="74">
        <v>0</v>
      </c>
      <c r="I26" s="75">
        <f t="shared" si="0"/>
        <v>-1</v>
      </c>
      <c r="J26" s="16"/>
      <c r="L26" s="17"/>
      <c r="M26" s="18"/>
      <c r="N26" s="18"/>
      <c r="O26" s="5"/>
      <c r="P26" s="5"/>
      <c r="Q26" s="5"/>
      <c r="R26" s="5"/>
      <c r="S26" s="5"/>
    </row>
    <row r="27" spans="2:19" ht="20.100000000000001" customHeight="1" x14ac:dyDescent="0.2">
      <c r="B27" s="71" t="s">
        <v>98</v>
      </c>
      <c r="C27" s="72">
        <v>13249</v>
      </c>
      <c r="D27" s="72">
        <v>722055</v>
      </c>
      <c r="E27" s="72">
        <v>13815</v>
      </c>
      <c r="F27" s="73">
        <v>12520</v>
      </c>
      <c r="G27" s="74">
        <v>754951</v>
      </c>
      <c r="H27" s="74">
        <v>12943</v>
      </c>
      <c r="I27" s="75">
        <f t="shared" si="0"/>
        <v>-6.3119797321751714E-2</v>
      </c>
      <c r="J27" s="16"/>
      <c r="L27" s="17"/>
      <c r="M27" s="18"/>
      <c r="N27" s="18"/>
      <c r="O27" s="5"/>
      <c r="P27" s="5"/>
      <c r="Q27" s="5"/>
      <c r="R27" s="5"/>
      <c r="S27" s="5"/>
    </row>
    <row r="28" spans="2:19" ht="20.100000000000001" customHeight="1" x14ac:dyDescent="0.2">
      <c r="B28" s="71" t="s">
        <v>195</v>
      </c>
      <c r="C28" s="72">
        <v>0</v>
      </c>
      <c r="D28" s="72">
        <v>1</v>
      </c>
      <c r="E28" s="72">
        <v>1</v>
      </c>
      <c r="F28" s="73">
        <v>0</v>
      </c>
      <c r="G28" s="74">
        <v>5</v>
      </c>
      <c r="H28" s="74">
        <v>76</v>
      </c>
      <c r="I28" s="75">
        <f t="shared" si="0"/>
        <v>75</v>
      </c>
      <c r="J28" s="16"/>
      <c r="L28" s="17"/>
      <c r="M28" s="18"/>
      <c r="N28" s="18"/>
      <c r="O28" s="5"/>
      <c r="P28" s="5"/>
      <c r="Q28" s="5"/>
      <c r="R28" s="5"/>
      <c r="S28" s="5"/>
    </row>
    <row r="29" spans="2:19" ht="20.100000000000001" customHeight="1" x14ac:dyDescent="0.2">
      <c r="B29" s="71" t="s">
        <v>99</v>
      </c>
      <c r="C29" s="72">
        <v>302</v>
      </c>
      <c r="D29" s="72">
        <v>39160</v>
      </c>
      <c r="E29" s="72">
        <v>353</v>
      </c>
      <c r="F29" s="73">
        <v>212</v>
      </c>
      <c r="G29" s="74">
        <v>25141</v>
      </c>
      <c r="H29" s="74">
        <v>231</v>
      </c>
      <c r="I29" s="75">
        <f t="shared" si="0"/>
        <v>-0.34560906515580736</v>
      </c>
      <c r="J29" s="16"/>
      <c r="L29" s="17"/>
      <c r="M29" s="18"/>
      <c r="N29" s="18"/>
      <c r="O29" s="5"/>
      <c r="P29" s="5"/>
      <c r="Q29" s="5"/>
      <c r="R29" s="5"/>
      <c r="S29" s="5"/>
    </row>
    <row r="30" spans="2:19" ht="20.100000000000001" customHeight="1" x14ac:dyDescent="0.2">
      <c r="B30" s="71" t="s">
        <v>100</v>
      </c>
      <c r="C30" s="72">
        <v>73</v>
      </c>
      <c r="D30" s="72">
        <v>8760</v>
      </c>
      <c r="E30" s="72">
        <v>88</v>
      </c>
      <c r="F30" s="73">
        <v>0</v>
      </c>
      <c r="G30" s="74">
        <v>0</v>
      </c>
      <c r="H30" s="74">
        <v>0</v>
      </c>
      <c r="I30" s="75">
        <f t="shared" si="0"/>
        <v>-1</v>
      </c>
      <c r="J30" s="16"/>
      <c r="L30" s="17"/>
      <c r="M30" s="18"/>
      <c r="N30" s="18"/>
      <c r="O30" s="5"/>
      <c r="P30" s="5"/>
      <c r="Q30" s="5"/>
      <c r="R30" s="5"/>
      <c r="S30" s="5"/>
    </row>
    <row r="31" spans="2:19" ht="20.100000000000001" customHeight="1" x14ac:dyDescent="0.2">
      <c r="B31" s="71" t="s">
        <v>101</v>
      </c>
      <c r="C31" s="72">
        <v>20</v>
      </c>
      <c r="D31" s="72">
        <v>2400</v>
      </c>
      <c r="E31" s="72">
        <v>24</v>
      </c>
      <c r="F31" s="73">
        <v>0</v>
      </c>
      <c r="G31" s="74">
        <v>0</v>
      </c>
      <c r="H31" s="74">
        <v>0</v>
      </c>
      <c r="I31" s="75">
        <f t="shared" si="0"/>
        <v>-1</v>
      </c>
      <c r="J31" s="16"/>
      <c r="L31" s="17"/>
      <c r="M31" s="18"/>
      <c r="N31" s="18"/>
      <c r="O31" s="5"/>
      <c r="P31" s="5"/>
      <c r="Q31" s="5"/>
      <c r="R31" s="5"/>
      <c r="S31" s="5"/>
    </row>
    <row r="32" spans="2:19" ht="20.100000000000001" customHeight="1" x14ac:dyDescent="0.2">
      <c r="B32" s="71" t="s">
        <v>102</v>
      </c>
      <c r="C32" s="72">
        <v>83713</v>
      </c>
      <c r="D32" s="72">
        <v>6630250</v>
      </c>
      <c r="E32" s="72">
        <v>98022</v>
      </c>
      <c r="F32" s="73">
        <v>115530</v>
      </c>
      <c r="G32" s="74">
        <v>9061417</v>
      </c>
      <c r="H32" s="74">
        <v>135734</v>
      </c>
      <c r="I32" s="75">
        <f t="shared" si="0"/>
        <v>0.38472995858072678</v>
      </c>
      <c r="J32" s="16"/>
      <c r="L32" s="17"/>
      <c r="M32" s="18"/>
      <c r="N32" s="18"/>
      <c r="O32" s="5"/>
      <c r="P32" s="5"/>
      <c r="Q32" s="5"/>
      <c r="R32" s="5"/>
      <c r="S32" s="5"/>
    </row>
    <row r="33" spans="2:19" ht="20.100000000000001" customHeight="1" x14ac:dyDescent="0.2">
      <c r="B33" s="71" t="s">
        <v>103</v>
      </c>
      <c r="C33" s="72">
        <v>0</v>
      </c>
      <c r="D33" s="72">
        <v>163149</v>
      </c>
      <c r="E33" s="72">
        <v>2220</v>
      </c>
      <c r="F33" s="73">
        <v>0</v>
      </c>
      <c r="G33" s="74">
        <v>106431</v>
      </c>
      <c r="H33" s="74">
        <v>1460</v>
      </c>
      <c r="I33" s="75">
        <f t="shared" si="0"/>
        <v>-0.34234234234234234</v>
      </c>
      <c r="J33" s="16"/>
      <c r="L33" s="17"/>
      <c r="M33" s="18"/>
      <c r="N33" s="18"/>
      <c r="O33" s="5"/>
      <c r="P33" s="5"/>
      <c r="Q33" s="5"/>
      <c r="R33" s="5"/>
      <c r="S33" s="5"/>
    </row>
    <row r="34" spans="2:19" ht="20.100000000000001" customHeight="1" x14ac:dyDescent="0.2">
      <c r="B34" s="71" t="s">
        <v>26</v>
      </c>
      <c r="C34" s="72">
        <v>2984</v>
      </c>
      <c r="D34" s="72">
        <v>7468</v>
      </c>
      <c r="E34" s="72">
        <v>3831</v>
      </c>
      <c r="F34" s="73">
        <v>13115</v>
      </c>
      <c r="G34" s="74">
        <v>31331</v>
      </c>
      <c r="H34" s="74">
        <v>16766</v>
      </c>
      <c r="I34" s="75">
        <f t="shared" si="0"/>
        <v>3.3764030279300443</v>
      </c>
      <c r="J34" s="16"/>
      <c r="L34" s="17"/>
      <c r="M34" s="18"/>
      <c r="N34" s="18"/>
      <c r="O34" s="5"/>
      <c r="P34" s="5"/>
      <c r="Q34" s="5"/>
      <c r="R34" s="5"/>
      <c r="S34" s="5"/>
    </row>
    <row r="35" spans="2:19" ht="20.100000000000001" customHeight="1" x14ac:dyDescent="0.2">
      <c r="B35" s="71" t="s">
        <v>27</v>
      </c>
      <c r="C35" s="72">
        <v>8893</v>
      </c>
      <c r="D35" s="72">
        <v>529374</v>
      </c>
      <c r="E35" s="72">
        <v>13443</v>
      </c>
      <c r="F35" s="73">
        <v>7072</v>
      </c>
      <c r="G35" s="74">
        <v>424320</v>
      </c>
      <c r="H35" s="74">
        <v>10650</v>
      </c>
      <c r="I35" s="75">
        <f t="shared" si="0"/>
        <v>-0.20776612363311761</v>
      </c>
      <c r="J35" s="16"/>
      <c r="L35" s="17"/>
      <c r="M35" s="18"/>
      <c r="N35" s="18"/>
      <c r="O35" s="5"/>
      <c r="P35" s="5"/>
      <c r="Q35" s="5"/>
      <c r="R35" s="5"/>
      <c r="S35" s="5"/>
    </row>
    <row r="36" spans="2:19" ht="20.100000000000001" customHeight="1" x14ac:dyDescent="0.2">
      <c r="B36" s="71" t="s">
        <v>223</v>
      </c>
      <c r="C36" s="72">
        <v>220</v>
      </c>
      <c r="D36" s="72">
        <v>880</v>
      </c>
      <c r="E36" s="72">
        <v>212</v>
      </c>
      <c r="F36" s="73">
        <v>0</v>
      </c>
      <c r="G36" s="74">
        <v>0</v>
      </c>
      <c r="H36" s="74">
        <v>0</v>
      </c>
      <c r="I36" s="75">
        <f t="shared" si="0"/>
        <v>-1</v>
      </c>
      <c r="J36" s="16"/>
      <c r="L36" s="17"/>
      <c r="M36" s="18"/>
      <c r="N36" s="18"/>
      <c r="O36" s="5"/>
      <c r="P36" s="5"/>
      <c r="Q36" s="5"/>
      <c r="R36" s="5"/>
      <c r="S36" s="5"/>
    </row>
    <row r="37" spans="2:19" ht="20.100000000000001" customHeight="1" x14ac:dyDescent="0.2">
      <c r="B37" s="71" t="s">
        <v>242</v>
      </c>
      <c r="C37" s="72">
        <v>0</v>
      </c>
      <c r="D37" s="72">
        <v>0</v>
      </c>
      <c r="E37" s="72">
        <v>0</v>
      </c>
      <c r="F37" s="73">
        <v>240</v>
      </c>
      <c r="G37" s="74">
        <v>960</v>
      </c>
      <c r="H37" s="74">
        <v>295</v>
      </c>
      <c r="I37" s="75" t="s">
        <v>105</v>
      </c>
      <c r="J37" s="16"/>
      <c r="L37" s="17"/>
      <c r="M37" s="18"/>
      <c r="N37" s="18"/>
      <c r="O37" s="5"/>
      <c r="P37" s="5"/>
      <c r="Q37" s="5"/>
      <c r="R37" s="5"/>
      <c r="S37" s="5"/>
    </row>
    <row r="38" spans="2:19" ht="20.100000000000001" customHeight="1" x14ac:dyDescent="0.2">
      <c r="B38" s="71" t="s">
        <v>224</v>
      </c>
      <c r="C38" s="72">
        <v>0</v>
      </c>
      <c r="D38" s="72">
        <v>0</v>
      </c>
      <c r="E38" s="72">
        <v>0</v>
      </c>
      <c r="F38" s="73">
        <v>0</v>
      </c>
      <c r="G38" s="74">
        <v>6</v>
      </c>
      <c r="H38" s="74">
        <v>135</v>
      </c>
      <c r="I38" s="75" t="s">
        <v>105</v>
      </c>
      <c r="J38" s="16"/>
      <c r="L38" s="17"/>
      <c r="M38" s="18"/>
      <c r="N38" s="18"/>
      <c r="O38" s="5"/>
      <c r="P38" s="5"/>
      <c r="Q38" s="5"/>
      <c r="R38" s="5"/>
      <c r="S38" s="5"/>
    </row>
    <row r="39" spans="2:19" ht="20.100000000000001" customHeight="1" x14ac:dyDescent="0.2">
      <c r="B39" s="71" t="s">
        <v>18</v>
      </c>
      <c r="C39" s="72">
        <v>976</v>
      </c>
      <c r="D39" s="72">
        <v>25286</v>
      </c>
      <c r="E39" s="72">
        <v>1740</v>
      </c>
      <c r="F39" s="73">
        <v>1376</v>
      </c>
      <c r="G39" s="74">
        <v>1376</v>
      </c>
      <c r="H39" s="74">
        <v>2053</v>
      </c>
      <c r="I39" s="75">
        <f t="shared" si="0"/>
        <v>0.17988505747126438</v>
      </c>
      <c r="J39" s="16"/>
      <c r="L39" s="17"/>
      <c r="M39" s="18"/>
      <c r="N39" s="18"/>
      <c r="O39" s="5"/>
      <c r="P39" s="5"/>
      <c r="Q39" s="5"/>
      <c r="R39" s="5"/>
      <c r="S39" s="5"/>
    </row>
    <row r="40" spans="2:19" ht="20.100000000000001" customHeight="1" x14ac:dyDescent="0.2">
      <c r="B40" s="71" t="s">
        <v>104</v>
      </c>
      <c r="C40" s="72">
        <v>2036</v>
      </c>
      <c r="D40" s="72">
        <v>220081</v>
      </c>
      <c r="E40" s="72">
        <v>1940</v>
      </c>
      <c r="F40" s="73">
        <v>680</v>
      </c>
      <c r="G40" s="74">
        <v>76356</v>
      </c>
      <c r="H40" s="74">
        <v>684</v>
      </c>
      <c r="I40" s="75">
        <f t="shared" si="0"/>
        <v>-0.64742268041237117</v>
      </c>
      <c r="J40" s="16"/>
      <c r="L40" s="17"/>
      <c r="M40" s="18"/>
      <c r="N40" s="18"/>
      <c r="O40" s="5"/>
      <c r="P40" s="5"/>
      <c r="Q40" s="5"/>
      <c r="R40" s="5"/>
      <c r="S40" s="5"/>
    </row>
    <row r="41" spans="2:19" ht="20.100000000000001" customHeight="1" x14ac:dyDescent="0.2">
      <c r="B41" s="71" t="s">
        <v>168</v>
      </c>
      <c r="C41" s="72">
        <v>140</v>
      </c>
      <c r="D41" s="72">
        <v>14000</v>
      </c>
      <c r="E41" s="72">
        <v>140</v>
      </c>
      <c r="F41" s="73">
        <v>260</v>
      </c>
      <c r="G41" s="74">
        <v>22120</v>
      </c>
      <c r="H41" s="74">
        <v>265</v>
      </c>
      <c r="I41" s="75">
        <f t="shared" si="0"/>
        <v>0.8928571428571429</v>
      </c>
      <c r="J41" s="16"/>
      <c r="L41" s="17"/>
      <c r="M41" s="18"/>
      <c r="N41" s="18"/>
      <c r="O41" s="5"/>
      <c r="P41" s="5"/>
      <c r="Q41" s="5"/>
      <c r="R41" s="5"/>
      <c r="S41" s="5"/>
    </row>
    <row r="42" spans="2:19" ht="20.100000000000001" customHeight="1" x14ac:dyDescent="0.2">
      <c r="B42" s="48" t="s">
        <v>93</v>
      </c>
      <c r="C42" s="49">
        <f t="shared" ref="C42:H42" si="1">SUM(C14:C41)</f>
        <v>119149</v>
      </c>
      <c r="D42" s="49">
        <f t="shared" si="1"/>
        <v>8790058</v>
      </c>
      <c r="E42" s="49">
        <f t="shared" si="1"/>
        <v>147095</v>
      </c>
      <c r="F42" s="50">
        <f t="shared" si="1"/>
        <v>152753</v>
      </c>
      <c r="G42" s="51">
        <f t="shared" si="1"/>
        <v>10985813</v>
      </c>
      <c r="H42" s="51">
        <f t="shared" si="1"/>
        <v>187896</v>
      </c>
      <c r="I42" s="70">
        <f>(+H42-E42)/E42</f>
        <v>0.27737856487304124</v>
      </c>
      <c r="J42" s="20"/>
      <c r="L42" s="14"/>
      <c r="M42" s="21"/>
      <c r="N42" s="21"/>
      <c r="O42" s="21"/>
      <c r="P42" s="4"/>
      <c r="Q42" s="4"/>
      <c r="R42" s="4"/>
      <c r="S42" s="4"/>
    </row>
    <row r="43" spans="2:19" ht="16.5" customHeight="1" x14ac:dyDescent="0.2">
      <c r="B43" s="52"/>
      <c r="C43" s="53"/>
      <c r="D43" s="53"/>
      <c r="E43" s="53"/>
      <c r="F43" s="54"/>
      <c r="G43" s="100" t="s">
        <v>16</v>
      </c>
      <c r="H43" s="100"/>
      <c r="I43" s="55">
        <f>(+F42-C42)/C42</f>
        <v>0.28203342033923912</v>
      </c>
      <c r="J43" s="20"/>
      <c r="L43" s="14"/>
      <c r="M43" s="21"/>
      <c r="N43" s="21"/>
      <c r="O43" s="21"/>
      <c r="P43" s="4"/>
      <c r="S43" s="19"/>
    </row>
    <row r="44" spans="2:19" ht="16.5" customHeight="1" x14ac:dyDescent="0.2">
      <c r="B44" s="52"/>
      <c r="C44" s="53"/>
      <c r="D44" s="53"/>
      <c r="E44" s="53"/>
      <c r="F44" s="54"/>
      <c r="G44" s="79"/>
      <c r="H44" s="79"/>
      <c r="I44" s="91"/>
      <c r="J44" s="20"/>
      <c r="L44" s="14"/>
      <c r="M44" s="21"/>
      <c r="N44" s="21"/>
      <c r="O44" s="21"/>
      <c r="P44" s="4"/>
      <c r="S44" s="19"/>
    </row>
    <row r="45" spans="2:19" ht="16.5" customHeight="1" x14ac:dyDescent="0.2">
      <c r="B45" s="42"/>
      <c r="C45" s="43"/>
      <c r="D45" s="43"/>
      <c r="E45" s="44">
        <v>2023</v>
      </c>
      <c r="F45" s="42"/>
      <c r="G45" s="45"/>
      <c r="H45" s="45"/>
      <c r="I45" s="66">
        <v>2024</v>
      </c>
      <c r="J45" s="12"/>
      <c r="L45" s="14"/>
      <c r="M45" s="14"/>
      <c r="N45" s="14"/>
      <c r="O45" s="14"/>
      <c r="P45" s="14"/>
      <c r="Q45" s="14"/>
      <c r="R45" s="14"/>
      <c r="S45" s="15"/>
    </row>
    <row r="46" spans="2:19" ht="16.5" customHeight="1" x14ac:dyDescent="0.2">
      <c r="B46" s="46" t="s">
        <v>17</v>
      </c>
      <c r="C46" s="67" t="s">
        <v>191</v>
      </c>
      <c r="D46" s="67" t="s">
        <v>192</v>
      </c>
      <c r="E46" s="68" t="s">
        <v>193</v>
      </c>
      <c r="F46" s="69" t="s">
        <v>9</v>
      </c>
      <c r="G46" s="68" t="s">
        <v>10</v>
      </c>
      <c r="H46" s="68" t="s">
        <v>11</v>
      </c>
      <c r="I46" s="68" t="s">
        <v>194</v>
      </c>
      <c r="J46" s="13"/>
      <c r="L46" s="14"/>
      <c r="M46" s="5"/>
      <c r="N46" s="5"/>
      <c r="O46" s="5"/>
      <c r="P46" s="5"/>
      <c r="Q46" s="5"/>
      <c r="R46" s="5"/>
      <c r="S46" s="5"/>
    </row>
    <row r="47" spans="2:19" ht="20.100000000000001" customHeight="1" x14ac:dyDescent="0.2">
      <c r="B47" s="71" t="s">
        <v>106</v>
      </c>
      <c r="C47" s="72">
        <v>0</v>
      </c>
      <c r="D47" s="72">
        <v>0</v>
      </c>
      <c r="E47" s="72">
        <v>0</v>
      </c>
      <c r="F47" s="73">
        <v>20</v>
      </c>
      <c r="G47" s="74">
        <v>4328</v>
      </c>
      <c r="H47" s="74">
        <v>49</v>
      </c>
      <c r="I47" s="75" t="s">
        <v>105</v>
      </c>
      <c r="J47" s="13"/>
      <c r="L47" s="14"/>
      <c r="M47" s="5"/>
      <c r="N47" s="5"/>
      <c r="O47" s="5"/>
      <c r="P47" s="5"/>
      <c r="Q47" s="5"/>
      <c r="R47" s="5"/>
      <c r="S47" s="5"/>
    </row>
    <row r="48" spans="2:19" ht="20.100000000000001" customHeight="1" x14ac:dyDescent="0.2">
      <c r="B48" s="71" t="s">
        <v>107</v>
      </c>
      <c r="C48" s="72">
        <v>817</v>
      </c>
      <c r="D48" s="72">
        <v>76642</v>
      </c>
      <c r="E48" s="72">
        <v>837</v>
      </c>
      <c r="F48" s="73">
        <v>980</v>
      </c>
      <c r="G48" s="74">
        <v>90175</v>
      </c>
      <c r="H48" s="74">
        <v>1100</v>
      </c>
      <c r="I48" s="75">
        <f t="shared" ref="I48:I99" si="2">(+H48-E48)/E48</f>
        <v>0.3142174432497013</v>
      </c>
      <c r="J48" s="13"/>
      <c r="L48" s="14"/>
      <c r="M48" s="5"/>
      <c r="N48" s="5"/>
      <c r="O48" s="5"/>
      <c r="P48" s="5"/>
      <c r="Q48" s="5"/>
      <c r="R48" s="5"/>
      <c r="S48" s="5"/>
    </row>
    <row r="49" spans="2:19" ht="20.100000000000001" customHeight="1" x14ac:dyDescent="0.2">
      <c r="B49" s="71" t="s">
        <v>225</v>
      </c>
      <c r="C49" s="72">
        <v>0</v>
      </c>
      <c r="D49" s="72">
        <v>0</v>
      </c>
      <c r="E49" s="72">
        <v>0</v>
      </c>
      <c r="F49" s="73">
        <v>108</v>
      </c>
      <c r="G49" s="74">
        <v>108</v>
      </c>
      <c r="H49" s="74">
        <v>162</v>
      </c>
      <c r="I49" s="75" t="s">
        <v>105</v>
      </c>
      <c r="J49" s="13"/>
      <c r="L49" s="14"/>
      <c r="M49" s="5"/>
      <c r="N49" s="5"/>
      <c r="O49" s="5"/>
      <c r="P49" s="5"/>
      <c r="Q49" s="5"/>
      <c r="R49" s="5"/>
      <c r="S49" s="5"/>
    </row>
    <row r="50" spans="2:19" ht="20.100000000000001" customHeight="1" x14ac:dyDescent="0.2">
      <c r="B50" s="71" t="s">
        <v>108</v>
      </c>
      <c r="C50" s="72">
        <v>105</v>
      </c>
      <c r="D50" s="72">
        <v>5880</v>
      </c>
      <c r="E50" s="72">
        <v>115</v>
      </c>
      <c r="F50" s="73">
        <v>126</v>
      </c>
      <c r="G50" s="74">
        <v>9114</v>
      </c>
      <c r="H50" s="74">
        <v>134</v>
      </c>
      <c r="I50" s="75">
        <f t="shared" si="2"/>
        <v>0.16521739130434782</v>
      </c>
      <c r="J50" s="13"/>
      <c r="L50" s="14"/>
      <c r="M50" s="5"/>
      <c r="N50" s="5"/>
      <c r="O50" s="5"/>
      <c r="P50" s="5"/>
      <c r="Q50" s="5"/>
      <c r="R50" s="5"/>
      <c r="S50" s="5"/>
    </row>
    <row r="51" spans="2:19" ht="20.100000000000001" customHeight="1" x14ac:dyDescent="0.2">
      <c r="B51" s="71" t="s">
        <v>248</v>
      </c>
      <c r="C51" s="72">
        <v>0</v>
      </c>
      <c r="D51" s="72">
        <v>0</v>
      </c>
      <c r="E51" s="72">
        <v>0</v>
      </c>
      <c r="F51" s="73">
        <v>72</v>
      </c>
      <c r="G51" s="74">
        <v>4320</v>
      </c>
      <c r="H51" s="74">
        <v>108</v>
      </c>
      <c r="I51" s="75" t="s">
        <v>105</v>
      </c>
      <c r="J51" s="13"/>
      <c r="L51" s="14"/>
      <c r="M51" s="5"/>
      <c r="N51" s="5"/>
      <c r="O51" s="5"/>
      <c r="P51" s="5"/>
      <c r="Q51" s="5"/>
      <c r="R51" s="5"/>
      <c r="S51" s="5"/>
    </row>
    <row r="52" spans="2:19" ht="20.100000000000001" customHeight="1" x14ac:dyDescent="0.2">
      <c r="B52" s="71" t="s">
        <v>226</v>
      </c>
      <c r="C52" s="72">
        <v>168</v>
      </c>
      <c r="D52" s="72">
        <v>9408</v>
      </c>
      <c r="E52" s="72">
        <v>182</v>
      </c>
      <c r="F52" s="73">
        <v>168</v>
      </c>
      <c r="G52" s="74">
        <v>9408</v>
      </c>
      <c r="H52" s="74">
        <v>179</v>
      </c>
      <c r="I52" s="75">
        <f t="shared" si="2"/>
        <v>-1.6483516483516484E-2</v>
      </c>
      <c r="J52" s="13"/>
      <c r="L52" s="14"/>
      <c r="M52" s="5"/>
      <c r="N52" s="5"/>
      <c r="O52" s="5"/>
      <c r="P52" s="5"/>
      <c r="Q52" s="5"/>
      <c r="R52" s="5"/>
      <c r="S52" s="5"/>
    </row>
    <row r="53" spans="2:19" ht="20.100000000000001" customHeight="1" x14ac:dyDescent="0.2">
      <c r="B53" s="71" t="s">
        <v>129</v>
      </c>
      <c r="C53" s="72">
        <v>12103</v>
      </c>
      <c r="D53" s="72">
        <v>548491</v>
      </c>
      <c r="E53" s="72">
        <v>17082</v>
      </c>
      <c r="F53" s="73">
        <v>34303</v>
      </c>
      <c r="G53" s="74">
        <v>1332661</v>
      </c>
      <c r="H53" s="74">
        <v>44775</v>
      </c>
      <c r="I53" s="75">
        <f t="shared" si="2"/>
        <v>1.6211801896733404</v>
      </c>
      <c r="J53" s="13"/>
      <c r="L53" s="14"/>
      <c r="M53" s="5"/>
      <c r="N53" s="5"/>
      <c r="O53" s="5"/>
      <c r="P53" s="5"/>
      <c r="Q53" s="5"/>
      <c r="R53" s="5"/>
      <c r="S53" s="5"/>
    </row>
    <row r="54" spans="2:19" ht="20.100000000000001" customHeight="1" x14ac:dyDescent="0.2">
      <c r="B54" s="71" t="s">
        <v>109</v>
      </c>
      <c r="C54" s="72">
        <v>4422</v>
      </c>
      <c r="D54" s="72">
        <v>198146</v>
      </c>
      <c r="E54" s="72">
        <v>5243</v>
      </c>
      <c r="F54" s="73">
        <v>2740</v>
      </c>
      <c r="G54" s="74">
        <v>168454</v>
      </c>
      <c r="H54" s="74">
        <v>3345</v>
      </c>
      <c r="I54" s="75">
        <f t="shared" si="2"/>
        <v>-0.36200648483692544</v>
      </c>
      <c r="J54" s="13"/>
      <c r="L54" s="14"/>
      <c r="M54" s="5"/>
      <c r="N54" s="5"/>
      <c r="O54" s="5"/>
      <c r="P54" s="5"/>
      <c r="Q54" s="5"/>
      <c r="R54" s="5"/>
      <c r="S54" s="5"/>
    </row>
    <row r="55" spans="2:19" ht="20.100000000000001" customHeight="1" x14ac:dyDescent="0.2">
      <c r="B55" s="71" t="s">
        <v>169</v>
      </c>
      <c r="C55" s="72">
        <v>0</v>
      </c>
      <c r="D55" s="72">
        <v>0</v>
      </c>
      <c r="E55" s="72">
        <v>0</v>
      </c>
      <c r="F55" s="73">
        <v>102</v>
      </c>
      <c r="G55" s="74">
        <v>6120</v>
      </c>
      <c r="H55" s="74">
        <v>154</v>
      </c>
      <c r="I55" s="75" t="s">
        <v>105</v>
      </c>
      <c r="J55" s="13"/>
      <c r="L55" s="14"/>
      <c r="M55" s="5"/>
      <c r="N55" s="5"/>
      <c r="O55" s="5"/>
      <c r="P55" s="5"/>
      <c r="Q55" s="5"/>
      <c r="R55" s="5"/>
      <c r="S55" s="5"/>
    </row>
    <row r="56" spans="2:19" ht="20.100000000000001" customHeight="1" x14ac:dyDescent="0.2">
      <c r="B56" s="71" t="s">
        <v>170</v>
      </c>
      <c r="C56" s="72">
        <v>42</v>
      </c>
      <c r="D56" s="72">
        <v>12642</v>
      </c>
      <c r="E56" s="72">
        <v>158</v>
      </c>
      <c r="F56" s="73">
        <v>0</v>
      </c>
      <c r="G56" s="74">
        <v>0</v>
      </c>
      <c r="H56" s="74">
        <v>0</v>
      </c>
      <c r="I56" s="75">
        <f t="shared" si="2"/>
        <v>-1</v>
      </c>
      <c r="J56" s="13"/>
      <c r="L56" s="14"/>
      <c r="M56" s="5"/>
      <c r="N56" s="5"/>
      <c r="O56" s="5"/>
      <c r="P56" s="5"/>
      <c r="Q56" s="5"/>
      <c r="R56" s="5"/>
      <c r="S56" s="5"/>
    </row>
    <row r="57" spans="2:19" ht="20.100000000000001" customHeight="1" x14ac:dyDescent="0.2">
      <c r="B57" s="71" t="s">
        <v>171</v>
      </c>
      <c r="C57" s="72">
        <v>0</v>
      </c>
      <c r="D57" s="72">
        <v>1</v>
      </c>
      <c r="E57" s="72">
        <v>1</v>
      </c>
      <c r="F57" s="73">
        <v>88</v>
      </c>
      <c r="G57" s="74">
        <v>5280</v>
      </c>
      <c r="H57" s="74">
        <v>133</v>
      </c>
      <c r="I57" s="75">
        <f t="shared" si="2"/>
        <v>132</v>
      </c>
      <c r="J57" s="13"/>
      <c r="L57" s="14"/>
      <c r="M57" s="5"/>
      <c r="N57" s="5"/>
      <c r="O57" s="5"/>
      <c r="P57" s="5"/>
      <c r="Q57" s="5"/>
      <c r="R57" s="5"/>
      <c r="S57" s="5"/>
    </row>
    <row r="58" spans="2:19" ht="20.100000000000001" customHeight="1" x14ac:dyDescent="0.2">
      <c r="B58" s="71" t="s">
        <v>172</v>
      </c>
      <c r="C58" s="72">
        <v>90</v>
      </c>
      <c r="D58" s="72">
        <v>90</v>
      </c>
      <c r="E58" s="72">
        <v>83</v>
      </c>
      <c r="F58" s="73">
        <v>288</v>
      </c>
      <c r="G58" s="74">
        <v>288</v>
      </c>
      <c r="H58" s="74">
        <v>432</v>
      </c>
      <c r="I58" s="75">
        <f t="shared" si="2"/>
        <v>4.2048192771084336</v>
      </c>
      <c r="J58" s="13"/>
      <c r="L58" s="14"/>
      <c r="M58" s="5"/>
      <c r="N58" s="5"/>
      <c r="O58" s="5"/>
      <c r="P58" s="5"/>
      <c r="Q58" s="5"/>
      <c r="R58" s="5"/>
      <c r="S58" s="5"/>
    </row>
    <row r="59" spans="2:19" ht="20.100000000000001" customHeight="1" x14ac:dyDescent="0.2">
      <c r="B59" s="71" t="s">
        <v>243</v>
      </c>
      <c r="C59" s="72">
        <v>0</v>
      </c>
      <c r="D59" s="72">
        <v>48001</v>
      </c>
      <c r="E59" s="72">
        <v>1200</v>
      </c>
      <c r="F59" s="73">
        <v>0</v>
      </c>
      <c r="G59" s="74">
        <v>0</v>
      </c>
      <c r="H59" s="74">
        <v>0</v>
      </c>
      <c r="I59" s="75">
        <f t="shared" si="2"/>
        <v>-1</v>
      </c>
      <c r="J59" s="13"/>
      <c r="L59" s="14"/>
      <c r="M59" s="5"/>
      <c r="N59" s="5"/>
      <c r="O59" s="5"/>
      <c r="P59" s="5"/>
      <c r="Q59" s="5"/>
      <c r="R59" s="5"/>
      <c r="S59" s="5"/>
    </row>
    <row r="60" spans="2:19" ht="20.100000000000001" customHeight="1" x14ac:dyDescent="0.2">
      <c r="B60" s="71" t="s">
        <v>173</v>
      </c>
      <c r="C60" s="72">
        <v>40</v>
      </c>
      <c r="D60" s="72">
        <v>3200</v>
      </c>
      <c r="E60" s="72">
        <v>51</v>
      </c>
      <c r="F60" s="73">
        <v>0</v>
      </c>
      <c r="G60" s="74">
        <v>4</v>
      </c>
      <c r="H60" s="74">
        <v>74</v>
      </c>
      <c r="I60" s="75">
        <f t="shared" si="2"/>
        <v>0.45098039215686275</v>
      </c>
      <c r="J60" s="13"/>
      <c r="L60" s="14"/>
      <c r="M60" s="5"/>
      <c r="N60" s="5"/>
      <c r="O60" s="5"/>
      <c r="P60" s="5"/>
      <c r="Q60" s="5"/>
      <c r="R60" s="5"/>
      <c r="S60" s="5"/>
    </row>
    <row r="61" spans="2:19" ht="20.100000000000001" customHeight="1" x14ac:dyDescent="0.2">
      <c r="B61" s="71" t="s">
        <v>110</v>
      </c>
      <c r="C61" s="72">
        <v>0</v>
      </c>
      <c r="D61" s="72">
        <v>0</v>
      </c>
      <c r="E61" s="72">
        <v>0</v>
      </c>
      <c r="F61" s="73">
        <v>147</v>
      </c>
      <c r="G61" s="74">
        <v>14406</v>
      </c>
      <c r="H61" s="74">
        <v>157</v>
      </c>
      <c r="I61" s="75" t="s">
        <v>105</v>
      </c>
      <c r="J61" s="13"/>
      <c r="L61" s="14"/>
      <c r="M61" s="5"/>
      <c r="N61" s="5"/>
      <c r="O61" s="5"/>
      <c r="P61" s="5"/>
      <c r="Q61" s="5"/>
      <c r="R61" s="5"/>
      <c r="S61" s="5"/>
    </row>
    <row r="62" spans="2:19" ht="20.100000000000001" customHeight="1" x14ac:dyDescent="0.2">
      <c r="B62" s="71" t="s">
        <v>111</v>
      </c>
      <c r="C62" s="72">
        <v>1232</v>
      </c>
      <c r="D62" s="72">
        <v>125472</v>
      </c>
      <c r="E62" s="72">
        <v>1397</v>
      </c>
      <c r="F62" s="73">
        <v>1337</v>
      </c>
      <c r="G62" s="74">
        <v>140140</v>
      </c>
      <c r="H62" s="74">
        <v>1453</v>
      </c>
      <c r="I62" s="75">
        <f t="shared" si="2"/>
        <v>4.0085898353614889E-2</v>
      </c>
      <c r="J62" s="13"/>
      <c r="L62" s="14"/>
      <c r="M62" s="5"/>
      <c r="N62" s="5"/>
      <c r="O62" s="5"/>
      <c r="P62" s="5"/>
      <c r="Q62" s="5"/>
      <c r="R62" s="5"/>
      <c r="S62" s="5"/>
    </row>
    <row r="63" spans="2:19" ht="20.100000000000001" customHeight="1" x14ac:dyDescent="0.2">
      <c r="B63" s="71" t="s">
        <v>112</v>
      </c>
      <c r="C63" s="72">
        <v>1224</v>
      </c>
      <c r="D63" s="72">
        <v>175771</v>
      </c>
      <c r="E63" s="72">
        <v>2479</v>
      </c>
      <c r="F63" s="73">
        <v>1060</v>
      </c>
      <c r="G63" s="74">
        <v>276018</v>
      </c>
      <c r="H63" s="74">
        <v>3823</v>
      </c>
      <c r="I63" s="75">
        <f t="shared" si="2"/>
        <v>0.54215409439290041</v>
      </c>
      <c r="J63" s="13"/>
      <c r="L63" s="14"/>
      <c r="M63" s="5"/>
      <c r="N63" s="5"/>
      <c r="O63" s="5"/>
      <c r="P63" s="5"/>
      <c r="Q63" s="5"/>
      <c r="R63" s="5"/>
      <c r="S63" s="5"/>
    </row>
    <row r="64" spans="2:19" ht="20.100000000000001" customHeight="1" x14ac:dyDescent="0.2">
      <c r="B64" s="71" t="s">
        <v>174</v>
      </c>
      <c r="C64" s="72">
        <v>0</v>
      </c>
      <c r="D64" s="72">
        <v>0</v>
      </c>
      <c r="E64" s="72">
        <v>0</v>
      </c>
      <c r="F64" s="73">
        <v>21</v>
      </c>
      <c r="G64" s="74">
        <v>1176</v>
      </c>
      <c r="H64" s="74">
        <v>22</v>
      </c>
      <c r="I64" s="75" t="s">
        <v>105</v>
      </c>
      <c r="J64" s="13"/>
      <c r="L64" s="14"/>
      <c r="M64" s="5"/>
      <c r="N64" s="5"/>
      <c r="O64" s="5"/>
      <c r="P64" s="5"/>
      <c r="Q64" s="5"/>
      <c r="R64" s="5"/>
      <c r="S64" s="5"/>
    </row>
    <row r="65" spans="2:19" ht="20.100000000000001" customHeight="1" x14ac:dyDescent="0.2">
      <c r="B65" s="71" t="s">
        <v>113</v>
      </c>
      <c r="C65" s="72">
        <v>313</v>
      </c>
      <c r="D65" s="72">
        <v>27097</v>
      </c>
      <c r="E65" s="72">
        <v>436</v>
      </c>
      <c r="F65" s="73">
        <v>1158</v>
      </c>
      <c r="G65" s="74">
        <v>87098</v>
      </c>
      <c r="H65" s="74">
        <v>1604</v>
      </c>
      <c r="I65" s="75">
        <f t="shared" si="2"/>
        <v>2.6788990825688073</v>
      </c>
      <c r="J65" s="13"/>
      <c r="L65" s="14"/>
      <c r="M65" s="5"/>
      <c r="N65" s="5"/>
      <c r="O65" s="5"/>
      <c r="P65" s="5"/>
      <c r="Q65" s="5"/>
      <c r="R65" s="5"/>
      <c r="S65" s="5"/>
    </row>
    <row r="66" spans="2:19" ht="20.100000000000001" customHeight="1" x14ac:dyDescent="0.2">
      <c r="B66" s="71" t="s">
        <v>196</v>
      </c>
      <c r="C66" s="72">
        <v>0</v>
      </c>
      <c r="D66" s="72">
        <v>0</v>
      </c>
      <c r="E66" s="72">
        <v>0</v>
      </c>
      <c r="F66" s="73">
        <v>540</v>
      </c>
      <c r="G66" s="74">
        <v>540</v>
      </c>
      <c r="H66" s="74">
        <v>810</v>
      </c>
      <c r="I66" s="75" t="s">
        <v>105</v>
      </c>
      <c r="J66" s="13"/>
      <c r="L66" s="14"/>
      <c r="M66" s="5"/>
      <c r="N66" s="5"/>
      <c r="O66" s="5"/>
      <c r="P66" s="5"/>
      <c r="Q66" s="5"/>
      <c r="R66" s="5"/>
      <c r="S66" s="5"/>
    </row>
    <row r="67" spans="2:19" ht="20.100000000000001" customHeight="1" x14ac:dyDescent="0.2">
      <c r="B67" s="71" t="s">
        <v>130</v>
      </c>
      <c r="C67" s="72">
        <v>418</v>
      </c>
      <c r="D67" s="72">
        <v>64832</v>
      </c>
      <c r="E67" s="72">
        <v>752</v>
      </c>
      <c r="F67" s="73">
        <v>1513</v>
      </c>
      <c r="G67" s="74">
        <v>189101</v>
      </c>
      <c r="H67" s="74">
        <v>2050</v>
      </c>
      <c r="I67" s="75">
        <f t="shared" si="2"/>
        <v>1.7260638297872339</v>
      </c>
      <c r="J67" s="13"/>
      <c r="L67" s="14"/>
      <c r="M67" s="5"/>
      <c r="N67" s="5"/>
      <c r="O67" s="5"/>
      <c r="P67" s="5"/>
      <c r="Q67" s="5"/>
      <c r="R67" s="5"/>
      <c r="S67" s="5"/>
    </row>
    <row r="68" spans="2:19" ht="20.100000000000001" customHeight="1" x14ac:dyDescent="0.2">
      <c r="B68" s="71" t="s">
        <v>114</v>
      </c>
      <c r="C68" s="72">
        <v>13409</v>
      </c>
      <c r="D68" s="72">
        <v>913237</v>
      </c>
      <c r="E68" s="72">
        <v>15752</v>
      </c>
      <c r="F68" s="73">
        <v>13296</v>
      </c>
      <c r="G68" s="74">
        <v>1100431</v>
      </c>
      <c r="H68" s="74">
        <v>15320</v>
      </c>
      <c r="I68" s="75">
        <f t="shared" si="2"/>
        <v>-2.7425088877602845E-2</v>
      </c>
      <c r="J68" s="13"/>
      <c r="L68" s="14"/>
      <c r="M68" s="5"/>
      <c r="N68" s="5"/>
      <c r="O68" s="5"/>
      <c r="P68" s="5"/>
      <c r="Q68" s="5"/>
      <c r="R68" s="5"/>
      <c r="S68" s="5"/>
    </row>
    <row r="69" spans="2:19" ht="20.100000000000001" customHeight="1" x14ac:dyDescent="0.2">
      <c r="B69" s="71" t="s">
        <v>115</v>
      </c>
      <c r="C69" s="72">
        <v>603</v>
      </c>
      <c r="D69" s="72">
        <v>38437</v>
      </c>
      <c r="E69" s="72">
        <v>621</v>
      </c>
      <c r="F69" s="73">
        <v>473</v>
      </c>
      <c r="G69" s="74">
        <v>36568</v>
      </c>
      <c r="H69" s="74">
        <v>517</v>
      </c>
      <c r="I69" s="75">
        <f t="shared" si="2"/>
        <v>-0.16747181964573268</v>
      </c>
      <c r="J69" s="13"/>
      <c r="L69" s="14"/>
      <c r="M69" s="5"/>
      <c r="N69" s="5"/>
      <c r="O69" s="5"/>
      <c r="P69" s="5"/>
      <c r="Q69" s="5"/>
      <c r="R69" s="5"/>
      <c r="S69" s="5"/>
    </row>
    <row r="70" spans="2:19" ht="20.100000000000001" customHeight="1" x14ac:dyDescent="0.2">
      <c r="B70" s="71" t="s">
        <v>116</v>
      </c>
      <c r="C70" s="72">
        <v>3542</v>
      </c>
      <c r="D70" s="72">
        <v>210030</v>
      </c>
      <c r="E70" s="72">
        <v>3976</v>
      </c>
      <c r="F70" s="73">
        <v>3878</v>
      </c>
      <c r="G70" s="74">
        <v>248774</v>
      </c>
      <c r="H70" s="74">
        <v>4341</v>
      </c>
      <c r="I70" s="75">
        <f t="shared" si="2"/>
        <v>9.1800804828973848E-2</v>
      </c>
      <c r="J70" s="13"/>
      <c r="L70" s="14"/>
      <c r="M70" s="5"/>
      <c r="N70" s="5"/>
      <c r="O70" s="5"/>
      <c r="P70" s="5"/>
      <c r="Q70" s="5"/>
      <c r="R70" s="5"/>
      <c r="S70" s="5"/>
    </row>
    <row r="71" spans="2:19" ht="20.100000000000001" customHeight="1" x14ac:dyDescent="0.2">
      <c r="B71" s="71" t="s">
        <v>117</v>
      </c>
      <c r="C71" s="72">
        <v>223</v>
      </c>
      <c r="D71" s="72">
        <v>10300</v>
      </c>
      <c r="E71" s="72">
        <v>268</v>
      </c>
      <c r="F71" s="73">
        <v>63</v>
      </c>
      <c r="G71" s="74">
        <v>4725</v>
      </c>
      <c r="H71" s="74">
        <v>61</v>
      </c>
      <c r="I71" s="75">
        <f t="shared" si="2"/>
        <v>-0.77238805970149249</v>
      </c>
      <c r="J71" s="13"/>
      <c r="L71" s="14"/>
      <c r="M71" s="5"/>
      <c r="N71" s="5"/>
      <c r="O71" s="5"/>
      <c r="P71" s="5"/>
      <c r="Q71" s="5"/>
      <c r="R71" s="5"/>
      <c r="S71" s="5"/>
    </row>
    <row r="72" spans="2:19" ht="20.100000000000001" customHeight="1" x14ac:dyDescent="0.2">
      <c r="B72" s="71" t="s">
        <v>118</v>
      </c>
      <c r="C72" s="72">
        <v>2584</v>
      </c>
      <c r="D72" s="72">
        <v>179538</v>
      </c>
      <c r="E72" s="72">
        <v>3416</v>
      </c>
      <c r="F72" s="73">
        <v>3022</v>
      </c>
      <c r="G72" s="74">
        <v>213225</v>
      </c>
      <c r="H72" s="74">
        <v>3675</v>
      </c>
      <c r="I72" s="75">
        <f t="shared" si="2"/>
        <v>7.5819672131147542E-2</v>
      </c>
      <c r="J72" s="13"/>
      <c r="L72" s="14"/>
      <c r="M72" s="5"/>
      <c r="N72" s="5"/>
      <c r="O72" s="5"/>
      <c r="P72" s="5"/>
      <c r="Q72" s="5"/>
      <c r="R72" s="5"/>
      <c r="S72" s="5"/>
    </row>
    <row r="73" spans="2:19" ht="20.100000000000001" customHeight="1" x14ac:dyDescent="0.2">
      <c r="B73" s="71" t="s">
        <v>131</v>
      </c>
      <c r="C73" s="72">
        <v>10387</v>
      </c>
      <c r="D73" s="72">
        <v>914555</v>
      </c>
      <c r="E73" s="72">
        <v>13498</v>
      </c>
      <c r="F73" s="73">
        <v>12502</v>
      </c>
      <c r="G73" s="74">
        <v>1214670</v>
      </c>
      <c r="H73" s="74">
        <v>16916</v>
      </c>
      <c r="I73" s="75">
        <f t="shared" si="2"/>
        <v>0.25322269965920879</v>
      </c>
      <c r="J73" s="13"/>
      <c r="L73" s="14"/>
      <c r="M73" s="5"/>
      <c r="N73" s="5"/>
      <c r="O73" s="5"/>
      <c r="P73" s="5"/>
      <c r="Q73" s="5"/>
      <c r="R73" s="5"/>
      <c r="S73" s="5"/>
    </row>
    <row r="74" spans="2:19" ht="20.100000000000001" customHeight="1" x14ac:dyDescent="0.2">
      <c r="B74" s="71" t="s">
        <v>227</v>
      </c>
      <c r="C74" s="72">
        <v>0</v>
      </c>
      <c r="D74" s="72">
        <v>32916</v>
      </c>
      <c r="E74" s="72">
        <v>448</v>
      </c>
      <c r="F74" s="73">
        <v>0</v>
      </c>
      <c r="G74" s="74">
        <v>16613</v>
      </c>
      <c r="H74" s="74">
        <v>214</v>
      </c>
      <c r="I74" s="75">
        <f t="shared" si="2"/>
        <v>-0.5223214285714286</v>
      </c>
      <c r="J74" s="13"/>
      <c r="L74" s="14"/>
      <c r="M74" s="5"/>
      <c r="N74" s="5"/>
      <c r="O74" s="5"/>
      <c r="P74" s="5"/>
      <c r="Q74" s="5"/>
      <c r="R74" s="5"/>
      <c r="S74" s="5"/>
    </row>
    <row r="75" spans="2:19" ht="20.100000000000001" customHeight="1" x14ac:dyDescent="0.2">
      <c r="B75" s="71" t="s">
        <v>244</v>
      </c>
      <c r="C75" s="72">
        <v>0</v>
      </c>
      <c r="D75" s="72">
        <v>5304</v>
      </c>
      <c r="E75" s="72">
        <v>84</v>
      </c>
      <c r="F75" s="73">
        <v>0</v>
      </c>
      <c r="G75" s="74">
        <v>0</v>
      </c>
      <c r="H75" s="74">
        <v>0</v>
      </c>
      <c r="I75" s="75">
        <f t="shared" si="2"/>
        <v>-1</v>
      </c>
      <c r="J75" s="13"/>
      <c r="L75" s="14"/>
      <c r="M75" s="5"/>
      <c r="N75" s="5"/>
      <c r="O75" s="5"/>
      <c r="P75" s="5"/>
      <c r="Q75" s="5"/>
      <c r="R75" s="5"/>
      <c r="S75" s="5"/>
    </row>
    <row r="76" spans="2:19" ht="20.100000000000001" customHeight="1" x14ac:dyDescent="0.2">
      <c r="B76" s="71" t="s">
        <v>197</v>
      </c>
      <c r="C76" s="72">
        <v>0</v>
      </c>
      <c r="D76" s="72">
        <v>0</v>
      </c>
      <c r="E76" s="72">
        <v>0</v>
      </c>
      <c r="F76" s="73">
        <v>21</v>
      </c>
      <c r="G76" s="74">
        <v>2205</v>
      </c>
      <c r="H76" s="74">
        <v>22</v>
      </c>
      <c r="I76" s="75" t="s">
        <v>105</v>
      </c>
      <c r="J76" s="13"/>
      <c r="L76" s="14"/>
      <c r="M76" s="5"/>
      <c r="N76" s="5"/>
      <c r="O76" s="5"/>
      <c r="P76" s="5"/>
      <c r="Q76" s="5"/>
      <c r="R76" s="5"/>
      <c r="S76" s="5"/>
    </row>
    <row r="77" spans="2:19" ht="20.100000000000001" customHeight="1" x14ac:dyDescent="0.2">
      <c r="B77" s="71" t="s">
        <v>257</v>
      </c>
      <c r="C77" s="72">
        <v>0</v>
      </c>
      <c r="D77" s="72">
        <v>0</v>
      </c>
      <c r="E77" s="72">
        <v>0</v>
      </c>
      <c r="F77" s="73">
        <v>0</v>
      </c>
      <c r="G77" s="74">
        <v>3580</v>
      </c>
      <c r="H77" s="74">
        <v>54</v>
      </c>
      <c r="I77" s="75" t="s">
        <v>105</v>
      </c>
      <c r="J77" s="13"/>
      <c r="L77" s="14"/>
      <c r="M77" s="5"/>
      <c r="N77" s="5"/>
      <c r="O77" s="5"/>
      <c r="P77" s="5"/>
      <c r="Q77" s="5"/>
      <c r="R77" s="5"/>
      <c r="S77" s="5"/>
    </row>
    <row r="78" spans="2:19" ht="20.100000000000001" customHeight="1" x14ac:dyDescent="0.2">
      <c r="B78" s="71" t="s">
        <v>119</v>
      </c>
      <c r="C78" s="72">
        <v>146</v>
      </c>
      <c r="D78" s="72">
        <v>15630</v>
      </c>
      <c r="E78" s="72">
        <v>168</v>
      </c>
      <c r="F78" s="73">
        <v>227</v>
      </c>
      <c r="G78" s="74">
        <v>22977</v>
      </c>
      <c r="H78" s="74">
        <v>255</v>
      </c>
      <c r="I78" s="75">
        <f t="shared" si="2"/>
        <v>0.5178571428571429</v>
      </c>
      <c r="J78" s="13"/>
      <c r="L78" s="14"/>
      <c r="M78" s="5"/>
      <c r="N78" s="5"/>
      <c r="O78" s="5"/>
      <c r="P78" s="5"/>
      <c r="Q78" s="5"/>
      <c r="R78" s="5"/>
      <c r="S78" s="5"/>
    </row>
    <row r="79" spans="2:19" ht="20.100000000000001" customHeight="1" x14ac:dyDescent="0.2">
      <c r="B79" s="71" t="s">
        <v>120</v>
      </c>
      <c r="C79" s="72">
        <v>203</v>
      </c>
      <c r="D79" s="72">
        <v>27662</v>
      </c>
      <c r="E79" s="72">
        <v>357</v>
      </c>
      <c r="F79" s="73">
        <v>103</v>
      </c>
      <c r="G79" s="74">
        <v>9910</v>
      </c>
      <c r="H79" s="74">
        <v>114</v>
      </c>
      <c r="I79" s="75">
        <f t="shared" si="2"/>
        <v>-0.68067226890756305</v>
      </c>
      <c r="J79" s="13"/>
      <c r="L79" s="14"/>
      <c r="M79" s="5"/>
      <c r="N79" s="5"/>
      <c r="O79" s="5"/>
      <c r="P79" s="5"/>
      <c r="Q79" s="5"/>
      <c r="R79" s="5"/>
      <c r="S79" s="5"/>
    </row>
    <row r="80" spans="2:19" ht="20.100000000000001" customHeight="1" x14ac:dyDescent="0.2">
      <c r="B80" s="71" t="s">
        <v>175</v>
      </c>
      <c r="C80" s="72">
        <v>0</v>
      </c>
      <c r="D80" s="72">
        <v>0</v>
      </c>
      <c r="E80" s="72">
        <v>0</v>
      </c>
      <c r="F80" s="73">
        <v>21</v>
      </c>
      <c r="G80" s="74">
        <v>1953</v>
      </c>
      <c r="H80" s="74">
        <v>24</v>
      </c>
      <c r="I80" s="75" t="s">
        <v>105</v>
      </c>
      <c r="J80" s="13"/>
      <c r="L80" s="14"/>
      <c r="M80" s="5"/>
      <c r="N80" s="5"/>
      <c r="O80" s="5"/>
      <c r="P80" s="5"/>
      <c r="Q80" s="5"/>
      <c r="R80" s="5"/>
      <c r="S80" s="5"/>
    </row>
    <row r="81" spans="2:19" ht="20.100000000000001" customHeight="1" x14ac:dyDescent="0.2">
      <c r="B81" s="71" t="s">
        <v>121</v>
      </c>
      <c r="C81" s="72">
        <v>273</v>
      </c>
      <c r="D81" s="72">
        <v>36436</v>
      </c>
      <c r="E81" s="72">
        <v>471</v>
      </c>
      <c r="F81" s="73">
        <v>672</v>
      </c>
      <c r="G81" s="74">
        <v>74347</v>
      </c>
      <c r="H81" s="74">
        <v>779</v>
      </c>
      <c r="I81" s="75">
        <f t="shared" si="2"/>
        <v>0.65392781316348192</v>
      </c>
      <c r="J81" s="13"/>
      <c r="L81" s="14"/>
      <c r="M81" s="5"/>
      <c r="N81" s="5"/>
      <c r="O81" s="5"/>
      <c r="P81" s="5"/>
      <c r="Q81" s="5"/>
      <c r="R81" s="5"/>
      <c r="S81" s="5"/>
    </row>
    <row r="82" spans="2:19" ht="20.100000000000001" customHeight="1" x14ac:dyDescent="0.2">
      <c r="B82" s="71" t="s">
        <v>228</v>
      </c>
      <c r="C82" s="72">
        <v>189</v>
      </c>
      <c r="D82" s="72">
        <v>11340</v>
      </c>
      <c r="E82" s="72">
        <v>232</v>
      </c>
      <c r="F82" s="73">
        <v>0</v>
      </c>
      <c r="G82" s="74">
        <v>1</v>
      </c>
      <c r="H82" s="74">
        <v>2</v>
      </c>
      <c r="I82" s="75">
        <f t="shared" si="2"/>
        <v>-0.99137931034482762</v>
      </c>
      <c r="J82" s="13"/>
      <c r="L82" s="14"/>
      <c r="M82" s="5"/>
      <c r="N82" s="5"/>
      <c r="O82" s="5"/>
      <c r="P82" s="5"/>
      <c r="Q82" s="5"/>
      <c r="R82" s="5"/>
      <c r="S82" s="5"/>
    </row>
    <row r="83" spans="2:19" ht="20.100000000000001" customHeight="1" x14ac:dyDescent="0.2">
      <c r="B83" s="71" t="s">
        <v>249</v>
      </c>
      <c r="C83" s="72">
        <v>558</v>
      </c>
      <c r="D83" s="72">
        <v>558</v>
      </c>
      <c r="E83" s="72">
        <v>837</v>
      </c>
      <c r="F83" s="73">
        <v>0</v>
      </c>
      <c r="G83" s="74">
        <v>0</v>
      </c>
      <c r="H83" s="74">
        <v>0</v>
      </c>
      <c r="I83" s="75">
        <f t="shared" si="2"/>
        <v>-1</v>
      </c>
      <c r="J83" s="13"/>
      <c r="L83" s="14"/>
      <c r="M83" s="5"/>
      <c r="N83" s="5"/>
      <c r="O83" s="5"/>
      <c r="P83" s="5"/>
      <c r="Q83" s="5"/>
      <c r="R83" s="5"/>
      <c r="S83" s="5"/>
    </row>
    <row r="84" spans="2:19" ht="20.100000000000001" customHeight="1" x14ac:dyDescent="0.2">
      <c r="B84" s="71" t="s">
        <v>122</v>
      </c>
      <c r="C84" s="72">
        <v>818</v>
      </c>
      <c r="D84" s="72">
        <v>44721</v>
      </c>
      <c r="E84" s="72">
        <v>876</v>
      </c>
      <c r="F84" s="73">
        <v>876</v>
      </c>
      <c r="G84" s="74">
        <v>43611</v>
      </c>
      <c r="H84" s="74">
        <v>961</v>
      </c>
      <c r="I84" s="75">
        <f t="shared" si="2"/>
        <v>9.7031963470319629E-2</v>
      </c>
      <c r="J84" s="13"/>
      <c r="L84" s="14"/>
      <c r="M84" s="5"/>
      <c r="N84" s="5"/>
      <c r="O84" s="5"/>
      <c r="P84" s="5"/>
      <c r="Q84" s="5"/>
      <c r="R84" s="5"/>
      <c r="S84" s="5"/>
    </row>
    <row r="85" spans="2:19" ht="20.100000000000001" customHeight="1" x14ac:dyDescent="0.2">
      <c r="B85" s="71" t="s">
        <v>29</v>
      </c>
      <c r="C85" s="72">
        <v>1538</v>
      </c>
      <c r="D85" s="72">
        <v>92280</v>
      </c>
      <c r="E85" s="72">
        <v>2316</v>
      </c>
      <c r="F85" s="73">
        <v>1501</v>
      </c>
      <c r="G85" s="74">
        <v>90060</v>
      </c>
      <c r="H85" s="74">
        <v>2261</v>
      </c>
      <c r="I85" s="75">
        <f t="shared" si="2"/>
        <v>-2.3747841105354058E-2</v>
      </c>
      <c r="J85" s="13"/>
      <c r="L85" s="14"/>
      <c r="M85" s="5"/>
      <c r="N85" s="5"/>
      <c r="O85" s="5"/>
      <c r="P85" s="5"/>
      <c r="Q85" s="5"/>
      <c r="R85" s="5"/>
      <c r="S85" s="5"/>
    </row>
    <row r="86" spans="2:19" ht="20.100000000000001" customHeight="1" x14ac:dyDescent="0.2">
      <c r="B86" s="71" t="s">
        <v>123</v>
      </c>
      <c r="C86" s="72">
        <v>535</v>
      </c>
      <c r="D86" s="72">
        <v>49137</v>
      </c>
      <c r="E86" s="72">
        <v>581</v>
      </c>
      <c r="F86" s="73">
        <v>391</v>
      </c>
      <c r="G86" s="74">
        <v>49383</v>
      </c>
      <c r="H86" s="74">
        <v>574</v>
      </c>
      <c r="I86" s="75">
        <f t="shared" si="2"/>
        <v>-1.2048192771084338E-2</v>
      </c>
      <c r="J86" s="13"/>
      <c r="L86" s="14"/>
      <c r="M86" s="5"/>
      <c r="N86" s="5"/>
      <c r="O86" s="5"/>
      <c r="P86" s="5"/>
      <c r="Q86" s="5"/>
      <c r="R86" s="5"/>
      <c r="S86" s="5"/>
    </row>
    <row r="87" spans="2:19" ht="20.100000000000001" customHeight="1" x14ac:dyDescent="0.2">
      <c r="B87" s="71" t="s">
        <v>124</v>
      </c>
      <c r="C87" s="72">
        <v>81</v>
      </c>
      <c r="D87" s="72">
        <v>8925</v>
      </c>
      <c r="E87" s="72">
        <v>97</v>
      </c>
      <c r="F87" s="73">
        <v>60</v>
      </c>
      <c r="G87" s="74">
        <v>6720</v>
      </c>
      <c r="H87" s="74">
        <v>71</v>
      </c>
      <c r="I87" s="75">
        <f t="shared" si="2"/>
        <v>-0.26804123711340205</v>
      </c>
      <c r="J87" s="13"/>
      <c r="L87" s="14"/>
      <c r="M87" s="5"/>
      <c r="N87" s="5"/>
      <c r="O87" s="5"/>
      <c r="P87" s="5"/>
      <c r="Q87" s="5"/>
      <c r="R87" s="5"/>
      <c r="S87" s="5"/>
    </row>
    <row r="88" spans="2:19" ht="20.100000000000001" customHeight="1" x14ac:dyDescent="0.2">
      <c r="B88" s="71" t="s">
        <v>125</v>
      </c>
      <c r="C88" s="72">
        <v>0</v>
      </c>
      <c r="D88" s="72">
        <v>0</v>
      </c>
      <c r="E88" s="72">
        <v>0</v>
      </c>
      <c r="F88" s="73">
        <v>18</v>
      </c>
      <c r="G88" s="74">
        <v>18</v>
      </c>
      <c r="H88" s="74">
        <v>27</v>
      </c>
      <c r="I88" s="75" t="s">
        <v>105</v>
      </c>
      <c r="J88" s="13"/>
      <c r="L88" s="14"/>
      <c r="M88" s="5"/>
      <c r="N88" s="5"/>
      <c r="O88" s="5"/>
      <c r="P88" s="5"/>
      <c r="Q88" s="5"/>
      <c r="R88" s="5"/>
      <c r="S88" s="5"/>
    </row>
    <row r="89" spans="2:19" ht="20.100000000000001" customHeight="1" x14ac:dyDescent="0.2">
      <c r="B89" s="71" t="s">
        <v>198</v>
      </c>
      <c r="C89" s="72">
        <v>0</v>
      </c>
      <c r="D89" s="72">
        <v>0</v>
      </c>
      <c r="E89" s="72">
        <v>0</v>
      </c>
      <c r="F89" s="73">
        <v>54</v>
      </c>
      <c r="G89" s="74">
        <v>54</v>
      </c>
      <c r="H89" s="74">
        <v>81</v>
      </c>
      <c r="I89" s="75" t="s">
        <v>105</v>
      </c>
      <c r="J89" s="13"/>
      <c r="L89" s="14"/>
      <c r="M89" s="5"/>
      <c r="N89" s="5"/>
      <c r="O89" s="5"/>
      <c r="P89" s="5"/>
      <c r="Q89" s="5"/>
      <c r="R89" s="5"/>
      <c r="S89" s="5"/>
    </row>
    <row r="90" spans="2:19" ht="20.100000000000001" customHeight="1" x14ac:dyDescent="0.2">
      <c r="B90" s="71" t="s">
        <v>199</v>
      </c>
      <c r="C90" s="72">
        <v>41</v>
      </c>
      <c r="D90" s="72">
        <v>4455</v>
      </c>
      <c r="E90" s="72">
        <v>82</v>
      </c>
      <c r="F90" s="73">
        <v>41</v>
      </c>
      <c r="G90" s="74">
        <v>2763</v>
      </c>
      <c r="H90" s="74">
        <v>55</v>
      </c>
      <c r="I90" s="75">
        <f t="shared" si="2"/>
        <v>-0.32926829268292684</v>
      </c>
      <c r="J90" s="13"/>
      <c r="L90" s="14"/>
      <c r="M90" s="5"/>
      <c r="N90" s="5"/>
      <c r="O90" s="5"/>
      <c r="P90" s="5"/>
      <c r="Q90" s="5"/>
      <c r="R90" s="5"/>
      <c r="S90" s="5"/>
    </row>
    <row r="91" spans="2:19" ht="20.100000000000001" customHeight="1" x14ac:dyDescent="0.2">
      <c r="B91" s="71" t="s">
        <v>126</v>
      </c>
      <c r="C91" s="72">
        <v>41833</v>
      </c>
      <c r="D91" s="72">
        <v>3348220</v>
      </c>
      <c r="E91" s="72">
        <v>46120</v>
      </c>
      <c r="F91" s="73">
        <v>46762</v>
      </c>
      <c r="G91" s="74">
        <v>3828926</v>
      </c>
      <c r="H91" s="74">
        <v>51137</v>
      </c>
      <c r="I91" s="75">
        <f t="shared" si="2"/>
        <v>0.10878143972246314</v>
      </c>
      <c r="J91" s="13"/>
      <c r="L91" s="14"/>
      <c r="M91" s="5"/>
      <c r="N91" s="5"/>
      <c r="O91" s="5"/>
      <c r="P91" s="5"/>
      <c r="Q91" s="5"/>
      <c r="R91" s="5"/>
      <c r="S91" s="5"/>
    </row>
    <row r="92" spans="2:19" ht="20.100000000000001" customHeight="1" x14ac:dyDescent="0.2">
      <c r="B92" s="71" t="s">
        <v>200</v>
      </c>
      <c r="C92" s="72">
        <v>0</v>
      </c>
      <c r="D92" s="72">
        <v>8160</v>
      </c>
      <c r="E92" s="72">
        <v>208</v>
      </c>
      <c r="F92" s="73">
        <v>21</v>
      </c>
      <c r="G92" s="74">
        <v>1323</v>
      </c>
      <c r="H92" s="74">
        <v>27</v>
      </c>
      <c r="I92" s="75">
        <f t="shared" si="2"/>
        <v>-0.87019230769230771</v>
      </c>
      <c r="J92" s="13"/>
      <c r="L92" s="14"/>
      <c r="M92" s="5"/>
      <c r="N92" s="5"/>
      <c r="O92" s="5"/>
      <c r="P92" s="5"/>
      <c r="Q92" s="5"/>
      <c r="R92" s="5"/>
      <c r="S92" s="5"/>
    </row>
    <row r="93" spans="2:19" ht="20.100000000000001" customHeight="1" x14ac:dyDescent="0.2">
      <c r="B93" s="71" t="s">
        <v>229</v>
      </c>
      <c r="C93" s="72">
        <v>693</v>
      </c>
      <c r="D93" s="72">
        <v>6006</v>
      </c>
      <c r="E93" s="72">
        <v>545</v>
      </c>
      <c r="F93" s="73">
        <v>0</v>
      </c>
      <c r="G93" s="74">
        <v>0</v>
      </c>
      <c r="H93" s="74">
        <v>0</v>
      </c>
      <c r="I93" s="75">
        <f t="shared" si="2"/>
        <v>-1</v>
      </c>
      <c r="J93" s="13"/>
      <c r="L93" s="14"/>
      <c r="M93" s="5"/>
      <c r="N93" s="5"/>
      <c r="O93" s="5"/>
      <c r="P93" s="5"/>
      <c r="Q93" s="5"/>
      <c r="R93" s="5"/>
      <c r="S93" s="5"/>
    </row>
    <row r="94" spans="2:19" ht="20.100000000000001" customHeight="1" x14ac:dyDescent="0.2">
      <c r="B94" s="71" t="s">
        <v>250</v>
      </c>
      <c r="C94" s="72">
        <v>0</v>
      </c>
      <c r="D94" s="72">
        <v>0</v>
      </c>
      <c r="E94" s="72">
        <v>0</v>
      </c>
      <c r="F94" s="73">
        <v>0</v>
      </c>
      <c r="G94" s="74">
        <v>1925</v>
      </c>
      <c r="H94" s="74">
        <v>27</v>
      </c>
      <c r="I94" s="75" t="s">
        <v>105</v>
      </c>
      <c r="J94" s="13"/>
      <c r="L94" s="14"/>
      <c r="M94" s="5"/>
      <c r="N94" s="5"/>
      <c r="O94" s="5"/>
      <c r="P94" s="5"/>
      <c r="Q94" s="5"/>
      <c r="R94" s="5"/>
      <c r="S94" s="5"/>
    </row>
    <row r="95" spans="2:19" ht="20.100000000000001" customHeight="1" x14ac:dyDescent="0.2">
      <c r="B95" s="71" t="s">
        <v>127</v>
      </c>
      <c r="C95" s="72">
        <v>305</v>
      </c>
      <c r="D95" s="72">
        <v>25309</v>
      </c>
      <c r="E95" s="72">
        <v>287</v>
      </c>
      <c r="F95" s="73">
        <v>326</v>
      </c>
      <c r="G95" s="74">
        <v>27514</v>
      </c>
      <c r="H95" s="74">
        <v>330</v>
      </c>
      <c r="I95" s="75">
        <f t="shared" si="2"/>
        <v>0.14982578397212543</v>
      </c>
      <c r="J95" s="13"/>
      <c r="L95" s="14"/>
      <c r="M95" s="5"/>
      <c r="N95" s="5"/>
      <c r="O95" s="5"/>
      <c r="P95" s="5"/>
      <c r="Q95" s="5"/>
      <c r="R95" s="5"/>
      <c r="S95" s="5"/>
    </row>
    <row r="96" spans="2:19" ht="20.100000000000001" customHeight="1" x14ac:dyDescent="0.2">
      <c r="B96" s="71" t="s">
        <v>176</v>
      </c>
      <c r="C96" s="72">
        <v>0</v>
      </c>
      <c r="D96" s="72">
        <v>93880</v>
      </c>
      <c r="E96" s="72">
        <v>1180</v>
      </c>
      <c r="F96" s="73">
        <v>0</v>
      </c>
      <c r="G96" s="74">
        <v>30478</v>
      </c>
      <c r="H96" s="74">
        <v>396</v>
      </c>
      <c r="I96" s="75">
        <f t="shared" si="2"/>
        <v>-0.66440677966101691</v>
      </c>
      <c r="J96" s="13"/>
      <c r="L96" s="14"/>
      <c r="M96" s="5"/>
      <c r="N96" s="5"/>
      <c r="O96" s="5"/>
      <c r="P96" s="5"/>
      <c r="Q96" s="5"/>
      <c r="R96" s="5"/>
      <c r="S96" s="5"/>
    </row>
    <row r="97" spans="2:19" ht="20.100000000000001" customHeight="1" x14ac:dyDescent="0.2">
      <c r="B97" s="71" t="s">
        <v>128</v>
      </c>
      <c r="C97" s="72">
        <v>19917</v>
      </c>
      <c r="D97" s="72">
        <v>1395134</v>
      </c>
      <c r="E97" s="72">
        <v>24159</v>
      </c>
      <c r="F97" s="73">
        <v>23618</v>
      </c>
      <c r="G97" s="74">
        <v>1614284</v>
      </c>
      <c r="H97" s="74">
        <v>29034</v>
      </c>
      <c r="I97" s="75">
        <f t="shared" si="2"/>
        <v>0.20178815348317397</v>
      </c>
      <c r="J97" s="13"/>
      <c r="L97" s="14"/>
      <c r="M97" s="5"/>
      <c r="N97" s="5"/>
      <c r="O97" s="5"/>
      <c r="P97" s="5"/>
      <c r="Q97" s="5"/>
      <c r="R97" s="5"/>
      <c r="S97" s="5"/>
    </row>
    <row r="98" spans="2:19" ht="20.100000000000001" customHeight="1" x14ac:dyDescent="0.2">
      <c r="B98" s="71" t="s">
        <v>177</v>
      </c>
      <c r="C98" s="72">
        <v>297</v>
      </c>
      <c r="D98" s="72">
        <v>17820</v>
      </c>
      <c r="E98" s="72">
        <v>447</v>
      </c>
      <c r="F98" s="73">
        <v>36</v>
      </c>
      <c r="G98" s="74">
        <v>36</v>
      </c>
      <c r="H98" s="74">
        <v>54</v>
      </c>
      <c r="I98" s="75">
        <f t="shared" si="2"/>
        <v>-0.87919463087248317</v>
      </c>
      <c r="J98" s="13"/>
      <c r="L98" s="14"/>
      <c r="M98" s="5"/>
      <c r="N98" s="5"/>
      <c r="O98" s="5"/>
      <c r="P98" s="5"/>
      <c r="Q98" s="5"/>
      <c r="R98" s="5"/>
      <c r="S98" s="5"/>
    </row>
    <row r="99" spans="2:19" ht="20.100000000000001" customHeight="1" x14ac:dyDescent="0.2">
      <c r="B99" s="71" t="s">
        <v>253</v>
      </c>
      <c r="C99" s="72">
        <v>0</v>
      </c>
      <c r="D99" s="72">
        <v>4395</v>
      </c>
      <c r="E99" s="72">
        <v>54</v>
      </c>
      <c r="F99" s="73">
        <v>0</v>
      </c>
      <c r="G99" s="74">
        <v>0</v>
      </c>
      <c r="H99" s="74">
        <v>0</v>
      </c>
      <c r="I99" s="75">
        <f t="shared" si="2"/>
        <v>-1</v>
      </c>
      <c r="J99" s="13"/>
      <c r="L99" s="14"/>
      <c r="M99" s="5"/>
      <c r="N99" s="5"/>
      <c r="O99" s="5"/>
      <c r="P99" s="5"/>
      <c r="Q99" s="5"/>
      <c r="R99" s="5"/>
      <c r="S99" s="5"/>
    </row>
    <row r="100" spans="2:19" ht="20.100000000000001" customHeight="1" x14ac:dyDescent="0.2">
      <c r="B100" s="48" t="s">
        <v>93</v>
      </c>
      <c r="C100" s="49">
        <f t="shared" ref="C100:H100" si="3">SUM(C47:C99)</f>
        <v>119149</v>
      </c>
      <c r="D100" s="49">
        <f t="shared" si="3"/>
        <v>8790058</v>
      </c>
      <c r="E100" s="49">
        <f t="shared" si="3"/>
        <v>147096</v>
      </c>
      <c r="F100" s="50">
        <f t="shared" si="3"/>
        <v>152753</v>
      </c>
      <c r="G100" s="51">
        <f t="shared" si="3"/>
        <v>10985813</v>
      </c>
      <c r="H100" s="51">
        <f t="shared" si="3"/>
        <v>187893</v>
      </c>
      <c r="I100" s="70">
        <f>(+H100-E100)/E100</f>
        <v>0.2773494860499266</v>
      </c>
    </row>
    <row r="101" spans="2:19" ht="16.5" customHeight="1" x14ac:dyDescent="0.2">
      <c r="B101" s="52"/>
      <c r="C101" s="53"/>
      <c r="D101" s="53"/>
      <c r="E101" s="53"/>
      <c r="F101" s="54"/>
      <c r="G101" s="100" t="s">
        <v>16</v>
      </c>
      <c r="H101" s="100"/>
      <c r="I101" s="55">
        <f>(+F100-C100)/C100</f>
        <v>0.28203342033923912</v>
      </c>
    </row>
  </sheetData>
  <mergeCells count="4">
    <mergeCell ref="G43:H43"/>
    <mergeCell ref="G101:H101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47 I16:I38 I49:I94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59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4" customWidth="1"/>
    <col min="2" max="2" width="15.140625" style="4" customWidth="1"/>
    <col min="3" max="3" width="12.140625" style="4" customWidth="1"/>
    <col min="4" max="4" width="9.7109375" style="4" customWidth="1"/>
    <col min="5" max="5" width="11.7109375" style="4" customWidth="1"/>
    <col min="6" max="6" width="9.7109375" style="4" customWidth="1"/>
    <col min="7" max="7" width="10.140625" style="4" customWidth="1"/>
    <col min="8" max="8" width="13.5703125" style="4" customWidth="1"/>
    <col min="9" max="9" width="12.140625" style="4" customWidth="1"/>
    <col min="10" max="10" width="9.7109375" style="4" customWidth="1"/>
    <col min="11" max="16384" width="11.42578125" style="4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101" t="s">
        <v>30</v>
      </c>
      <c r="C10" s="101"/>
      <c r="D10" s="101"/>
      <c r="E10" s="101"/>
      <c r="F10" s="101"/>
      <c r="G10" s="101"/>
      <c r="H10" s="101"/>
      <c r="I10" s="101"/>
      <c r="J10" s="101"/>
    </row>
    <row r="11" spans="2:10" s="1" customFormat="1" ht="12.75" x14ac:dyDescent="0.2">
      <c r="B11" s="10"/>
      <c r="C11" s="10"/>
      <c r="D11" s="10"/>
      <c r="E11" s="10"/>
      <c r="G11" s="102" t="str">
        <f>+CONCATENATE(MID(Principal!C13,1,14)," de ambas temporadas")</f>
        <v>datos al 30/09 de ambas temporadas</v>
      </c>
      <c r="H11" s="102"/>
      <c r="I11" s="102"/>
      <c r="J11" s="102"/>
    </row>
    <row r="12" spans="2:10" ht="12.75" customHeight="1" x14ac:dyDescent="0.2">
      <c r="B12" s="11"/>
      <c r="C12" s="11"/>
      <c r="D12" s="22"/>
      <c r="E12" s="22"/>
      <c r="F12" s="22"/>
      <c r="H12" s="22"/>
      <c r="I12" s="22"/>
      <c r="J12" s="22"/>
    </row>
    <row r="13" spans="2:10" ht="6" customHeight="1" x14ac:dyDescent="0.2"/>
    <row r="14" spans="2:10" ht="16.5" customHeight="1" x14ac:dyDescent="0.2">
      <c r="B14" s="43"/>
      <c r="C14" s="43"/>
      <c r="D14" s="43"/>
      <c r="E14" s="56"/>
      <c r="F14" s="44">
        <v>2023</v>
      </c>
      <c r="G14" s="45"/>
      <c r="H14" s="45"/>
      <c r="I14" s="45"/>
      <c r="J14" s="66">
        <v>2024</v>
      </c>
    </row>
    <row r="15" spans="2:10" ht="20.100000000000001" customHeight="1" x14ac:dyDescent="0.2">
      <c r="B15" s="47" t="s">
        <v>17</v>
      </c>
      <c r="C15" s="46" t="s">
        <v>15</v>
      </c>
      <c r="D15" s="67" t="s">
        <v>191</v>
      </c>
      <c r="E15" s="67" t="s">
        <v>192</v>
      </c>
      <c r="F15" s="68" t="s">
        <v>193</v>
      </c>
      <c r="G15" s="69" t="s">
        <v>9</v>
      </c>
      <c r="H15" s="68" t="s">
        <v>10</v>
      </c>
      <c r="I15" s="68" t="s">
        <v>11</v>
      </c>
      <c r="J15" s="68" t="s">
        <v>194</v>
      </c>
    </row>
    <row r="16" spans="2:10" s="23" customFormat="1" ht="20.100000000000001" customHeight="1" x14ac:dyDescent="0.2">
      <c r="B16" s="71" t="s">
        <v>106</v>
      </c>
      <c r="C16" s="71" t="s">
        <v>133</v>
      </c>
      <c r="D16" s="72">
        <v>0</v>
      </c>
      <c r="E16" s="72">
        <v>0</v>
      </c>
      <c r="F16" s="72">
        <v>0</v>
      </c>
      <c r="G16" s="77">
        <v>0</v>
      </c>
      <c r="H16" s="78">
        <v>1928</v>
      </c>
      <c r="I16" s="78">
        <v>25</v>
      </c>
      <c r="J16" s="76" t="s">
        <v>105</v>
      </c>
    </row>
    <row r="17" spans="2:10" s="23" customFormat="1" ht="20.100000000000001" customHeight="1" x14ac:dyDescent="0.2">
      <c r="B17" s="71" t="s">
        <v>106</v>
      </c>
      <c r="C17" s="71" t="s">
        <v>102</v>
      </c>
      <c r="D17" s="72">
        <v>0</v>
      </c>
      <c r="E17" s="72">
        <v>0</v>
      </c>
      <c r="F17" s="72">
        <v>0</v>
      </c>
      <c r="G17" s="73">
        <v>20</v>
      </c>
      <c r="H17" s="74">
        <v>2400</v>
      </c>
      <c r="I17" s="74">
        <v>24</v>
      </c>
      <c r="J17" s="76" t="s">
        <v>105</v>
      </c>
    </row>
    <row r="18" spans="2:10" s="23" customFormat="1" ht="20.100000000000001" customHeight="1" x14ac:dyDescent="0.2">
      <c r="B18" s="71" t="s">
        <v>107</v>
      </c>
      <c r="C18" s="71" t="s">
        <v>98</v>
      </c>
      <c r="D18" s="72">
        <v>336</v>
      </c>
      <c r="E18" s="72">
        <v>18816</v>
      </c>
      <c r="F18" s="72">
        <v>358</v>
      </c>
      <c r="G18" s="73">
        <v>0</v>
      </c>
      <c r="H18" s="74">
        <v>0</v>
      </c>
      <c r="I18" s="74">
        <v>0</v>
      </c>
      <c r="J18" s="76">
        <f>(+I18-F18)/F18</f>
        <v>-1</v>
      </c>
    </row>
    <row r="19" spans="2:10" s="23" customFormat="1" ht="20.100000000000001" customHeight="1" x14ac:dyDescent="0.2">
      <c r="B19" s="71" t="s">
        <v>107</v>
      </c>
      <c r="C19" s="71" t="s">
        <v>102</v>
      </c>
      <c r="D19" s="72">
        <v>481</v>
      </c>
      <c r="E19" s="72">
        <v>57826</v>
      </c>
      <c r="F19" s="72">
        <v>480</v>
      </c>
      <c r="G19" s="73">
        <v>980</v>
      </c>
      <c r="H19" s="74">
        <v>90175</v>
      </c>
      <c r="I19" s="74">
        <v>1100</v>
      </c>
      <c r="J19" s="76">
        <f t="shared" ref="J19:J82" si="0">(+I19-F19)/F19</f>
        <v>1.2916666666666667</v>
      </c>
    </row>
    <row r="20" spans="2:10" s="23" customFormat="1" ht="20.100000000000001" customHeight="1" x14ac:dyDescent="0.2">
      <c r="B20" s="71" t="s">
        <v>225</v>
      </c>
      <c r="C20" s="71" t="s">
        <v>204</v>
      </c>
      <c r="D20" s="72">
        <v>0</v>
      </c>
      <c r="E20" s="72">
        <v>0</v>
      </c>
      <c r="F20" s="72">
        <v>0</v>
      </c>
      <c r="G20" s="73">
        <v>108</v>
      </c>
      <c r="H20" s="74">
        <v>108</v>
      </c>
      <c r="I20" s="74">
        <v>162</v>
      </c>
      <c r="J20" s="76" t="s">
        <v>105</v>
      </c>
    </row>
    <row r="21" spans="2:10" s="23" customFormat="1" ht="20.100000000000001" customHeight="1" x14ac:dyDescent="0.2">
      <c r="B21" s="71" t="s">
        <v>108</v>
      </c>
      <c r="C21" s="71" t="s">
        <v>98</v>
      </c>
      <c r="D21" s="72">
        <v>63</v>
      </c>
      <c r="E21" s="72">
        <v>3528</v>
      </c>
      <c r="F21" s="72">
        <v>67</v>
      </c>
      <c r="G21" s="73">
        <v>84</v>
      </c>
      <c r="H21" s="74">
        <v>4704</v>
      </c>
      <c r="I21" s="74">
        <v>89</v>
      </c>
      <c r="J21" s="76">
        <f t="shared" si="0"/>
        <v>0.32835820895522388</v>
      </c>
    </row>
    <row r="22" spans="2:10" s="23" customFormat="1" ht="20.100000000000001" customHeight="1" x14ac:dyDescent="0.2">
      <c r="B22" s="71" t="s">
        <v>108</v>
      </c>
      <c r="C22" s="71" t="s">
        <v>102</v>
      </c>
      <c r="D22" s="72">
        <v>42</v>
      </c>
      <c r="E22" s="72">
        <v>2352</v>
      </c>
      <c r="F22" s="72">
        <v>48</v>
      </c>
      <c r="G22" s="73">
        <v>42</v>
      </c>
      <c r="H22" s="74">
        <v>4410</v>
      </c>
      <c r="I22" s="74">
        <v>45</v>
      </c>
      <c r="J22" s="76">
        <f t="shared" si="0"/>
        <v>-6.25E-2</v>
      </c>
    </row>
    <row r="23" spans="2:10" s="23" customFormat="1" ht="20.100000000000001" customHeight="1" x14ac:dyDescent="0.2">
      <c r="B23" s="71" t="s">
        <v>248</v>
      </c>
      <c r="C23" s="71" t="s">
        <v>26</v>
      </c>
      <c r="D23" s="72">
        <v>0</v>
      </c>
      <c r="E23" s="72">
        <v>0</v>
      </c>
      <c r="F23" s="72">
        <v>0</v>
      </c>
      <c r="G23" s="73">
        <v>72</v>
      </c>
      <c r="H23" s="74">
        <v>4320</v>
      </c>
      <c r="I23" s="74">
        <v>108</v>
      </c>
      <c r="J23" s="76" t="s">
        <v>105</v>
      </c>
    </row>
    <row r="24" spans="2:10" s="23" customFormat="1" ht="20.100000000000001" customHeight="1" x14ac:dyDescent="0.2">
      <c r="B24" s="71" t="s">
        <v>226</v>
      </c>
      <c r="C24" s="71" t="s">
        <v>98</v>
      </c>
      <c r="D24" s="72">
        <v>168</v>
      </c>
      <c r="E24" s="72">
        <v>9408</v>
      </c>
      <c r="F24" s="72">
        <v>182</v>
      </c>
      <c r="G24" s="73">
        <v>168</v>
      </c>
      <c r="H24" s="74">
        <v>9408</v>
      </c>
      <c r="I24" s="74">
        <v>179</v>
      </c>
      <c r="J24" s="76">
        <f t="shared" si="0"/>
        <v>-1.6483516483516484E-2</v>
      </c>
    </row>
    <row r="25" spans="2:10" s="23" customFormat="1" ht="20.100000000000001" customHeight="1" x14ac:dyDescent="0.2">
      <c r="B25" s="71" t="s">
        <v>28</v>
      </c>
      <c r="C25" s="71" t="s">
        <v>165</v>
      </c>
      <c r="D25" s="72">
        <v>40</v>
      </c>
      <c r="E25" s="72">
        <v>2595</v>
      </c>
      <c r="F25" s="72">
        <v>52</v>
      </c>
      <c r="G25" s="73">
        <v>0</v>
      </c>
      <c r="H25" s="74">
        <v>0</v>
      </c>
      <c r="I25" s="74">
        <v>0</v>
      </c>
      <c r="J25" s="76">
        <f t="shared" si="0"/>
        <v>-1</v>
      </c>
    </row>
    <row r="26" spans="2:10" s="23" customFormat="1" ht="20.100000000000001" customHeight="1" x14ac:dyDescent="0.2">
      <c r="B26" s="71" t="s">
        <v>28</v>
      </c>
      <c r="C26" s="71" t="s">
        <v>95</v>
      </c>
      <c r="D26" s="72">
        <v>0</v>
      </c>
      <c r="E26" s="72">
        <v>0</v>
      </c>
      <c r="F26" s="72">
        <v>0</v>
      </c>
      <c r="G26" s="73">
        <v>60</v>
      </c>
      <c r="H26" s="74">
        <v>7040</v>
      </c>
      <c r="I26" s="74">
        <v>67</v>
      </c>
      <c r="J26" s="76" t="s">
        <v>105</v>
      </c>
    </row>
    <row r="27" spans="2:10" s="23" customFormat="1" ht="20.100000000000001" customHeight="1" x14ac:dyDescent="0.2">
      <c r="B27" s="71" t="s">
        <v>28</v>
      </c>
      <c r="C27" s="71" t="s">
        <v>98</v>
      </c>
      <c r="D27" s="72">
        <v>63</v>
      </c>
      <c r="E27" s="72">
        <v>3528</v>
      </c>
      <c r="F27" s="72">
        <v>67</v>
      </c>
      <c r="G27" s="73">
        <v>1559</v>
      </c>
      <c r="H27" s="74">
        <v>85167</v>
      </c>
      <c r="I27" s="74">
        <v>1617</v>
      </c>
      <c r="J27" s="76">
        <f t="shared" si="0"/>
        <v>23.134328358208954</v>
      </c>
    </row>
    <row r="28" spans="2:10" s="23" customFormat="1" ht="20.100000000000001" customHeight="1" x14ac:dyDescent="0.2">
      <c r="B28" s="71" t="s">
        <v>28</v>
      </c>
      <c r="C28" s="71" t="s">
        <v>102</v>
      </c>
      <c r="D28" s="72">
        <v>1630</v>
      </c>
      <c r="E28" s="72">
        <v>105268</v>
      </c>
      <c r="F28" s="72">
        <v>1996</v>
      </c>
      <c r="G28" s="73">
        <v>14000</v>
      </c>
      <c r="H28" s="74">
        <v>894565</v>
      </c>
      <c r="I28" s="74">
        <v>17816</v>
      </c>
      <c r="J28" s="76">
        <f t="shared" si="0"/>
        <v>7.9258517034068134</v>
      </c>
    </row>
    <row r="29" spans="2:10" s="23" customFormat="1" ht="20.100000000000001" customHeight="1" x14ac:dyDescent="0.2">
      <c r="B29" s="71" t="s">
        <v>28</v>
      </c>
      <c r="C29" s="71" t="s">
        <v>26</v>
      </c>
      <c r="D29" s="72">
        <v>2984</v>
      </c>
      <c r="E29" s="72">
        <v>7468</v>
      </c>
      <c r="F29" s="72">
        <v>3831</v>
      </c>
      <c r="G29" s="73">
        <v>12971</v>
      </c>
      <c r="H29" s="74">
        <v>22691</v>
      </c>
      <c r="I29" s="74">
        <v>16549</v>
      </c>
      <c r="J29" s="76">
        <f t="shared" si="0"/>
        <v>3.3197598538240669</v>
      </c>
    </row>
    <row r="30" spans="2:10" s="23" customFormat="1" ht="20.100000000000001" customHeight="1" x14ac:dyDescent="0.2">
      <c r="B30" s="71" t="s">
        <v>28</v>
      </c>
      <c r="C30" s="71" t="s">
        <v>27</v>
      </c>
      <c r="D30" s="72">
        <v>7058</v>
      </c>
      <c r="E30" s="72">
        <v>419274</v>
      </c>
      <c r="F30" s="72">
        <v>10680</v>
      </c>
      <c r="G30" s="73">
        <v>5381</v>
      </c>
      <c r="H30" s="74">
        <v>322860</v>
      </c>
      <c r="I30" s="74">
        <v>8104</v>
      </c>
      <c r="J30" s="76">
        <f t="shared" si="0"/>
        <v>-0.24119850187265918</v>
      </c>
    </row>
    <row r="31" spans="2:10" s="23" customFormat="1" ht="20.100000000000001" customHeight="1" x14ac:dyDescent="0.2">
      <c r="B31" s="71" t="s">
        <v>28</v>
      </c>
      <c r="C31" s="71" t="s">
        <v>224</v>
      </c>
      <c r="D31" s="72">
        <v>0</v>
      </c>
      <c r="E31" s="72">
        <v>0</v>
      </c>
      <c r="F31" s="72">
        <v>0</v>
      </c>
      <c r="G31" s="73">
        <v>0</v>
      </c>
      <c r="H31" s="74">
        <v>6</v>
      </c>
      <c r="I31" s="74">
        <v>135</v>
      </c>
      <c r="J31" s="76" t="s">
        <v>105</v>
      </c>
    </row>
    <row r="32" spans="2:10" s="23" customFormat="1" ht="20.100000000000001" customHeight="1" x14ac:dyDescent="0.2">
      <c r="B32" s="71" t="s">
        <v>28</v>
      </c>
      <c r="C32" s="71" t="s">
        <v>18</v>
      </c>
      <c r="D32" s="72">
        <v>328</v>
      </c>
      <c r="E32" s="72">
        <v>10358</v>
      </c>
      <c r="F32" s="72">
        <v>456</v>
      </c>
      <c r="G32" s="73">
        <v>332</v>
      </c>
      <c r="H32" s="74">
        <v>332</v>
      </c>
      <c r="I32" s="74">
        <v>487</v>
      </c>
      <c r="J32" s="76">
        <f t="shared" si="0"/>
        <v>6.798245614035088E-2</v>
      </c>
    </row>
    <row r="33" spans="2:10" s="23" customFormat="1" ht="20.100000000000001" customHeight="1" x14ac:dyDescent="0.2">
      <c r="B33" s="71" t="s">
        <v>109</v>
      </c>
      <c r="C33" s="71" t="s">
        <v>98</v>
      </c>
      <c r="D33" s="72">
        <v>1239</v>
      </c>
      <c r="E33" s="72">
        <v>6367</v>
      </c>
      <c r="F33" s="72">
        <v>1461</v>
      </c>
      <c r="G33" s="73">
        <v>0</v>
      </c>
      <c r="H33" s="74">
        <v>0</v>
      </c>
      <c r="I33" s="74">
        <v>0</v>
      </c>
      <c r="J33" s="76">
        <f t="shared" si="0"/>
        <v>-1</v>
      </c>
    </row>
    <row r="34" spans="2:10" s="23" customFormat="1" ht="20.100000000000001" customHeight="1" x14ac:dyDescent="0.2">
      <c r="B34" s="71" t="s">
        <v>109</v>
      </c>
      <c r="C34" s="71" t="s">
        <v>102</v>
      </c>
      <c r="D34" s="72">
        <v>3183</v>
      </c>
      <c r="E34" s="72">
        <v>191779</v>
      </c>
      <c r="F34" s="72">
        <v>3782</v>
      </c>
      <c r="G34" s="73">
        <v>2740</v>
      </c>
      <c r="H34" s="74">
        <v>168454</v>
      </c>
      <c r="I34" s="74">
        <v>3345</v>
      </c>
      <c r="J34" s="76">
        <f t="shared" si="0"/>
        <v>-0.11554732945531465</v>
      </c>
    </row>
    <row r="35" spans="2:10" s="23" customFormat="1" ht="20.100000000000001" customHeight="1" x14ac:dyDescent="0.2">
      <c r="B35" s="71" t="s">
        <v>169</v>
      </c>
      <c r="C35" s="71" t="s">
        <v>27</v>
      </c>
      <c r="D35" s="72">
        <v>0</v>
      </c>
      <c r="E35" s="72">
        <v>0</v>
      </c>
      <c r="F35" s="72">
        <v>0</v>
      </c>
      <c r="G35" s="73">
        <v>102</v>
      </c>
      <c r="H35" s="74">
        <v>6120</v>
      </c>
      <c r="I35" s="74">
        <v>154</v>
      </c>
      <c r="J35" s="76" t="s">
        <v>105</v>
      </c>
    </row>
    <row r="36" spans="2:10" s="23" customFormat="1" ht="20.100000000000001" customHeight="1" x14ac:dyDescent="0.2">
      <c r="B36" s="71" t="s">
        <v>170</v>
      </c>
      <c r="C36" s="71" t="s">
        <v>201</v>
      </c>
      <c r="D36" s="72">
        <v>0</v>
      </c>
      <c r="E36" s="72">
        <v>4363</v>
      </c>
      <c r="F36" s="72">
        <v>54</v>
      </c>
      <c r="G36" s="73">
        <v>0</v>
      </c>
      <c r="H36" s="74">
        <v>0</v>
      </c>
      <c r="I36" s="74">
        <v>0</v>
      </c>
      <c r="J36" s="76">
        <f t="shared" si="0"/>
        <v>-1</v>
      </c>
    </row>
    <row r="37" spans="2:10" s="23" customFormat="1" ht="20.100000000000001" customHeight="1" x14ac:dyDescent="0.2">
      <c r="B37" s="71" t="s">
        <v>170</v>
      </c>
      <c r="C37" s="71" t="s">
        <v>102</v>
      </c>
      <c r="D37" s="72">
        <v>42</v>
      </c>
      <c r="E37" s="72">
        <v>4354</v>
      </c>
      <c r="F37" s="72">
        <v>50</v>
      </c>
      <c r="G37" s="73">
        <v>0</v>
      </c>
      <c r="H37" s="74">
        <v>0</v>
      </c>
      <c r="I37" s="74">
        <v>0</v>
      </c>
      <c r="J37" s="76">
        <f t="shared" si="0"/>
        <v>-1</v>
      </c>
    </row>
    <row r="38" spans="2:10" s="23" customFormat="1" ht="20.100000000000001" customHeight="1" x14ac:dyDescent="0.2">
      <c r="B38" s="71" t="s">
        <v>170</v>
      </c>
      <c r="C38" s="71" t="s">
        <v>133</v>
      </c>
      <c r="D38" s="72">
        <v>0</v>
      </c>
      <c r="E38" s="72">
        <v>3925</v>
      </c>
      <c r="F38" s="72">
        <v>54</v>
      </c>
      <c r="G38" s="73">
        <v>0</v>
      </c>
      <c r="H38" s="74">
        <v>0</v>
      </c>
      <c r="I38" s="74">
        <v>0</v>
      </c>
      <c r="J38" s="76">
        <f t="shared" si="0"/>
        <v>-1</v>
      </c>
    </row>
    <row r="39" spans="2:10" s="23" customFormat="1" ht="20.100000000000001" customHeight="1" x14ac:dyDescent="0.2">
      <c r="B39" s="71" t="s">
        <v>171</v>
      </c>
      <c r="C39" s="71" t="s">
        <v>195</v>
      </c>
      <c r="D39" s="72">
        <v>0</v>
      </c>
      <c r="E39" s="72">
        <v>1</v>
      </c>
      <c r="F39" s="72">
        <v>1</v>
      </c>
      <c r="G39" s="73">
        <v>0</v>
      </c>
      <c r="H39" s="74">
        <v>0</v>
      </c>
      <c r="I39" s="74">
        <v>0</v>
      </c>
      <c r="J39" s="76">
        <f t="shared" si="0"/>
        <v>-1</v>
      </c>
    </row>
    <row r="40" spans="2:10" s="23" customFormat="1" ht="20.100000000000001" customHeight="1" x14ac:dyDescent="0.2">
      <c r="B40" s="71" t="s">
        <v>171</v>
      </c>
      <c r="C40" s="71" t="s">
        <v>27</v>
      </c>
      <c r="D40" s="72">
        <v>0</v>
      </c>
      <c r="E40" s="72">
        <v>0</v>
      </c>
      <c r="F40" s="72">
        <v>0</v>
      </c>
      <c r="G40" s="73">
        <v>88</v>
      </c>
      <c r="H40" s="74">
        <v>5280</v>
      </c>
      <c r="I40" s="74">
        <v>133</v>
      </c>
      <c r="J40" s="76" t="s">
        <v>105</v>
      </c>
    </row>
    <row r="41" spans="2:10" s="23" customFormat="1" ht="20.100000000000001" customHeight="1" x14ac:dyDescent="0.2">
      <c r="B41" s="71" t="s">
        <v>172</v>
      </c>
      <c r="C41" s="71" t="s">
        <v>18</v>
      </c>
      <c r="D41" s="72">
        <v>90</v>
      </c>
      <c r="E41" s="72">
        <v>90</v>
      </c>
      <c r="F41" s="72">
        <v>83</v>
      </c>
      <c r="G41" s="73">
        <v>288</v>
      </c>
      <c r="H41" s="74">
        <v>288</v>
      </c>
      <c r="I41" s="74">
        <v>432</v>
      </c>
      <c r="J41" s="76">
        <f t="shared" si="0"/>
        <v>4.2048192771084336</v>
      </c>
    </row>
    <row r="42" spans="2:10" s="23" customFormat="1" ht="20.100000000000001" customHeight="1" x14ac:dyDescent="0.2">
      <c r="B42" s="71" t="s">
        <v>243</v>
      </c>
      <c r="C42" s="71" t="s">
        <v>241</v>
      </c>
      <c r="D42" s="72">
        <v>0</v>
      </c>
      <c r="E42" s="72">
        <v>48001</v>
      </c>
      <c r="F42" s="72">
        <v>1200</v>
      </c>
      <c r="G42" s="73">
        <v>0</v>
      </c>
      <c r="H42" s="74">
        <v>0</v>
      </c>
      <c r="I42" s="74">
        <v>0</v>
      </c>
      <c r="J42" s="76">
        <f t="shared" si="0"/>
        <v>-1</v>
      </c>
    </row>
    <row r="43" spans="2:10" s="23" customFormat="1" ht="20.100000000000001" customHeight="1" x14ac:dyDescent="0.2">
      <c r="B43" s="71" t="s">
        <v>173</v>
      </c>
      <c r="C43" s="71" t="s">
        <v>195</v>
      </c>
      <c r="D43" s="72">
        <v>0</v>
      </c>
      <c r="E43" s="72">
        <v>0</v>
      </c>
      <c r="F43" s="72">
        <v>0</v>
      </c>
      <c r="G43" s="73">
        <v>0</v>
      </c>
      <c r="H43" s="74">
        <v>4</v>
      </c>
      <c r="I43" s="74">
        <v>74</v>
      </c>
      <c r="J43" s="76" t="s">
        <v>105</v>
      </c>
    </row>
    <row r="44" spans="2:10" s="23" customFormat="1" ht="20.100000000000001" customHeight="1" x14ac:dyDescent="0.2">
      <c r="B44" s="71" t="s">
        <v>173</v>
      </c>
      <c r="C44" s="71" t="s">
        <v>102</v>
      </c>
      <c r="D44" s="72">
        <v>40</v>
      </c>
      <c r="E44" s="72">
        <v>3200</v>
      </c>
      <c r="F44" s="72">
        <v>51</v>
      </c>
      <c r="G44" s="73">
        <v>0</v>
      </c>
      <c r="H44" s="74">
        <v>0</v>
      </c>
      <c r="I44" s="74">
        <v>0</v>
      </c>
      <c r="J44" s="76">
        <f t="shared" si="0"/>
        <v>-1</v>
      </c>
    </row>
    <row r="45" spans="2:10" s="23" customFormat="1" ht="20.100000000000001" customHeight="1" x14ac:dyDescent="0.2">
      <c r="B45" s="71" t="s">
        <v>110</v>
      </c>
      <c r="C45" s="71" t="s">
        <v>98</v>
      </c>
      <c r="D45" s="72">
        <v>0</v>
      </c>
      <c r="E45" s="72">
        <v>0</v>
      </c>
      <c r="F45" s="72">
        <v>0</v>
      </c>
      <c r="G45" s="73">
        <v>21</v>
      </c>
      <c r="H45" s="74">
        <v>1176</v>
      </c>
      <c r="I45" s="74">
        <v>22</v>
      </c>
      <c r="J45" s="76" t="s">
        <v>105</v>
      </c>
    </row>
    <row r="46" spans="2:10" s="23" customFormat="1" ht="20.100000000000001" customHeight="1" x14ac:dyDescent="0.2">
      <c r="B46" s="71" t="s">
        <v>110</v>
      </c>
      <c r="C46" s="71" t="s">
        <v>102</v>
      </c>
      <c r="D46" s="72">
        <v>0</v>
      </c>
      <c r="E46" s="72">
        <v>0</v>
      </c>
      <c r="F46" s="72">
        <v>0</v>
      </c>
      <c r="G46" s="73">
        <v>126</v>
      </c>
      <c r="H46" s="74">
        <v>13230</v>
      </c>
      <c r="I46" s="74">
        <v>135</v>
      </c>
      <c r="J46" s="76" t="s">
        <v>105</v>
      </c>
    </row>
    <row r="47" spans="2:10" s="23" customFormat="1" ht="20.100000000000001" customHeight="1" x14ac:dyDescent="0.2">
      <c r="B47" s="71" t="s">
        <v>132</v>
      </c>
      <c r="C47" s="71" t="s">
        <v>98</v>
      </c>
      <c r="D47" s="72">
        <v>0</v>
      </c>
      <c r="E47" s="72">
        <v>0</v>
      </c>
      <c r="F47" s="72">
        <v>0</v>
      </c>
      <c r="G47" s="73">
        <v>42</v>
      </c>
      <c r="H47" s="74">
        <v>2352</v>
      </c>
      <c r="I47" s="74">
        <v>45</v>
      </c>
      <c r="J47" s="76" t="s">
        <v>105</v>
      </c>
    </row>
    <row r="48" spans="2:10" s="23" customFormat="1" ht="20.100000000000001" customHeight="1" x14ac:dyDescent="0.2">
      <c r="B48" s="71" t="s">
        <v>132</v>
      </c>
      <c r="C48" s="71" t="s">
        <v>102</v>
      </c>
      <c r="D48" s="72">
        <v>1232</v>
      </c>
      <c r="E48" s="72">
        <v>125472</v>
      </c>
      <c r="F48" s="72">
        <v>1397</v>
      </c>
      <c r="G48" s="73">
        <v>1295</v>
      </c>
      <c r="H48" s="74">
        <v>137788</v>
      </c>
      <c r="I48" s="74">
        <v>1408</v>
      </c>
      <c r="J48" s="76">
        <f t="shared" si="0"/>
        <v>7.874015748031496E-3</v>
      </c>
    </row>
    <row r="49" spans="2:10" s="23" customFormat="1" ht="20.100000000000001" customHeight="1" x14ac:dyDescent="0.2">
      <c r="B49" s="71" t="s">
        <v>112</v>
      </c>
      <c r="C49" s="71" t="s">
        <v>201</v>
      </c>
      <c r="D49" s="72">
        <v>0</v>
      </c>
      <c r="E49" s="72">
        <v>5513</v>
      </c>
      <c r="F49" s="72">
        <v>68</v>
      </c>
      <c r="G49" s="73">
        <v>0</v>
      </c>
      <c r="H49" s="74">
        <v>0</v>
      </c>
      <c r="I49" s="74">
        <v>0</v>
      </c>
      <c r="J49" s="76">
        <f t="shared" si="0"/>
        <v>-1</v>
      </c>
    </row>
    <row r="50" spans="2:10" s="23" customFormat="1" ht="20.100000000000001" customHeight="1" x14ac:dyDescent="0.2">
      <c r="B50" s="71" t="s">
        <v>112</v>
      </c>
      <c r="C50" s="71" t="s">
        <v>165</v>
      </c>
      <c r="D50" s="72">
        <v>240</v>
      </c>
      <c r="E50" s="72">
        <v>12784</v>
      </c>
      <c r="F50" s="72">
        <v>315</v>
      </c>
      <c r="G50" s="73">
        <v>0</v>
      </c>
      <c r="H50" s="74">
        <v>0</v>
      </c>
      <c r="I50" s="74">
        <v>0</v>
      </c>
      <c r="J50" s="76">
        <f t="shared" si="0"/>
        <v>-1</v>
      </c>
    </row>
    <row r="51" spans="2:10" s="23" customFormat="1" ht="20.100000000000001" customHeight="1" x14ac:dyDescent="0.2">
      <c r="B51" s="71" t="s">
        <v>112</v>
      </c>
      <c r="C51" s="71" t="s">
        <v>136</v>
      </c>
      <c r="D51" s="72">
        <v>0</v>
      </c>
      <c r="E51" s="72">
        <v>28873</v>
      </c>
      <c r="F51" s="72">
        <v>403</v>
      </c>
      <c r="G51" s="73">
        <v>0</v>
      </c>
      <c r="H51" s="74">
        <v>142868</v>
      </c>
      <c r="I51" s="74">
        <v>1984</v>
      </c>
      <c r="J51" s="76">
        <f t="shared" si="0"/>
        <v>3.9230769230769229</v>
      </c>
    </row>
    <row r="52" spans="2:10" s="23" customFormat="1" ht="20.100000000000001" customHeight="1" x14ac:dyDescent="0.2">
      <c r="B52" s="71" t="s">
        <v>112</v>
      </c>
      <c r="C52" s="71" t="s">
        <v>98</v>
      </c>
      <c r="D52" s="72">
        <v>517</v>
      </c>
      <c r="E52" s="72">
        <v>33688</v>
      </c>
      <c r="F52" s="72">
        <v>526</v>
      </c>
      <c r="G52" s="73">
        <v>293</v>
      </c>
      <c r="H52" s="74">
        <v>17488</v>
      </c>
      <c r="I52" s="74">
        <v>307</v>
      </c>
      <c r="J52" s="76">
        <f t="shared" si="0"/>
        <v>-0.41634980988593157</v>
      </c>
    </row>
    <row r="53" spans="2:10" s="23" customFormat="1" ht="20.100000000000001" customHeight="1" x14ac:dyDescent="0.2">
      <c r="B53" s="71" t="s">
        <v>112</v>
      </c>
      <c r="C53" s="71" t="s">
        <v>102</v>
      </c>
      <c r="D53" s="72">
        <v>407</v>
      </c>
      <c r="E53" s="72">
        <v>45808</v>
      </c>
      <c r="F53" s="72">
        <v>494</v>
      </c>
      <c r="G53" s="73">
        <v>615</v>
      </c>
      <c r="H53" s="74">
        <v>60323</v>
      </c>
      <c r="I53" s="74">
        <v>701</v>
      </c>
      <c r="J53" s="76">
        <f t="shared" si="0"/>
        <v>0.41902834008097167</v>
      </c>
    </row>
    <row r="54" spans="2:10" s="23" customFormat="1" ht="20.100000000000001" customHeight="1" x14ac:dyDescent="0.2">
      <c r="B54" s="71" t="s">
        <v>112</v>
      </c>
      <c r="C54" s="71" t="s">
        <v>133</v>
      </c>
      <c r="D54" s="72">
        <v>0</v>
      </c>
      <c r="E54" s="72">
        <v>43105</v>
      </c>
      <c r="F54" s="72">
        <v>610</v>
      </c>
      <c r="G54" s="73">
        <v>0</v>
      </c>
      <c r="H54" s="74">
        <v>43019</v>
      </c>
      <c r="I54" s="74">
        <v>643</v>
      </c>
      <c r="J54" s="76">
        <f t="shared" si="0"/>
        <v>5.4098360655737705E-2</v>
      </c>
    </row>
    <row r="55" spans="2:10" s="23" customFormat="1" ht="20.100000000000001" customHeight="1" x14ac:dyDescent="0.2">
      <c r="B55" s="71" t="s">
        <v>112</v>
      </c>
      <c r="C55" s="71" t="s">
        <v>26</v>
      </c>
      <c r="D55" s="72">
        <v>0</v>
      </c>
      <c r="E55" s="72">
        <v>0</v>
      </c>
      <c r="F55" s="72">
        <v>0</v>
      </c>
      <c r="G55" s="73">
        <v>72</v>
      </c>
      <c r="H55" s="74">
        <v>4320</v>
      </c>
      <c r="I55" s="74">
        <v>108</v>
      </c>
      <c r="J55" s="76" t="s">
        <v>105</v>
      </c>
    </row>
    <row r="56" spans="2:10" s="23" customFormat="1" ht="20.100000000000001" customHeight="1" x14ac:dyDescent="0.2">
      <c r="B56" s="71" t="s">
        <v>112</v>
      </c>
      <c r="C56" s="71" t="s">
        <v>168</v>
      </c>
      <c r="D56" s="72">
        <v>60</v>
      </c>
      <c r="E56" s="72">
        <v>6000</v>
      </c>
      <c r="F56" s="72">
        <v>60</v>
      </c>
      <c r="G56" s="73">
        <v>80</v>
      </c>
      <c r="H56" s="74">
        <v>8000</v>
      </c>
      <c r="I56" s="74">
        <v>80</v>
      </c>
      <c r="J56" s="76">
        <f t="shared" si="0"/>
        <v>0.33333333333333331</v>
      </c>
    </row>
    <row r="57" spans="2:10" s="23" customFormat="1" ht="20.100000000000001" customHeight="1" x14ac:dyDescent="0.2">
      <c r="B57" s="71" t="s">
        <v>178</v>
      </c>
      <c r="C57" s="71" t="s">
        <v>98</v>
      </c>
      <c r="D57" s="72">
        <v>0</v>
      </c>
      <c r="E57" s="72">
        <v>0</v>
      </c>
      <c r="F57" s="72">
        <v>0</v>
      </c>
      <c r="G57" s="73">
        <v>21</v>
      </c>
      <c r="H57" s="74">
        <v>1176</v>
      </c>
      <c r="I57" s="74">
        <v>22</v>
      </c>
      <c r="J57" s="76" t="s">
        <v>105</v>
      </c>
    </row>
    <row r="58" spans="2:10" s="23" customFormat="1" ht="20.100000000000001" customHeight="1" x14ac:dyDescent="0.2">
      <c r="B58" s="71" t="s">
        <v>113</v>
      </c>
      <c r="C58" s="71" t="s">
        <v>136</v>
      </c>
      <c r="D58" s="72">
        <v>0</v>
      </c>
      <c r="E58" s="72">
        <v>0</v>
      </c>
      <c r="F58" s="72">
        <v>0</v>
      </c>
      <c r="G58" s="73">
        <v>0</v>
      </c>
      <c r="H58" s="74">
        <v>15400</v>
      </c>
      <c r="I58" s="74">
        <v>215</v>
      </c>
      <c r="J58" s="76" t="s">
        <v>105</v>
      </c>
    </row>
    <row r="59" spans="2:10" s="23" customFormat="1" ht="20.100000000000001" customHeight="1" x14ac:dyDescent="0.2">
      <c r="B59" s="71" t="s">
        <v>113</v>
      </c>
      <c r="C59" s="71" t="s">
        <v>98</v>
      </c>
      <c r="D59" s="72">
        <v>146</v>
      </c>
      <c r="E59" s="72">
        <v>9850</v>
      </c>
      <c r="F59" s="72">
        <v>150</v>
      </c>
      <c r="G59" s="73">
        <v>483</v>
      </c>
      <c r="H59" s="74">
        <v>27048</v>
      </c>
      <c r="I59" s="74">
        <v>514</v>
      </c>
      <c r="J59" s="76">
        <f t="shared" si="0"/>
        <v>2.4266666666666667</v>
      </c>
    </row>
    <row r="60" spans="2:10" s="23" customFormat="1" ht="20.100000000000001" customHeight="1" x14ac:dyDescent="0.2">
      <c r="B60" s="71" t="s">
        <v>113</v>
      </c>
      <c r="C60" s="71" t="s">
        <v>102</v>
      </c>
      <c r="D60" s="72">
        <v>167</v>
      </c>
      <c r="E60" s="72">
        <v>12396</v>
      </c>
      <c r="F60" s="72">
        <v>210</v>
      </c>
      <c r="G60" s="73">
        <v>675</v>
      </c>
      <c r="H60" s="74">
        <v>44650</v>
      </c>
      <c r="I60" s="74">
        <v>875</v>
      </c>
      <c r="J60" s="76">
        <f t="shared" si="0"/>
        <v>3.1666666666666665</v>
      </c>
    </row>
    <row r="61" spans="2:10" s="23" customFormat="1" ht="20.100000000000001" customHeight="1" x14ac:dyDescent="0.2">
      <c r="B61" s="71" t="s">
        <v>113</v>
      </c>
      <c r="C61" s="71" t="s">
        <v>133</v>
      </c>
      <c r="D61" s="72">
        <v>0</v>
      </c>
      <c r="E61" s="72">
        <v>4851</v>
      </c>
      <c r="F61" s="72">
        <v>76</v>
      </c>
      <c r="G61" s="73">
        <v>0</v>
      </c>
      <c r="H61" s="74">
        <v>0</v>
      </c>
      <c r="I61" s="74">
        <v>0</v>
      </c>
      <c r="J61" s="76">
        <f t="shared" si="0"/>
        <v>-1</v>
      </c>
    </row>
    <row r="62" spans="2:10" s="23" customFormat="1" ht="20.100000000000001" customHeight="1" x14ac:dyDescent="0.2">
      <c r="B62" s="71" t="s">
        <v>196</v>
      </c>
      <c r="C62" s="71" t="s">
        <v>18</v>
      </c>
      <c r="D62" s="72">
        <v>0</v>
      </c>
      <c r="E62" s="72">
        <v>0</v>
      </c>
      <c r="F62" s="72">
        <v>0</v>
      </c>
      <c r="G62" s="73">
        <v>540</v>
      </c>
      <c r="H62" s="74">
        <v>540</v>
      </c>
      <c r="I62" s="74">
        <v>810</v>
      </c>
      <c r="J62" s="76" t="s">
        <v>105</v>
      </c>
    </row>
    <row r="63" spans="2:10" s="23" customFormat="1" ht="20.100000000000001" customHeight="1" x14ac:dyDescent="0.2">
      <c r="B63" s="71" t="s">
        <v>130</v>
      </c>
      <c r="C63" s="71" t="s">
        <v>201</v>
      </c>
      <c r="D63" s="72">
        <v>0</v>
      </c>
      <c r="E63" s="72">
        <v>17651</v>
      </c>
      <c r="F63" s="72">
        <v>218</v>
      </c>
      <c r="G63" s="73">
        <v>0</v>
      </c>
      <c r="H63" s="74">
        <v>9577</v>
      </c>
      <c r="I63" s="74">
        <v>125</v>
      </c>
      <c r="J63" s="76">
        <f t="shared" si="0"/>
        <v>-0.42660550458715596</v>
      </c>
    </row>
    <row r="64" spans="2:10" s="23" customFormat="1" ht="20.100000000000001" customHeight="1" x14ac:dyDescent="0.2">
      <c r="B64" s="71" t="s">
        <v>130</v>
      </c>
      <c r="C64" s="71" t="s">
        <v>136</v>
      </c>
      <c r="D64" s="72">
        <v>0</v>
      </c>
      <c r="E64" s="72">
        <v>0</v>
      </c>
      <c r="F64" s="72">
        <v>0</v>
      </c>
      <c r="G64" s="73">
        <v>0</v>
      </c>
      <c r="H64" s="74">
        <v>9625</v>
      </c>
      <c r="I64" s="74">
        <v>134</v>
      </c>
      <c r="J64" s="76" t="s">
        <v>105</v>
      </c>
    </row>
    <row r="65" spans="2:10" s="23" customFormat="1" ht="20.100000000000001" customHeight="1" x14ac:dyDescent="0.2">
      <c r="B65" s="71" t="s">
        <v>130</v>
      </c>
      <c r="C65" s="71" t="s">
        <v>102</v>
      </c>
      <c r="D65" s="72">
        <v>418</v>
      </c>
      <c r="E65" s="72">
        <v>43184</v>
      </c>
      <c r="F65" s="72">
        <v>479</v>
      </c>
      <c r="G65" s="73">
        <v>1513</v>
      </c>
      <c r="H65" s="74">
        <v>162136</v>
      </c>
      <c r="I65" s="74">
        <v>1688</v>
      </c>
      <c r="J65" s="76">
        <f t="shared" si="0"/>
        <v>2.5240083507306887</v>
      </c>
    </row>
    <row r="66" spans="2:10" s="23" customFormat="1" ht="20.100000000000001" customHeight="1" x14ac:dyDescent="0.2">
      <c r="B66" s="71" t="s">
        <v>130</v>
      </c>
      <c r="C66" s="71" t="s">
        <v>133</v>
      </c>
      <c r="D66" s="72">
        <v>0</v>
      </c>
      <c r="E66" s="72">
        <v>3997</v>
      </c>
      <c r="F66" s="72">
        <v>54</v>
      </c>
      <c r="G66" s="73">
        <v>0</v>
      </c>
      <c r="H66" s="74">
        <v>7763</v>
      </c>
      <c r="I66" s="74">
        <v>104</v>
      </c>
      <c r="J66" s="76">
        <f t="shared" si="0"/>
        <v>0.92592592592592593</v>
      </c>
    </row>
    <row r="67" spans="2:10" s="23" customFormat="1" ht="20.100000000000001" customHeight="1" x14ac:dyDescent="0.2">
      <c r="B67" s="71" t="s">
        <v>114</v>
      </c>
      <c r="C67" s="71" t="s">
        <v>165</v>
      </c>
      <c r="D67" s="72">
        <v>2420</v>
      </c>
      <c r="E67" s="72">
        <v>12660</v>
      </c>
      <c r="F67" s="72">
        <v>3260</v>
      </c>
      <c r="G67" s="73">
        <v>0</v>
      </c>
      <c r="H67" s="74">
        <v>0</v>
      </c>
      <c r="I67" s="74">
        <v>0</v>
      </c>
      <c r="J67" s="76">
        <f t="shared" si="0"/>
        <v>-1</v>
      </c>
    </row>
    <row r="68" spans="2:10" s="23" customFormat="1" ht="20.100000000000001" customHeight="1" x14ac:dyDescent="0.2">
      <c r="B68" s="71" t="s">
        <v>114</v>
      </c>
      <c r="C68" s="71" t="s">
        <v>98</v>
      </c>
      <c r="D68" s="72">
        <v>3165</v>
      </c>
      <c r="E68" s="72">
        <v>212082</v>
      </c>
      <c r="F68" s="72">
        <v>3227</v>
      </c>
      <c r="G68" s="73">
        <v>3637</v>
      </c>
      <c r="H68" s="74">
        <v>256013</v>
      </c>
      <c r="I68" s="74">
        <v>3622</v>
      </c>
      <c r="J68" s="76">
        <f t="shared" si="0"/>
        <v>0.12240471025720484</v>
      </c>
    </row>
    <row r="69" spans="2:10" s="23" customFormat="1" ht="20.100000000000001" customHeight="1" x14ac:dyDescent="0.2">
      <c r="B69" s="71" t="s">
        <v>114</v>
      </c>
      <c r="C69" s="71" t="s">
        <v>102</v>
      </c>
      <c r="D69" s="72">
        <v>7544</v>
      </c>
      <c r="E69" s="72">
        <v>681615</v>
      </c>
      <c r="F69" s="72">
        <v>8994</v>
      </c>
      <c r="G69" s="73">
        <v>9339</v>
      </c>
      <c r="H69" s="74">
        <v>835458</v>
      </c>
      <c r="I69" s="74">
        <v>11323</v>
      </c>
      <c r="J69" s="76">
        <f t="shared" si="0"/>
        <v>0.25895041138536801</v>
      </c>
    </row>
    <row r="70" spans="2:10" s="23" customFormat="1" ht="20.100000000000001" customHeight="1" x14ac:dyDescent="0.2">
      <c r="B70" s="71" t="s">
        <v>114</v>
      </c>
      <c r="C70" s="71" t="s">
        <v>223</v>
      </c>
      <c r="D70" s="72">
        <v>220</v>
      </c>
      <c r="E70" s="72">
        <v>880</v>
      </c>
      <c r="F70" s="72">
        <v>212</v>
      </c>
      <c r="G70" s="73">
        <v>0</v>
      </c>
      <c r="H70" s="74">
        <v>0</v>
      </c>
      <c r="I70" s="74">
        <v>0</v>
      </c>
      <c r="J70" s="76">
        <f t="shared" si="0"/>
        <v>-1</v>
      </c>
    </row>
    <row r="71" spans="2:10" s="23" customFormat="1" ht="20.100000000000001" customHeight="1" x14ac:dyDescent="0.2">
      <c r="B71" s="71" t="s">
        <v>114</v>
      </c>
      <c r="C71" s="71" t="s">
        <v>242</v>
      </c>
      <c r="D71" s="72">
        <v>0</v>
      </c>
      <c r="E71" s="72">
        <v>0</v>
      </c>
      <c r="F71" s="72">
        <v>0</v>
      </c>
      <c r="G71" s="73">
        <v>240</v>
      </c>
      <c r="H71" s="74">
        <v>960</v>
      </c>
      <c r="I71" s="74">
        <v>295</v>
      </c>
      <c r="J71" s="76" t="s">
        <v>105</v>
      </c>
    </row>
    <row r="72" spans="2:10" s="23" customFormat="1" ht="20.100000000000001" customHeight="1" x14ac:dyDescent="0.2">
      <c r="B72" s="71" t="s">
        <v>114</v>
      </c>
      <c r="C72" s="71" t="s">
        <v>168</v>
      </c>
      <c r="D72" s="72">
        <v>60</v>
      </c>
      <c r="E72" s="72">
        <v>6000</v>
      </c>
      <c r="F72" s="72">
        <v>60</v>
      </c>
      <c r="G72" s="73">
        <v>80</v>
      </c>
      <c r="H72" s="74">
        <v>8000</v>
      </c>
      <c r="I72" s="74">
        <v>80</v>
      </c>
      <c r="J72" s="76">
        <f t="shared" si="0"/>
        <v>0.33333333333333331</v>
      </c>
    </row>
    <row r="73" spans="2:10" s="23" customFormat="1" ht="20.100000000000001" customHeight="1" x14ac:dyDescent="0.2">
      <c r="B73" s="71" t="s">
        <v>115</v>
      </c>
      <c r="C73" s="71" t="s">
        <v>98</v>
      </c>
      <c r="D73" s="72">
        <v>483</v>
      </c>
      <c r="E73" s="72">
        <v>24997</v>
      </c>
      <c r="F73" s="72">
        <v>478</v>
      </c>
      <c r="G73" s="73">
        <v>293</v>
      </c>
      <c r="H73" s="74">
        <v>16408</v>
      </c>
      <c r="I73" s="74">
        <v>312</v>
      </c>
      <c r="J73" s="76">
        <f t="shared" si="0"/>
        <v>-0.34728033472803349</v>
      </c>
    </row>
    <row r="74" spans="2:10" s="23" customFormat="1" ht="20.100000000000001" customHeight="1" x14ac:dyDescent="0.2">
      <c r="B74" s="71" t="s">
        <v>115</v>
      </c>
      <c r="C74" s="71" t="s">
        <v>102</v>
      </c>
      <c r="D74" s="72">
        <v>120</v>
      </c>
      <c r="E74" s="72">
        <v>13440</v>
      </c>
      <c r="F74" s="72">
        <v>143</v>
      </c>
      <c r="G74" s="73">
        <v>180</v>
      </c>
      <c r="H74" s="74">
        <v>20160</v>
      </c>
      <c r="I74" s="74">
        <v>206</v>
      </c>
      <c r="J74" s="76">
        <f t="shared" si="0"/>
        <v>0.44055944055944057</v>
      </c>
    </row>
    <row r="75" spans="2:10" s="23" customFormat="1" ht="20.100000000000001" customHeight="1" x14ac:dyDescent="0.2">
      <c r="B75" s="71" t="s">
        <v>116</v>
      </c>
      <c r="C75" s="71" t="s">
        <v>165</v>
      </c>
      <c r="D75" s="72">
        <v>300</v>
      </c>
      <c r="E75" s="72">
        <v>5420</v>
      </c>
      <c r="F75" s="72">
        <v>402</v>
      </c>
      <c r="G75" s="73">
        <v>0</v>
      </c>
      <c r="H75" s="74">
        <v>0</v>
      </c>
      <c r="I75" s="74">
        <v>0</v>
      </c>
      <c r="J75" s="76">
        <f t="shared" si="0"/>
        <v>-1</v>
      </c>
    </row>
    <row r="76" spans="2:10" s="23" customFormat="1" ht="20.100000000000001" customHeight="1" x14ac:dyDescent="0.2">
      <c r="B76" s="71" t="s">
        <v>116</v>
      </c>
      <c r="C76" s="71" t="s">
        <v>98</v>
      </c>
      <c r="D76" s="72">
        <v>1880</v>
      </c>
      <c r="E76" s="72">
        <v>107228</v>
      </c>
      <c r="F76" s="72">
        <v>1969</v>
      </c>
      <c r="G76" s="73">
        <v>1835</v>
      </c>
      <c r="H76" s="74">
        <v>105703</v>
      </c>
      <c r="I76" s="74">
        <v>1931</v>
      </c>
      <c r="J76" s="76">
        <f t="shared" si="0"/>
        <v>-1.9299136617572373E-2</v>
      </c>
    </row>
    <row r="77" spans="2:10" s="23" customFormat="1" ht="20.100000000000001" customHeight="1" x14ac:dyDescent="0.2">
      <c r="B77" s="71" t="s">
        <v>116</v>
      </c>
      <c r="C77" s="71" t="s">
        <v>102</v>
      </c>
      <c r="D77" s="72">
        <v>1362</v>
      </c>
      <c r="E77" s="72">
        <v>95378</v>
      </c>
      <c r="F77" s="72">
        <v>1582</v>
      </c>
      <c r="G77" s="73">
        <v>2043</v>
      </c>
      <c r="H77" s="74">
        <v>143071</v>
      </c>
      <c r="I77" s="74">
        <v>2410</v>
      </c>
      <c r="J77" s="76">
        <f t="shared" si="0"/>
        <v>0.52338811630847026</v>
      </c>
    </row>
    <row r="78" spans="2:10" s="23" customFormat="1" ht="20.100000000000001" customHeight="1" x14ac:dyDescent="0.2">
      <c r="B78" s="71" t="s">
        <v>116</v>
      </c>
      <c r="C78" s="71" t="s">
        <v>133</v>
      </c>
      <c r="D78" s="72">
        <v>0</v>
      </c>
      <c r="E78" s="72">
        <v>2004</v>
      </c>
      <c r="F78" s="72">
        <v>24</v>
      </c>
      <c r="G78" s="73">
        <v>0</v>
      </c>
      <c r="H78" s="74">
        <v>0</v>
      </c>
      <c r="I78" s="74">
        <v>0</v>
      </c>
      <c r="J78" s="76">
        <f t="shared" si="0"/>
        <v>-1</v>
      </c>
    </row>
    <row r="79" spans="2:10" s="23" customFormat="1" ht="20.100000000000001" customHeight="1" x14ac:dyDescent="0.2">
      <c r="B79" s="71" t="s">
        <v>117</v>
      </c>
      <c r="C79" s="71" t="s">
        <v>165</v>
      </c>
      <c r="D79" s="72">
        <v>140</v>
      </c>
      <c r="E79" s="72">
        <v>4203</v>
      </c>
      <c r="F79" s="72">
        <v>187</v>
      </c>
      <c r="G79" s="73">
        <v>0</v>
      </c>
      <c r="H79" s="74">
        <v>0</v>
      </c>
      <c r="I79" s="74">
        <v>0</v>
      </c>
      <c r="J79" s="76">
        <f t="shared" si="0"/>
        <v>-1</v>
      </c>
    </row>
    <row r="80" spans="2:10" s="23" customFormat="1" ht="20.100000000000001" customHeight="1" x14ac:dyDescent="0.2">
      <c r="B80" s="71" t="s">
        <v>117</v>
      </c>
      <c r="C80" s="71" t="s">
        <v>98</v>
      </c>
      <c r="D80" s="72">
        <v>20</v>
      </c>
      <c r="E80" s="72">
        <v>1372</v>
      </c>
      <c r="F80" s="72">
        <v>19</v>
      </c>
      <c r="G80" s="73">
        <v>0</v>
      </c>
      <c r="H80" s="74">
        <v>0</v>
      </c>
      <c r="I80" s="74">
        <v>0</v>
      </c>
      <c r="J80" s="76">
        <f t="shared" si="0"/>
        <v>-1</v>
      </c>
    </row>
    <row r="81" spans="2:10" s="23" customFormat="1" ht="20.100000000000001" customHeight="1" x14ac:dyDescent="0.2">
      <c r="B81" s="71" t="s">
        <v>117</v>
      </c>
      <c r="C81" s="71" t="s">
        <v>102</v>
      </c>
      <c r="D81" s="72">
        <v>63</v>
      </c>
      <c r="E81" s="72">
        <v>4725</v>
      </c>
      <c r="F81" s="72">
        <v>61</v>
      </c>
      <c r="G81" s="73">
        <v>63</v>
      </c>
      <c r="H81" s="74">
        <v>4725</v>
      </c>
      <c r="I81" s="74">
        <v>61</v>
      </c>
      <c r="J81" s="76">
        <f t="shared" si="0"/>
        <v>0</v>
      </c>
    </row>
    <row r="82" spans="2:10" s="23" customFormat="1" ht="20.100000000000001" customHeight="1" x14ac:dyDescent="0.2">
      <c r="B82" s="71" t="s">
        <v>118</v>
      </c>
      <c r="C82" s="71" t="s">
        <v>240</v>
      </c>
      <c r="D82" s="72">
        <v>324</v>
      </c>
      <c r="E82" s="72">
        <v>23513</v>
      </c>
      <c r="F82" s="72">
        <v>574</v>
      </c>
      <c r="G82" s="73">
        <v>0</v>
      </c>
      <c r="H82" s="74">
        <v>0</v>
      </c>
      <c r="I82" s="74">
        <v>0</v>
      </c>
      <c r="J82" s="76">
        <f t="shared" si="0"/>
        <v>-1</v>
      </c>
    </row>
    <row r="83" spans="2:10" s="23" customFormat="1" ht="20.100000000000001" customHeight="1" x14ac:dyDescent="0.2">
      <c r="B83" s="71" t="s">
        <v>118</v>
      </c>
      <c r="C83" s="71" t="s">
        <v>247</v>
      </c>
      <c r="D83" s="72">
        <v>0</v>
      </c>
      <c r="E83" s="72">
        <v>265</v>
      </c>
      <c r="F83" s="72">
        <v>6</v>
      </c>
      <c r="G83" s="73">
        <v>0</v>
      </c>
      <c r="H83" s="74">
        <v>0</v>
      </c>
      <c r="I83" s="74">
        <v>0</v>
      </c>
      <c r="J83" s="76">
        <f t="shared" ref="J83:J146" si="1">(+I83-F83)/F83</f>
        <v>-1</v>
      </c>
    </row>
    <row r="84" spans="2:10" s="23" customFormat="1" ht="20.100000000000001" customHeight="1" x14ac:dyDescent="0.2">
      <c r="B84" s="71" t="s">
        <v>118</v>
      </c>
      <c r="C84" s="71" t="s">
        <v>98</v>
      </c>
      <c r="D84" s="72">
        <v>471</v>
      </c>
      <c r="E84" s="72">
        <v>26376</v>
      </c>
      <c r="F84" s="72">
        <v>501</v>
      </c>
      <c r="G84" s="73">
        <v>399</v>
      </c>
      <c r="H84" s="74">
        <v>22344</v>
      </c>
      <c r="I84" s="74">
        <v>425</v>
      </c>
      <c r="J84" s="76">
        <f t="shared" si="1"/>
        <v>-0.15169660678642716</v>
      </c>
    </row>
    <row r="85" spans="2:10" s="23" customFormat="1" ht="20.100000000000001" customHeight="1" x14ac:dyDescent="0.2">
      <c r="B85" s="71" t="s">
        <v>118</v>
      </c>
      <c r="C85" s="71" t="s">
        <v>102</v>
      </c>
      <c r="D85" s="72">
        <v>1789</v>
      </c>
      <c r="E85" s="72">
        <v>124082</v>
      </c>
      <c r="F85" s="72">
        <v>2250</v>
      </c>
      <c r="G85" s="73">
        <v>2623</v>
      </c>
      <c r="H85" s="74">
        <v>190881</v>
      </c>
      <c r="I85" s="74">
        <v>3250</v>
      </c>
      <c r="J85" s="76">
        <f t="shared" si="1"/>
        <v>0.44444444444444442</v>
      </c>
    </row>
    <row r="86" spans="2:10" s="23" customFormat="1" ht="20.100000000000001" customHeight="1" x14ac:dyDescent="0.2">
      <c r="B86" s="71" t="s">
        <v>118</v>
      </c>
      <c r="C86" s="71" t="s">
        <v>133</v>
      </c>
      <c r="D86" s="72">
        <v>0</v>
      </c>
      <c r="E86" s="72">
        <v>5302</v>
      </c>
      <c r="F86" s="72">
        <v>84</v>
      </c>
      <c r="G86" s="73">
        <v>0</v>
      </c>
      <c r="H86" s="74">
        <v>0</v>
      </c>
      <c r="I86" s="74">
        <v>0</v>
      </c>
      <c r="J86" s="76">
        <f t="shared" si="1"/>
        <v>-1</v>
      </c>
    </row>
    <row r="87" spans="2:10" s="23" customFormat="1" ht="20.100000000000001" customHeight="1" x14ac:dyDescent="0.2">
      <c r="B87" s="71" t="s">
        <v>134</v>
      </c>
      <c r="C87" s="71" t="s">
        <v>201</v>
      </c>
      <c r="D87" s="72">
        <v>0</v>
      </c>
      <c r="E87" s="72">
        <v>8031</v>
      </c>
      <c r="F87" s="72">
        <v>100</v>
      </c>
      <c r="G87" s="73">
        <v>0</v>
      </c>
      <c r="H87" s="74">
        <v>9531</v>
      </c>
      <c r="I87" s="74">
        <v>124</v>
      </c>
      <c r="J87" s="76">
        <f t="shared" si="1"/>
        <v>0.24</v>
      </c>
    </row>
    <row r="88" spans="2:10" s="23" customFormat="1" ht="20.100000000000001" customHeight="1" x14ac:dyDescent="0.2">
      <c r="B88" s="71" t="s">
        <v>134</v>
      </c>
      <c r="C88" s="71" t="s">
        <v>165</v>
      </c>
      <c r="D88" s="72">
        <v>80</v>
      </c>
      <c r="E88" s="72">
        <v>3920</v>
      </c>
      <c r="F88" s="72">
        <v>105</v>
      </c>
      <c r="G88" s="73">
        <v>0</v>
      </c>
      <c r="H88" s="74">
        <v>0</v>
      </c>
      <c r="I88" s="74">
        <v>0</v>
      </c>
      <c r="J88" s="76">
        <f t="shared" si="1"/>
        <v>-1</v>
      </c>
    </row>
    <row r="89" spans="2:10" s="23" customFormat="1" ht="20.100000000000001" customHeight="1" x14ac:dyDescent="0.2">
      <c r="B89" s="71" t="s">
        <v>134</v>
      </c>
      <c r="C89" s="71" t="s">
        <v>136</v>
      </c>
      <c r="D89" s="72">
        <v>0</v>
      </c>
      <c r="E89" s="72">
        <v>7700</v>
      </c>
      <c r="F89" s="72">
        <v>108</v>
      </c>
      <c r="G89" s="73">
        <v>0</v>
      </c>
      <c r="H89" s="74">
        <v>86524</v>
      </c>
      <c r="I89" s="74">
        <v>1200</v>
      </c>
      <c r="J89" s="76">
        <f t="shared" si="1"/>
        <v>10.111111111111111</v>
      </c>
    </row>
    <row r="90" spans="2:10" s="23" customFormat="1" ht="20.100000000000001" customHeight="1" x14ac:dyDescent="0.2">
      <c r="B90" s="71" t="s">
        <v>134</v>
      </c>
      <c r="C90" s="71" t="s">
        <v>102</v>
      </c>
      <c r="D90" s="72">
        <v>10287</v>
      </c>
      <c r="E90" s="72">
        <v>881292</v>
      </c>
      <c r="F90" s="72">
        <v>13008</v>
      </c>
      <c r="G90" s="73">
        <v>12402</v>
      </c>
      <c r="H90" s="74">
        <v>1086558</v>
      </c>
      <c r="I90" s="74">
        <v>15160</v>
      </c>
      <c r="J90" s="76">
        <f t="shared" si="1"/>
        <v>0.16543665436654367</v>
      </c>
    </row>
    <row r="91" spans="2:10" s="23" customFormat="1" ht="20.100000000000001" customHeight="1" x14ac:dyDescent="0.2">
      <c r="B91" s="71" t="s">
        <v>134</v>
      </c>
      <c r="C91" s="71" t="s">
        <v>133</v>
      </c>
      <c r="D91" s="72">
        <v>0</v>
      </c>
      <c r="E91" s="72">
        <v>11612</v>
      </c>
      <c r="F91" s="72">
        <v>157</v>
      </c>
      <c r="G91" s="73">
        <v>0</v>
      </c>
      <c r="H91" s="74">
        <v>25937</v>
      </c>
      <c r="I91" s="74">
        <v>327</v>
      </c>
      <c r="J91" s="76">
        <f t="shared" si="1"/>
        <v>1.0828025477707006</v>
      </c>
    </row>
    <row r="92" spans="2:10" s="23" customFormat="1" ht="20.100000000000001" customHeight="1" x14ac:dyDescent="0.2">
      <c r="B92" s="71" t="s">
        <v>134</v>
      </c>
      <c r="C92" s="71" t="s">
        <v>168</v>
      </c>
      <c r="D92" s="72">
        <v>20</v>
      </c>
      <c r="E92" s="72">
        <v>2000</v>
      </c>
      <c r="F92" s="72">
        <v>20</v>
      </c>
      <c r="G92" s="73">
        <v>100</v>
      </c>
      <c r="H92" s="74">
        <v>6120</v>
      </c>
      <c r="I92" s="74">
        <v>105</v>
      </c>
      <c r="J92" s="76">
        <f t="shared" si="1"/>
        <v>4.25</v>
      </c>
    </row>
    <row r="93" spans="2:10" s="23" customFormat="1" ht="20.100000000000001" customHeight="1" x14ac:dyDescent="0.2">
      <c r="B93" s="71" t="s">
        <v>227</v>
      </c>
      <c r="C93" s="71" t="s">
        <v>201</v>
      </c>
      <c r="D93" s="72">
        <v>0</v>
      </c>
      <c r="E93" s="72">
        <v>2030</v>
      </c>
      <c r="F93" s="72">
        <v>25</v>
      </c>
      <c r="G93" s="73">
        <v>0</v>
      </c>
      <c r="H93" s="74">
        <v>9113</v>
      </c>
      <c r="I93" s="74">
        <v>118</v>
      </c>
      <c r="J93" s="76">
        <f t="shared" si="1"/>
        <v>3.72</v>
      </c>
    </row>
    <row r="94" spans="2:10" s="23" customFormat="1" ht="20.100000000000001" customHeight="1" x14ac:dyDescent="0.2">
      <c r="B94" s="71" t="s">
        <v>227</v>
      </c>
      <c r="C94" s="71" t="s">
        <v>136</v>
      </c>
      <c r="D94" s="72">
        <v>0</v>
      </c>
      <c r="E94" s="72">
        <v>14400</v>
      </c>
      <c r="F94" s="72">
        <v>200</v>
      </c>
      <c r="G94" s="73">
        <v>0</v>
      </c>
      <c r="H94" s="74">
        <v>1800</v>
      </c>
      <c r="I94" s="74">
        <v>25</v>
      </c>
      <c r="J94" s="76">
        <f t="shared" si="1"/>
        <v>-0.875</v>
      </c>
    </row>
    <row r="95" spans="2:10" s="23" customFormat="1" ht="20.100000000000001" customHeight="1" x14ac:dyDescent="0.2">
      <c r="B95" s="71" t="s">
        <v>227</v>
      </c>
      <c r="C95" s="71" t="s">
        <v>133</v>
      </c>
      <c r="D95" s="72">
        <v>0</v>
      </c>
      <c r="E95" s="72">
        <v>16486</v>
      </c>
      <c r="F95" s="72">
        <v>222</v>
      </c>
      <c r="G95" s="73">
        <v>0</v>
      </c>
      <c r="H95" s="74">
        <v>5700</v>
      </c>
      <c r="I95" s="74">
        <v>70</v>
      </c>
      <c r="J95" s="76">
        <f t="shared" si="1"/>
        <v>-0.68468468468468469</v>
      </c>
    </row>
    <row r="96" spans="2:10" s="23" customFormat="1" ht="20.100000000000001" customHeight="1" x14ac:dyDescent="0.2">
      <c r="B96" s="71" t="s">
        <v>244</v>
      </c>
      <c r="C96" s="71" t="s">
        <v>133</v>
      </c>
      <c r="D96" s="72">
        <v>0</v>
      </c>
      <c r="E96" s="72">
        <v>5304</v>
      </c>
      <c r="F96" s="72">
        <v>84</v>
      </c>
      <c r="G96" s="73">
        <v>0</v>
      </c>
      <c r="H96" s="74">
        <v>0</v>
      </c>
      <c r="I96" s="74">
        <v>0</v>
      </c>
      <c r="J96" s="76">
        <f t="shared" si="1"/>
        <v>-1</v>
      </c>
    </row>
    <row r="97" spans="2:10" s="23" customFormat="1" ht="20.100000000000001" customHeight="1" x14ac:dyDescent="0.2">
      <c r="B97" s="71" t="s">
        <v>202</v>
      </c>
      <c r="C97" s="71" t="s">
        <v>102</v>
      </c>
      <c r="D97" s="72">
        <v>0</v>
      </c>
      <c r="E97" s="72">
        <v>0</v>
      </c>
      <c r="F97" s="72">
        <v>0</v>
      </c>
      <c r="G97" s="73">
        <v>21</v>
      </c>
      <c r="H97" s="74">
        <v>2205</v>
      </c>
      <c r="I97" s="74">
        <v>22</v>
      </c>
      <c r="J97" s="76" t="s">
        <v>105</v>
      </c>
    </row>
    <row r="98" spans="2:10" s="23" customFormat="1" ht="20.100000000000001" customHeight="1" x14ac:dyDescent="0.2">
      <c r="B98" s="71" t="s">
        <v>257</v>
      </c>
      <c r="C98" s="71" t="s">
        <v>103</v>
      </c>
      <c r="D98" s="72">
        <v>0</v>
      </c>
      <c r="E98" s="72">
        <v>0</v>
      </c>
      <c r="F98" s="72">
        <v>0</v>
      </c>
      <c r="G98" s="73">
        <v>0</v>
      </c>
      <c r="H98" s="74">
        <v>3580</v>
      </c>
      <c r="I98" s="74">
        <v>54</v>
      </c>
      <c r="J98" s="76" t="s">
        <v>105</v>
      </c>
    </row>
    <row r="99" spans="2:10" s="23" customFormat="1" ht="20.100000000000001" customHeight="1" x14ac:dyDescent="0.2">
      <c r="B99" s="71" t="s">
        <v>119</v>
      </c>
      <c r="C99" s="71" t="s">
        <v>98</v>
      </c>
      <c r="D99" s="72">
        <v>0</v>
      </c>
      <c r="E99" s="72">
        <v>0</v>
      </c>
      <c r="F99" s="72">
        <v>0</v>
      </c>
      <c r="G99" s="73">
        <v>42</v>
      </c>
      <c r="H99" s="74">
        <v>2352</v>
      </c>
      <c r="I99" s="74">
        <v>45</v>
      </c>
      <c r="J99" s="76" t="s">
        <v>105</v>
      </c>
    </row>
    <row r="100" spans="2:10" s="23" customFormat="1" ht="20.100000000000001" customHeight="1" x14ac:dyDescent="0.2">
      <c r="B100" s="71" t="s">
        <v>119</v>
      </c>
      <c r="C100" s="71" t="s">
        <v>102</v>
      </c>
      <c r="D100" s="72">
        <v>146</v>
      </c>
      <c r="E100" s="72">
        <v>15630</v>
      </c>
      <c r="F100" s="72">
        <v>168</v>
      </c>
      <c r="G100" s="73">
        <v>185</v>
      </c>
      <c r="H100" s="74">
        <v>20625</v>
      </c>
      <c r="I100" s="74">
        <v>210</v>
      </c>
      <c r="J100" s="76">
        <f t="shared" si="1"/>
        <v>0.25</v>
      </c>
    </row>
    <row r="101" spans="2:10" s="23" customFormat="1" ht="20.100000000000001" customHeight="1" x14ac:dyDescent="0.2">
      <c r="B101" s="71" t="s">
        <v>120</v>
      </c>
      <c r="C101" s="71" t="s">
        <v>102</v>
      </c>
      <c r="D101" s="72">
        <v>203</v>
      </c>
      <c r="E101" s="72">
        <v>20466</v>
      </c>
      <c r="F101" s="72">
        <v>247</v>
      </c>
      <c r="G101" s="73">
        <v>103</v>
      </c>
      <c r="H101" s="74">
        <v>9910</v>
      </c>
      <c r="I101" s="74">
        <v>114</v>
      </c>
      <c r="J101" s="76">
        <f t="shared" si="1"/>
        <v>-0.53846153846153844</v>
      </c>
    </row>
    <row r="102" spans="2:10" s="23" customFormat="1" ht="20.100000000000001" customHeight="1" x14ac:dyDescent="0.2">
      <c r="B102" s="71" t="s">
        <v>120</v>
      </c>
      <c r="C102" s="71" t="s">
        <v>133</v>
      </c>
      <c r="D102" s="72">
        <v>0</v>
      </c>
      <c r="E102" s="72">
        <v>7196</v>
      </c>
      <c r="F102" s="72">
        <v>110</v>
      </c>
      <c r="G102" s="73">
        <v>0</v>
      </c>
      <c r="H102" s="74">
        <v>0</v>
      </c>
      <c r="I102" s="74">
        <v>0</v>
      </c>
      <c r="J102" s="76">
        <f t="shared" si="1"/>
        <v>-1</v>
      </c>
    </row>
    <row r="103" spans="2:10" s="23" customFormat="1" ht="20.100000000000001" customHeight="1" x14ac:dyDescent="0.2">
      <c r="B103" s="71" t="s">
        <v>175</v>
      </c>
      <c r="C103" s="71" t="s">
        <v>102</v>
      </c>
      <c r="D103" s="72">
        <v>0</v>
      </c>
      <c r="E103" s="72">
        <v>0</v>
      </c>
      <c r="F103" s="72">
        <v>0</v>
      </c>
      <c r="G103" s="73">
        <v>21</v>
      </c>
      <c r="H103" s="74">
        <v>1953</v>
      </c>
      <c r="I103" s="74">
        <v>24</v>
      </c>
      <c r="J103" s="76" t="s">
        <v>105</v>
      </c>
    </row>
    <row r="104" spans="2:10" s="23" customFormat="1" ht="20.100000000000001" customHeight="1" x14ac:dyDescent="0.2">
      <c r="B104" s="71" t="s">
        <v>121</v>
      </c>
      <c r="C104" s="71" t="s">
        <v>102</v>
      </c>
      <c r="D104" s="72">
        <v>273</v>
      </c>
      <c r="E104" s="72">
        <v>30316</v>
      </c>
      <c r="F104" s="72">
        <v>315</v>
      </c>
      <c r="G104" s="73">
        <v>672</v>
      </c>
      <c r="H104" s="74">
        <v>74347</v>
      </c>
      <c r="I104" s="74">
        <v>779</v>
      </c>
      <c r="J104" s="76">
        <f t="shared" si="1"/>
        <v>1.4730158730158731</v>
      </c>
    </row>
    <row r="105" spans="2:10" s="23" customFormat="1" ht="20.100000000000001" customHeight="1" x14ac:dyDescent="0.2">
      <c r="B105" s="71" t="s">
        <v>121</v>
      </c>
      <c r="C105" s="71" t="s">
        <v>18</v>
      </c>
      <c r="D105" s="72">
        <v>0</v>
      </c>
      <c r="E105" s="72">
        <v>6120</v>
      </c>
      <c r="F105" s="72">
        <v>156</v>
      </c>
      <c r="G105" s="73">
        <v>0</v>
      </c>
      <c r="H105" s="74">
        <v>0</v>
      </c>
      <c r="I105" s="74">
        <v>0</v>
      </c>
      <c r="J105" s="76">
        <f t="shared" si="1"/>
        <v>-1</v>
      </c>
    </row>
    <row r="106" spans="2:10" s="23" customFormat="1" ht="20.100000000000001" customHeight="1" x14ac:dyDescent="0.2">
      <c r="B106" s="71" t="s">
        <v>228</v>
      </c>
      <c r="C106" s="71" t="s">
        <v>195</v>
      </c>
      <c r="D106" s="72">
        <v>0</v>
      </c>
      <c r="E106" s="72">
        <v>0</v>
      </c>
      <c r="F106" s="72">
        <v>0</v>
      </c>
      <c r="G106" s="73">
        <v>0</v>
      </c>
      <c r="H106" s="74">
        <v>1</v>
      </c>
      <c r="I106" s="74">
        <v>2</v>
      </c>
      <c r="J106" s="76" t="s">
        <v>105</v>
      </c>
    </row>
    <row r="107" spans="2:10" s="23" customFormat="1" ht="20.100000000000001" customHeight="1" x14ac:dyDescent="0.2">
      <c r="B107" s="71" t="s">
        <v>228</v>
      </c>
      <c r="C107" s="71" t="s">
        <v>102</v>
      </c>
      <c r="D107" s="72">
        <v>189</v>
      </c>
      <c r="E107" s="72">
        <v>11340</v>
      </c>
      <c r="F107" s="72">
        <v>232</v>
      </c>
      <c r="G107" s="73">
        <v>0</v>
      </c>
      <c r="H107" s="74">
        <v>0</v>
      </c>
      <c r="I107" s="74">
        <v>0</v>
      </c>
      <c r="J107" s="76">
        <f t="shared" si="1"/>
        <v>-1</v>
      </c>
    </row>
    <row r="108" spans="2:10" s="23" customFormat="1" ht="20.100000000000001" customHeight="1" x14ac:dyDescent="0.2">
      <c r="B108" s="71" t="s">
        <v>249</v>
      </c>
      <c r="C108" s="71" t="s">
        <v>204</v>
      </c>
      <c r="D108" s="72">
        <v>558</v>
      </c>
      <c r="E108" s="72">
        <v>558</v>
      </c>
      <c r="F108" s="72">
        <v>837</v>
      </c>
      <c r="G108" s="73">
        <v>0</v>
      </c>
      <c r="H108" s="74">
        <v>0</v>
      </c>
      <c r="I108" s="74">
        <v>0</v>
      </c>
      <c r="J108" s="76">
        <f t="shared" si="1"/>
        <v>-1</v>
      </c>
    </row>
    <row r="109" spans="2:10" s="23" customFormat="1" ht="20.100000000000001" customHeight="1" x14ac:dyDescent="0.2">
      <c r="B109" s="71" t="s">
        <v>122</v>
      </c>
      <c r="C109" s="71" t="s">
        <v>165</v>
      </c>
      <c r="D109" s="72">
        <v>20</v>
      </c>
      <c r="E109" s="72">
        <v>40</v>
      </c>
      <c r="F109" s="72">
        <v>27</v>
      </c>
      <c r="G109" s="73">
        <v>99</v>
      </c>
      <c r="H109" s="74">
        <v>99</v>
      </c>
      <c r="I109" s="74">
        <v>134</v>
      </c>
      <c r="J109" s="76">
        <f t="shared" si="1"/>
        <v>3.9629629629629628</v>
      </c>
    </row>
    <row r="110" spans="2:10" s="23" customFormat="1" ht="20.100000000000001" customHeight="1" x14ac:dyDescent="0.2">
      <c r="B110" s="71" t="s">
        <v>122</v>
      </c>
      <c r="C110" s="71" t="s">
        <v>98</v>
      </c>
      <c r="D110" s="72">
        <v>798</v>
      </c>
      <c r="E110" s="72">
        <v>44681</v>
      </c>
      <c r="F110" s="72">
        <v>849</v>
      </c>
      <c r="G110" s="73">
        <v>777</v>
      </c>
      <c r="H110" s="74">
        <v>43512</v>
      </c>
      <c r="I110" s="74">
        <v>827</v>
      </c>
      <c r="J110" s="76">
        <f t="shared" si="1"/>
        <v>-2.591283863368669E-2</v>
      </c>
    </row>
    <row r="111" spans="2:10" s="23" customFormat="1" ht="20.100000000000001" customHeight="1" x14ac:dyDescent="0.2">
      <c r="B111" s="71" t="s">
        <v>29</v>
      </c>
      <c r="C111" s="71" t="s">
        <v>27</v>
      </c>
      <c r="D111" s="72">
        <v>1538</v>
      </c>
      <c r="E111" s="72">
        <v>92280</v>
      </c>
      <c r="F111" s="72">
        <v>2316</v>
      </c>
      <c r="G111" s="73">
        <v>1501</v>
      </c>
      <c r="H111" s="74">
        <v>90060</v>
      </c>
      <c r="I111" s="74">
        <v>2261</v>
      </c>
      <c r="J111" s="76">
        <f t="shared" si="1"/>
        <v>-2.3747841105354058E-2</v>
      </c>
    </row>
    <row r="112" spans="2:10" s="23" customFormat="1" ht="20.100000000000001" customHeight="1" x14ac:dyDescent="0.2">
      <c r="B112" s="71" t="s">
        <v>123</v>
      </c>
      <c r="C112" s="71" t="s">
        <v>136</v>
      </c>
      <c r="D112" s="72">
        <v>0</v>
      </c>
      <c r="E112" s="72">
        <v>0</v>
      </c>
      <c r="F112" s="72">
        <v>0</v>
      </c>
      <c r="G112" s="73">
        <v>0</v>
      </c>
      <c r="H112" s="74">
        <v>9625</v>
      </c>
      <c r="I112" s="74">
        <v>134</v>
      </c>
      <c r="J112" s="76" t="s">
        <v>105</v>
      </c>
    </row>
    <row r="113" spans="2:10" s="23" customFormat="1" ht="20.100000000000001" customHeight="1" x14ac:dyDescent="0.2">
      <c r="B113" s="71" t="s">
        <v>123</v>
      </c>
      <c r="C113" s="71" t="s">
        <v>98</v>
      </c>
      <c r="D113" s="72">
        <v>123</v>
      </c>
      <c r="E113" s="72">
        <v>10128</v>
      </c>
      <c r="F113" s="72">
        <v>121</v>
      </c>
      <c r="G113" s="73">
        <v>42</v>
      </c>
      <c r="H113" s="74">
        <v>2352</v>
      </c>
      <c r="I113" s="74">
        <v>45</v>
      </c>
      <c r="J113" s="76">
        <f t="shared" si="1"/>
        <v>-0.62809917355371903</v>
      </c>
    </row>
    <row r="114" spans="2:10" s="23" customFormat="1" ht="20.100000000000001" customHeight="1" x14ac:dyDescent="0.2">
      <c r="B114" s="71" t="s">
        <v>123</v>
      </c>
      <c r="C114" s="71" t="s">
        <v>102</v>
      </c>
      <c r="D114" s="72">
        <v>412</v>
      </c>
      <c r="E114" s="72">
        <v>39009</v>
      </c>
      <c r="F114" s="72">
        <v>460</v>
      </c>
      <c r="G114" s="73">
        <v>349</v>
      </c>
      <c r="H114" s="74">
        <v>37406</v>
      </c>
      <c r="I114" s="74">
        <v>395</v>
      </c>
      <c r="J114" s="76">
        <f t="shared" si="1"/>
        <v>-0.14130434782608695</v>
      </c>
    </row>
    <row r="115" spans="2:10" s="23" customFormat="1" ht="20.100000000000001" customHeight="1" x14ac:dyDescent="0.2">
      <c r="B115" s="71" t="s">
        <v>124</v>
      </c>
      <c r="C115" s="71" t="s">
        <v>102</v>
      </c>
      <c r="D115" s="72">
        <v>81</v>
      </c>
      <c r="E115" s="72">
        <v>8925</v>
      </c>
      <c r="F115" s="72">
        <v>97</v>
      </c>
      <c r="G115" s="73">
        <v>60</v>
      </c>
      <c r="H115" s="74">
        <v>6720</v>
      </c>
      <c r="I115" s="74">
        <v>71</v>
      </c>
      <c r="J115" s="76">
        <f t="shared" si="1"/>
        <v>-0.26804123711340205</v>
      </c>
    </row>
    <row r="116" spans="2:10" s="23" customFormat="1" ht="20.100000000000001" customHeight="1" x14ac:dyDescent="0.2">
      <c r="B116" s="71" t="s">
        <v>125</v>
      </c>
      <c r="C116" s="71" t="s">
        <v>18</v>
      </c>
      <c r="D116" s="72">
        <v>0</v>
      </c>
      <c r="E116" s="72">
        <v>0</v>
      </c>
      <c r="F116" s="72">
        <v>0</v>
      </c>
      <c r="G116" s="73">
        <v>18</v>
      </c>
      <c r="H116" s="74">
        <v>18</v>
      </c>
      <c r="I116" s="74">
        <v>27</v>
      </c>
      <c r="J116" s="76" t="s">
        <v>105</v>
      </c>
    </row>
    <row r="117" spans="2:10" s="23" customFormat="1" ht="20.100000000000001" customHeight="1" x14ac:dyDescent="0.2">
      <c r="B117" s="71" t="s">
        <v>198</v>
      </c>
      <c r="C117" s="71" t="s">
        <v>18</v>
      </c>
      <c r="D117" s="72">
        <v>0</v>
      </c>
      <c r="E117" s="72">
        <v>0</v>
      </c>
      <c r="F117" s="72">
        <v>0</v>
      </c>
      <c r="G117" s="73">
        <v>54</v>
      </c>
      <c r="H117" s="74">
        <v>54</v>
      </c>
      <c r="I117" s="74">
        <v>81</v>
      </c>
      <c r="J117" s="76" t="s">
        <v>105</v>
      </c>
    </row>
    <row r="118" spans="2:10" s="23" customFormat="1" ht="20.100000000000001" customHeight="1" x14ac:dyDescent="0.2">
      <c r="B118" s="71" t="s">
        <v>199</v>
      </c>
      <c r="C118" s="71" t="s">
        <v>102</v>
      </c>
      <c r="D118" s="72">
        <v>41</v>
      </c>
      <c r="E118" s="72">
        <v>2763</v>
      </c>
      <c r="F118" s="72">
        <v>55</v>
      </c>
      <c r="G118" s="73">
        <v>41</v>
      </c>
      <c r="H118" s="74">
        <v>2763</v>
      </c>
      <c r="I118" s="74">
        <v>55</v>
      </c>
      <c r="J118" s="76">
        <f t="shared" si="1"/>
        <v>0</v>
      </c>
    </row>
    <row r="119" spans="2:10" s="23" customFormat="1" ht="20.100000000000001" customHeight="1" x14ac:dyDescent="0.2">
      <c r="B119" s="71" t="s">
        <v>199</v>
      </c>
      <c r="C119" s="71" t="s">
        <v>133</v>
      </c>
      <c r="D119" s="72">
        <v>0</v>
      </c>
      <c r="E119" s="72">
        <v>1692</v>
      </c>
      <c r="F119" s="72">
        <v>27</v>
      </c>
      <c r="G119" s="73">
        <v>0</v>
      </c>
      <c r="H119" s="74">
        <v>0</v>
      </c>
      <c r="I119" s="74">
        <v>0</v>
      </c>
      <c r="J119" s="76">
        <f t="shared" si="1"/>
        <v>-1</v>
      </c>
    </row>
    <row r="120" spans="2:10" s="23" customFormat="1" ht="20.100000000000001" customHeight="1" x14ac:dyDescent="0.2">
      <c r="B120" s="71" t="s">
        <v>126</v>
      </c>
      <c r="C120" s="71" t="s">
        <v>135</v>
      </c>
      <c r="D120" s="72">
        <v>0</v>
      </c>
      <c r="E120" s="72">
        <v>0</v>
      </c>
      <c r="F120" s="72">
        <v>0</v>
      </c>
      <c r="G120" s="73">
        <v>60</v>
      </c>
      <c r="H120" s="74">
        <v>3404</v>
      </c>
      <c r="I120" s="74">
        <v>57</v>
      </c>
      <c r="J120" s="76" t="s">
        <v>105</v>
      </c>
    </row>
    <row r="121" spans="2:10" s="23" customFormat="1" ht="20.100000000000001" customHeight="1" x14ac:dyDescent="0.2">
      <c r="B121" s="71" t="s">
        <v>126</v>
      </c>
      <c r="C121" s="71" t="s">
        <v>95</v>
      </c>
      <c r="D121" s="72">
        <v>80</v>
      </c>
      <c r="E121" s="72">
        <v>9280</v>
      </c>
      <c r="F121" s="72">
        <v>91</v>
      </c>
      <c r="G121" s="73">
        <v>449</v>
      </c>
      <c r="H121" s="74">
        <v>54741</v>
      </c>
      <c r="I121" s="74">
        <v>493</v>
      </c>
      <c r="J121" s="76">
        <f t="shared" si="1"/>
        <v>4.4175824175824179</v>
      </c>
    </row>
    <row r="122" spans="2:10" s="23" customFormat="1" ht="20.100000000000001" customHeight="1" x14ac:dyDescent="0.2">
      <c r="B122" s="71" t="s">
        <v>126</v>
      </c>
      <c r="C122" s="71" t="s">
        <v>96</v>
      </c>
      <c r="D122" s="72">
        <v>8</v>
      </c>
      <c r="E122" s="72">
        <v>960</v>
      </c>
      <c r="F122" s="72">
        <v>10</v>
      </c>
      <c r="G122" s="73">
        <v>0</v>
      </c>
      <c r="H122" s="74">
        <v>0</v>
      </c>
      <c r="I122" s="74">
        <v>0</v>
      </c>
      <c r="J122" s="76">
        <f t="shared" si="1"/>
        <v>-1</v>
      </c>
    </row>
    <row r="123" spans="2:10" s="23" customFormat="1" ht="20.100000000000001" customHeight="1" x14ac:dyDescent="0.2">
      <c r="B123" s="71" t="s">
        <v>126</v>
      </c>
      <c r="C123" s="71" t="s">
        <v>166</v>
      </c>
      <c r="D123" s="72">
        <v>235</v>
      </c>
      <c r="E123" s="72">
        <v>28200</v>
      </c>
      <c r="F123" s="72">
        <v>282</v>
      </c>
      <c r="G123" s="73">
        <v>0</v>
      </c>
      <c r="H123" s="74">
        <v>0</v>
      </c>
      <c r="I123" s="74">
        <v>0</v>
      </c>
      <c r="J123" s="76">
        <f t="shared" si="1"/>
        <v>-1</v>
      </c>
    </row>
    <row r="124" spans="2:10" s="23" customFormat="1" ht="20.100000000000001" customHeight="1" x14ac:dyDescent="0.2">
      <c r="B124" s="71" t="s">
        <v>126</v>
      </c>
      <c r="C124" s="71" t="s">
        <v>136</v>
      </c>
      <c r="D124" s="72">
        <v>0</v>
      </c>
      <c r="E124" s="72">
        <v>1821</v>
      </c>
      <c r="F124" s="72">
        <v>25</v>
      </c>
      <c r="G124" s="73">
        <v>780</v>
      </c>
      <c r="H124" s="74">
        <v>84380</v>
      </c>
      <c r="I124" s="74">
        <v>1181</v>
      </c>
      <c r="J124" s="76">
        <f t="shared" si="1"/>
        <v>46.24</v>
      </c>
    </row>
    <row r="125" spans="2:10" s="23" customFormat="1" ht="20.100000000000001" customHeight="1" x14ac:dyDescent="0.2">
      <c r="B125" s="71" t="s">
        <v>126</v>
      </c>
      <c r="C125" s="71" t="s">
        <v>167</v>
      </c>
      <c r="D125" s="72">
        <v>1906</v>
      </c>
      <c r="E125" s="72">
        <v>121220</v>
      </c>
      <c r="F125" s="72">
        <v>2311</v>
      </c>
      <c r="G125" s="73">
        <v>300</v>
      </c>
      <c r="H125" s="74">
        <v>18936</v>
      </c>
      <c r="I125" s="74">
        <v>360</v>
      </c>
      <c r="J125" s="76">
        <f t="shared" si="1"/>
        <v>-0.84422327996538293</v>
      </c>
    </row>
    <row r="126" spans="2:10" s="23" customFormat="1" ht="20.100000000000001" customHeight="1" x14ac:dyDescent="0.2">
      <c r="B126" s="71" t="s">
        <v>126</v>
      </c>
      <c r="C126" s="71" t="s">
        <v>222</v>
      </c>
      <c r="D126" s="72">
        <v>120</v>
      </c>
      <c r="E126" s="72">
        <v>13440</v>
      </c>
      <c r="F126" s="72">
        <v>148</v>
      </c>
      <c r="G126" s="73">
        <v>0</v>
      </c>
      <c r="H126" s="74">
        <v>0</v>
      </c>
      <c r="I126" s="74">
        <v>0</v>
      </c>
      <c r="J126" s="76">
        <f t="shared" si="1"/>
        <v>-1</v>
      </c>
    </row>
    <row r="127" spans="2:10" s="23" customFormat="1" ht="20.100000000000001" customHeight="1" x14ac:dyDescent="0.2">
      <c r="B127" s="71" t="s">
        <v>126</v>
      </c>
      <c r="C127" s="71" t="s">
        <v>98</v>
      </c>
      <c r="D127" s="72">
        <v>1703</v>
      </c>
      <c r="E127" s="72">
        <v>90790</v>
      </c>
      <c r="F127" s="72">
        <v>1728</v>
      </c>
      <c r="G127" s="73">
        <v>2058</v>
      </c>
      <c r="H127" s="74">
        <v>112392</v>
      </c>
      <c r="I127" s="74">
        <v>2135</v>
      </c>
      <c r="J127" s="76">
        <f t="shared" si="1"/>
        <v>0.23553240740740741</v>
      </c>
    </row>
    <row r="128" spans="2:10" s="23" customFormat="1" ht="20.100000000000001" customHeight="1" x14ac:dyDescent="0.2">
      <c r="B128" s="71" t="s">
        <v>126</v>
      </c>
      <c r="C128" s="71" t="s">
        <v>99</v>
      </c>
      <c r="D128" s="72">
        <v>302</v>
      </c>
      <c r="E128" s="72">
        <v>39160</v>
      </c>
      <c r="F128" s="72">
        <v>353</v>
      </c>
      <c r="G128" s="73">
        <v>212</v>
      </c>
      <c r="H128" s="74">
        <v>25141</v>
      </c>
      <c r="I128" s="74">
        <v>231</v>
      </c>
      <c r="J128" s="76">
        <f t="shared" si="1"/>
        <v>-0.34560906515580736</v>
      </c>
    </row>
    <row r="129" spans="2:10" s="23" customFormat="1" ht="20.100000000000001" customHeight="1" x14ac:dyDescent="0.2">
      <c r="B129" s="71" t="s">
        <v>126</v>
      </c>
      <c r="C129" s="71" t="s">
        <v>100</v>
      </c>
      <c r="D129" s="72">
        <v>73</v>
      </c>
      <c r="E129" s="72">
        <v>8760</v>
      </c>
      <c r="F129" s="72">
        <v>88</v>
      </c>
      <c r="G129" s="73">
        <v>0</v>
      </c>
      <c r="H129" s="74">
        <v>0</v>
      </c>
      <c r="I129" s="74">
        <v>0</v>
      </c>
      <c r="J129" s="76">
        <f t="shared" si="1"/>
        <v>-1</v>
      </c>
    </row>
    <row r="130" spans="2:10" s="23" customFormat="1" ht="20.100000000000001" customHeight="1" x14ac:dyDescent="0.2">
      <c r="B130" s="71" t="s">
        <v>126</v>
      </c>
      <c r="C130" s="71" t="s">
        <v>101</v>
      </c>
      <c r="D130" s="72">
        <v>20</v>
      </c>
      <c r="E130" s="72">
        <v>2400</v>
      </c>
      <c r="F130" s="72">
        <v>24</v>
      </c>
      <c r="G130" s="73">
        <v>0</v>
      </c>
      <c r="H130" s="74">
        <v>0</v>
      </c>
      <c r="I130" s="74">
        <v>0</v>
      </c>
      <c r="J130" s="76">
        <f t="shared" si="1"/>
        <v>-1</v>
      </c>
    </row>
    <row r="131" spans="2:10" s="23" customFormat="1" ht="20.100000000000001" customHeight="1" x14ac:dyDescent="0.2">
      <c r="B131" s="71" t="s">
        <v>126</v>
      </c>
      <c r="C131" s="71" t="s">
        <v>102</v>
      </c>
      <c r="D131" s="72">
        <v>35350</v>
      </c>
      <c r="E131" s="72">
        <v>2812108</v>
      </c>
      <c r="F131" s="72">
        <v>39122</v>
      </c>
      <c r="G131" s="73">
        <v>42223</v>
      </c>
      <c r="H131" s="74">
        <v>3453576</v>
      </c>
      <c r="I131" s="74">
        <v>45995</v>
      </c>
      <c r="J131" s="76">
        <f t="shared" si="1"/>
        <v>0.17568120239251572</v>
      </c>
    </row>
    <row r="132" spans="2:10" s="23" customFormat="1" ht="20.100000000000001" customHeight="1" x14ac:dyDescent="0.2">
      <c r="B132" s="71" t="s">
        <v>126</v>
      </c>
      <c r="C132" s="71" t="s">
        <v>104</v>
      </c>
      <c r="D132" s="72">
        <v>2036</v>
      </c>
      <c r="E132" s="72">
        <v>220081</v>
      </c>
      <c r="F132" s="72">
        <v>1940</v>
      </c>
      <c r="G132" s="73">
        <v>680</v>
      </c>
      <c r="H132" s="74">
        <v>76356</v>
      </c>
      <c r="I132" s="74">
        <v>684</v>
      </c>
      <c r="J132" s="76">
        <f t="shared" si="1"/>
        <v>-0.64742268041237117</v>
      </c>
    </row>
    <row r="133" spans="2:10" s="23" customFormat="1" ht="20.100000000000001" customHeight="1" x14ac:dyDescent="0.2">
      <c r="B133" s="71" t="s">
        <v>203</v>
      </c>
      <c r="C133" s="71" t="s">
        <v>102</v>
      </c>
      <c r="D133" s="72">
        <v>0</v>
      </c>
      <c r="E133" s="72">
        <v>0</v>
      </c>
      <c r="F133" s="72">
        <v>0</v>
      </c>
      <c r="G133" s="73">
        <v>21</v>
      </c>
      <c r="H133" s="74">
        <v>1323</v>
      </c>
      <c r="I133" s="74">
        <v>27</v>
      </c>
      <c r="J133" s="76" t="s">
        <v>105</v>
      </c>
    </row>
    <row r="134" spans="2:10" s="23" customFormat="1" ht="20.100000000000001" customHeight="1" x14ac:dyDescent="0.2">
      <c r="B134" s="71" t="s">
        <v>203</v>
      </c>
      <c r="C134" s="71" t="s">
        <v>204</v>
      </c>
      <c r="D134" s="72">
        <v>0</v>
      </c>
      <c r="E134" s="72">
        <v>8160</v>
      </c>
      <c r="F134" s="72">
        <v>208</v>
      </c>
      <c r="G134" s="73">
        <v>0</v>
      </c>
      <c r="H134" s="74">
        <v>0</v>
      </c>
      <c r="I134" s="74">
        <v>0</v>
      </c>
      <c r="J134" s="76">
        <f t="shared" si="1"/>
        <v>-1</v>
      </c>
    </row>
    <row r="135" spans="2:10" s="23" customFormat="1" ht="20.100000000000001" customHeight="1" x14ac:dyDescent="0.2">
      <c r="B135" s="71" t="s">
        <v>229</v>
      </c>
      <c r="C135" s="71" t="s">
        <v>221</v>
      </c>
      <c r="D135" s="72">
        <v>630</v>
      </c>
      <c r="E135" s="72">
        <v>630</v>
      </c>
      <c r="F135" s="72">
        <v>475</v>
      </c>
      <c r="G135" s="73">
        <v>0</v>
      </c>
      <c r="H135" s="74">
        <v>0</v>
      </c>
      <c r="I135" s="74">
        <v>0</v>
      </c>
      <c r="J135" s="76">
        <f t="shared" si="1"/>
        <v>-1</v>
      </c>
    </row>
    <row r="136" spans="2:10" s="23" customFormat="1" ht="20.100000000000001" customHeight="1" x14ac:dyDescent="0.2">
      <c r="B136" s="71" t="s">
        <v>229</v>
      </c>
      <c r="C136" s="71" t="s">
        <v>98</v>
      </c>
      <c r="D136" s="72">
        <v>21</v>
      </c>
      <c r="E136" s="72">
        <v>1176</v>
      </c>
      <c r="F136" s="72">
        <v>22</v>
      </c>
      <c r="G136" s="73">
        <v>0</v>
      </c>
      <c r="H136" s="74">
        <v>0</v>
      </c>
      <c r="I136" s="74">
        <v>0</v>
      </c>
      <c r="J136" s="76">
        <f t="shared" si="1"/>
        <v>-1</v>
      </c>
    </row>
    <row r="137" spans="2:10" s="23" customFormat="1" ht="20.100000000000001" customHeight="1" x14ac:dyDescent="0.2">
      <c r="B137" s="71" t="s">
        <v>229</v>
      </c>
      <c r="C137" s="71" t="s">
        <v>102</v>
      </c>
      <c r="D137" s="72">
        <v>42</v>
      </c>
      <c r="E137" s="72">
        <v>4200</v>
      </c>
      <c r="F137" s="72">
        <v>47</v>
      </c>
      <c r="G137" s="73">
        <v>0</v>
      </c>
      <c r="H137" s="74">
        <v>0</v>
      </c>
      <c r="I137" s="74">
        <v>0</v>
      </c>
      <c r="J137" s="76">
        <f t="shared" si="1"/>
        <v>-1</v>
      </c>
    </row>
    <row r="138" spans="2:10" s="23" customFormat="1" ht="20.100000000000001" customHeight="1" x14ac:dyDescent="0.2">
      <c r="B138" s="71" t="s">
        <v>250</v>
      </c>
      <c r="C138" s="71" t="s">
        <v>136</v>
      </c>
      <c r="D138" s="72">
        <v>0</v>
      </c>
      <c r="E138" s="72">
        <v>0</v>
      </c>
      <c r="F138" s="72">
        <v>0</v>
      </c>
      <c r="G138" s="73">
        <v>0</v>
      </c>
      <c r="H138" s="74">
        <v>1925</v>
      </c>
      <c r="I138" s="74">
        <v>27</v>
      </c>
      <c r="J138" s="76" t="s">
        <v>105</v>
      </c>
    </row>
    <row r="139" spans="2:10" s="23" customFormat="1" ht="20.100000000000001" customHeight="1" x14ac:dyDescent="0.2">
      <c r="B139" s="71" t="s">
        <v>127</v>
      </c>
      <c r="C139" s="71" t="s">
        <v>98</v>
      </c>
      <c r="D139" s="72">
        <v>124</v>
      </c>
      <c r="E139" s="72">
        <v>7504</v>
      </c>
      <c r="F139" s="72">
        <v>126</v>
      </c>
      <c r="G139" s="73">
        <v>124</v>
      </c>
      <c r="H139" s="74">
        <v>7504</v>
      </c>
      <c r="I139" s="74">
        <v>131</v>
      </c>
      <c r="J139" s="76">
        <f t="shared" si="1"/>
        <v>3.968253968253968E-2</v>
      </c>
    </row>
    <row r="140" spans="2:10" s="23" customFormat="1" ht="20.100000000000001" customHeight="1" x14ac:dyDescent="0.2">
      <c r="B140" s="71" t="s">
        <v>127</v>
      </c>
      <c r="C140" s="71" t="s">
        <v>102</v>
      </c>
      <c r="D140" s="72">
        <v>181</v>
      </c>
      <c r="E140" s="72">
        <v>17805</v>
      </c>
      <c r="F140" s="72">
        <v>161</v>
      </c>
      <c r="G140" s="73">
        <v>202</v>
      </c>
      <c r="H140" s="74">
        <v>20010</v>
      </c>
      <c r="I140" s="74">
        <v>199</v>
      </c>
      <c r="J140" s="76">
        <f t="shared" si="1"/>
        <v>0.2360248447204969</v>
      </c>
    </row>
    <row r="141" spans="2:10" s="23" customFormat="1" ht="20.100000000000001" customHeight="1" x14ac:dyDescent="0.2">
      <c r="B141" s="71" t="s">
        <v>179</v>
      </c>
      <c r="C141" s="71" t="s">
        <v>201</v>
      </c>
      <c r="D141" s="72">
        <v>0</v>
      </c>
      <c r="E141" s="72">
        <v>49681</v>
      </c>
      <c r="F141" s="72">
        <v>618</v>
      </c>
      <c r="G141" s="73">
        <v>0</v>
      </c>
      <c r="H141" s="74">
        <v>6217</v>
      </c>
      <c r="I141" s="74">
        <v>79</v>
      </c>
      <c r="J141" s="76">
        <f t="shared" si="1"/>
        <v>-0.87216828478964403</v>
      </c>
    </row>
    <row r="142" spans="2:10" s="23" customFormat="1" ht="20.100000000000001" customHeight="1" x14ac:dyDescent="0.2">
      <c r="B142" s="71" t="s">
        <v>179</v>
      </c>
      <c r="C142" s="71" t="s">
        <v>136</v>
      </c>
      <c r="D142" s="72">
        <v>0</v>
      </c>
      <c r="E142" s="72">
        <v>0</v>
      </c>
      <c r="F142" s="72">
        <v>0</v>
      </c>
      <c r="G142" s="73">
        <v>0</v>
      </c>
      <c r="H142" s="74">
        <v>5757</v>
      </c>
      <c r="I142" s="74">
        <v>80</v>
      </c>
      <c r="J142" s="76" t="s">
        <v>105</v>
      </c>
    </row>
    <row r="143" spans="2:10" s="23" customFormat="1" ht="20.100000000000001" customHeight="1" x14ac:dyDescent="0.2">
      <c r="B143" s="71" t="s">
        <v>179</v>
      </c>
      <c r="C143" s="71" t="s">
        <v>133</v>
      </c>
      <c r="D143" s="72">
        <v>0</v>
      </c>
      <c r="E143" s="72">
        <v>44199</v>
      </c>
      <c r="F143" s="72">
        <v>561</v>
      </c>
      <c r="G143" s="73">
        <v>0</v>
      </c>
      <c r="H143" s="74">
        <v>18504</v>
      </c>
      <c r="I143" s="74">
        <v>236</v>
      </c>
      <c r="J143" s="76">
        <f t="shared" si="1"/>
        <v>-0.57932263814616758</v>
      </c>
    </row>
    <row r="144" spans="2:10" s="23" customFormat="1" ht="20.100000000000001" customHeight="1" x14ac:dyDescent="0.2">
      <c r="B144" s="71" t="s">
        <v>128</v>
      </c>
      <c r="C144" s="71" t="s">
        <v>136</v>
      </c>
      <c r="D144" s="72">
        <v>0</v>
      </c>
      <c r="E144" s="72">
        <v>0</v>
      </c>
      <c r="F144" s="72">
        <v>0</v>
      </c>
      <c r="G144" s="73">
        <v>0</v>
      </c>
      <c r="H144" s="74">
        <v>4837</v>
      </c>
      <c r="I144" s="74">
        <v>68</v>
      </c>
      <c r="J144" s="76" t="s">
        <v>105</v>
      </c>
    </row>
    <row r="145" spans="2:10" s="23" customFormat="1" ht="20.100000000000001" customHeight="1" x14ac:dyDescent="0.2">
      <c r="B145" s="71" t="s">
        <v>128</v>
      </c>
      <c r="C145" s="71" t="s">
        <v>98</v>
      </c>
      <c r="D145" s="72">
        <v>1929</v>
      </c>
      <c r="E145" s="72">
        <v>110536</v>
      </c>
      <c r="F145" s="72">
        <v>1964</v>
      </c>
      <c r="G145" s="73">
        <v>642</v>
      </c>
      <c r="H145" s="74">
        <v>37852</v>
      </c>
      <c r="I145" s="74">
        <v>674</v>
      </c>
      <c r="J145" s="76">
        <f t="shared" si="1"/>
        <v>-0.65682281059063141</v>
      </c>
    </row>
    <row r="146" spans="2:10" s="23" customFormat="1" ht="20.100000000000001" customHeight="1" x14ac:dyDescent="0.2">
      <c r="B146" s="71" t="s">
        <v>128</v>
      </c>
      <c r="C146" s="71" t="s">
        <v>102</v>
      </c>
      <c r="D146" s="72">
        <v>17988</v>
      </c>
      <c r="E146" s="72">
        <v>1275517</v>
      </c>
      <c r="F146" s="72">
        <v>22094</v>
      </c>
      <c r="G146" s="73">
        <v>22976</v>
      </c>
      <c r="H146" s="74">
        <v>1571595</v>
      </c>
      <c r="I146" s="74">
        <v>28292</v>
      </c>
      <c r="J146" s="76">
        <f t="shared" si="1"/>
        <v>0.28052865031230201</v>
      </c>
    </row>
    <row r="147" spans="2:10" s="23" customFormat="1" ht="20.100000000000001" customHeight="1" x14ac:dyDescent="0.2">
      <c r="B147" s="71" t="s">
        <v>128</v>
      </c>
      <c r="C147" s="71" t="s">
        <v>133</v>
      </c>
      <c r="D147" s="72">
        <v>0</v>
      </c>
      <c r="E147" s="72">
        <v>9081</v>
      </c>
      <c r="F147" s="72">
        <v>100</v>
      </c>
      <c r="G147" s="73">
        <v>0</v>
      </c>
      <c r="H147" s="74">
        <v>0</v>
      </c>
      <c r="I147" s="74">
        <v>0</v>
      </c>
      <c r="J147" s="76">
        <f t="shared" ref="J147:J150" si="2">(+I147-F147)/F147</f>
        <v>-1</v>
      </c>
    </row>
    <row r="148" spans="2:10" s="23" customFormat="1" ht="20.100000000000001" customHeight="1" x14ac:dyDescent="0.2">
      <c r="B148" s="71" t="s">
        <v>180</v>
      </c>
      <c r="C148" s="71" t="s">
        <v>27</v>
      </c>
      <c r="D148" s="72">
        <v>297</v>
      </c>
      <c r="E148" s="72">
        <v>17820</v>
      </c>
      <c r="F148" s="72">
        <v>447</v>
      </c>
      <c r="G148" s="73">
        <v>0</v>
      </c>
      <c r="H148" s="74">
        <v>0</v>
      </c>
      <c r="I148" s="74">
        <v>0</v>
      </c>
      <c r="J148" s="76">
        <f t="shared" si="2"/>
        <v>-1</v>
      </c>
    </row>
    <row r="149" spans="2:10" s="23" customFormat="1" ht="20.100000000000001" customHeight="1" x14ac:dyDescent="0.2">
      <c r="B149" s="71" t="s">
        <v>180</v>
      </c>
      <c r="C149" s="71" t="s">
        <v>18</v>
      </c>
      <c r="D149" s="72">
        <v>0</v>
      </c>
      <c r="E149" s="72">
        <v>0</v>
      </c>
      <c r="F149" s="72">
        <v>0</v>
      </c>
      <c r="G149" s="73">
        <v>36</v>
      </c>
      <c r="H149" s="74">
        <v>36</v>
      </c>
      <c r="I149" s="74">
        <v>54</v>
      </c>
      <c r="J149" s="76" t="s">
        <v>105</v>
      </c>
    </row>
    <row r="150" spans="2:10" s="23" customFormat="1" ht="20.100000000000001" customHeight="1" x14ac:dyDescent="0.2">
      <c r="B150" s="71" t="s">
        <v>253</v>
      </c>
      <c r="C150" s="71" t="s">
        <v>103</v>
      </c>
      <c r="D150" s="72">
        <v>0</v>
      </c>
      <c r="E150" s="72">
        <v>4395</v>
      </c>
      <c r="F150" s="72">
        <v>54</v>
      </c>
      <c r="G150" s="73">
        <v>0</v>
      </c>
      <c r="H150" s="74">
        <v>0</v>
      </c>
      <c r="I150" s="74">
        <v>0</v>
      </c>
      <c r="J150" s="76">
        <f t="shared" si="2"/>
        <v>-1</v>
      </c>
    </row>
    <row r="151" spans="2:10" s="23" customFormat="1" ht="16.5" customHeight="1" x14ac:dyDescent="0.2">
      <c r="B151" s="62"/>
      <c r="C151" s="49" t="s">
        <v>93</v>
      </c>
      <c r="D151" s="49">
        <f>SUM(D16:D150)</f>
        <v>119149</v>
      </c>
      <c r="E151" s="49">
        <f>SUM(E16:E150)</f>
        <v>8790058</v>
      </c>
      <c r="F151" s="51">
        <f>SUM(F16:F150)</f>
        <v>147091</v>
      </c>
      <c r="G151" s="57">
        <f>SUM(G16:G150)</f>
        <v>152753</v>
      </c>
      <c r="H151" s="58">
        <f>SUM(H16:H150)</f>
        <v>10985813</v>
      </c>
      <c r="I151" s="58">
        <f>SUM(I16:I150)</f>
        <v>187892</v>
      </c>
      <c r="J151" s="70">
        <f>(+I151-F151)/F151</f>
        <v>0.27738610791958718</v>
      </c>
    </row>
    <row r="152" spans="2:10" s="23" customFormat="1" ht="12" x14ac:dyDescent="0.2">
      <c r="B152" s="59"/>
      <c r="C152" s="59"/>
      <c r="D152" s="59"/>
      <c r="E152" s="59"/>
      <c r="F152" s="59"/>
      <c r="G152" s="59"/>
      <c r="H152" s="61" t="s">
        <v>16</v>
      </c>
      <c r="I152" s="61"/>
      <c r="J152" s="60">
        <f>+(G151-D151)/D151</f>
        <v>0.28203342033923912</v>
      </c>
    </row>
    <row r="153" spans="2:10" s="23" customFormat="1" x14ac:dyDescent="0.2">
      <c r="B153" s="4"/>
      <c r="C153" s="4"/>
      <c r="D153" s="4"/>
      <c r="E153" s="4"/>
      <c r="F153" s="4"/>
      <c r="G153" s="4"/>
      <c r="H153" s="4"/>
      <c r="I153" s="4"/>
      <c r="J153" s="4"/>
    </row>
    <row r="154" spans="2:10" s="23" customFormat="1" x14ac:dyDescent="0.2">
      <c r="B154" s="4"/>
      <c r="C154" s="4"/>
      <c r="D154" s="4"/>
      <c r="E154" s="4"/>
      <c r="F154" s="4"/>
      <c r="G154" s="4"/>
      <c r="H154" s="4"/>
      <c r="I154" s="4"/>
      <c r="J154" s="4"/>
    </row>
    <row r="155" spans="2:10" s="23" customFormat="1" x14ac:dyDescent="0.2">
      <c r="B155" s="4"/>
      <c r="C155" s="4"/>
      <c r="D155" s="4"/>
      <c r="E155" s="4"/>
      <c r="F155" s="4"/>
      <c r="G155" s="4"/>
      <c r="H155" s="4"/>
      <c r="I155" s="4"/>
      <c r="J155" s="4"/>
    </row>
    <row r="156" spans="2:10" s="23" customFormat="1" x14ac:dyDescent="0.2">
      <c r="B156" s="4"/>
      <c r="C156" s="4"/>
      <c r="D156" s="4"/>
      <c r="E156" s="4"/>
      <c r="F156" s="4"/>
      <c r="G156" s="4"/>
      <c r="H156" s="4"/>
      <c r="I156" s="4"/>
      <c r="J156" s="4"/>
    </row>
    <row r="157" spans="2:10" s="23" customFormat="1" x14ac:dyDescent="0.2">
      <c r="B157" s="4"/>
      <c r="C157" s="4"/>
      <c r="D157" s="4"/>
      <c r="E157" s="4"/>
      <c r="F157" s="4"/>
      <c r="G157" s="4"/>
      <c r="H157" s="4"/>
      <c r="I157" s="4"/>
      <c r="J157" s="4"/>
    </row>
    <row r="158" spans="2:10" s="23" customFormat="1" x14ac:dyDescent="0.2">
      <c r="B158" s="4"/>
      <c r="C158" s="4"/>
      <c r="D158" s="4"/>
      <c r="E158" s="4"/>
      <c r="F158" s="4"/>
      <c r="G158" s="4"/>
      <c r="H158" s="4"/>
      <c r="I158" s="4"/>
      <c r="J158" s="4"/>
    </row>
    <row r="159" spans="2:10" s="23" customFormat="1" x14ac:dyDescent="0.2">
      <c r="B159" s="4"/>
      <c r="C159" s="4"/>
      <c r="D159" s="4"/>
      <c r="E159" s="4"/>
      <c r="F159" s="4"/>
      <c r="G159" s="4"/>
      <c r="H159" s="4"/>
      <c r="I159" s="4"/>
      <c r="J159" s="4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18 J20:J149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2024-07-31T22:33:14Z</cp:lastPrinted>
  <dcterms:created xsi:type="dcterms:W3CDTF">2015-04-15T02:22:17Z</dcterms:created>
  <dcterms:modified xsi:type="dcterms:W3CDTF">2024-10-01T23:11:56Z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