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0331/"/>
    </mc:Choice>
  </mc:AlternateContent>
  <xr:revisionPtr revIDLastSave="1308" documentId="8_{47016CA1-E1E5-4D54-9335-8F3921172825}" xr6:coauthVersionLast="47" xr6:coauthVersionMax="47" xr10:uidLastSave="{402B488C-5786-4052-97FF-576F5A72772B}"/>
  <bookViews>
    <workbookView xWindow="-120" yWindow="-16320" windowWidth="29040" windowHeight="15720" tabRatio="825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destinos'!$A$13:$I$75</definedName>
    <definedName name="_xlnm._FilterDatabase" localSheetId="3" hidden="1">exportadores!$B$12:$G$12</definedName>
    <definedName name="_xlnm.Print_Titles" localSheetId="1">buques!$1:$12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3" i="11" l="1"/>
  <c r="I72" i="11"/>
  <c r="I71" i="11"/>
  <c r="I70" i="11"/>
  <c r="I69" i="11"/>
  <c r="I68" i="11"/>
  <c r="I67" i="11"/>
  <c r="I66" i="11"/>
  <c r="I65" i="11"/>
  <c r="I64" i="11"/>
  <c r="I62" i="11"/>
  <c r="I61" i="11"/>
  <c r="I60" i="11"/>
  <c r="I58" i="11"/>
  <c r="I57" i="11"/>
  <c r="I56" i="11"/>
  <c r="I55" i="11"/>
  <c r="I53" i="11"/>
  <c r="I51" i="11"/>
  <c r="I50" i="11"/>
  <c r="I47" i="11"/>
  <c r="I46" i="11"/>
  <c r="I45" i="11"/>
  <c r="I43" i="11"/>
  <c r="I42" i="11"/>
  <c r="I41" i="11"/>
  <c r="I40" i="11"/>
  <c r="I38" i="11"/>
  <c r="I36" i="11"/>
  <c r="I35" i="11"/>
  <c r="I34" i="11"/>
  <c r="I33" i="11"/>
  <c r="I32" i="11"/>
  <c r="I29" i="11"/>
  <c r="I28" i="11"/>
  <c r="I27" i="11"/>
  <c r="I25" i="11"/>
  <c r="I24" i="11"/>
  <c r="I23" i="11"/>
  <c r="I22" i="11"/>
  <c r="I21" i="11"/>
  <c r="I74" i="11"/>
  <c r="I18" i="11"/>
  <c r="H61" i="8"/>
  <c r="H60" i="8"/>
  <c r="H59" i="8"/>
  <c r="H58" i="8"/>
  <c r="H57" i="8"/>
  <c r="H56" i="8"/>
  <c r="H55" i="8"/>
  <c r="H53" i="8"/>
  <c r="H52" i="8"/>
  <c r="H51" i="8"/>
  <c r="H50" i="8"/>
  <c r="H49" i="8"/>
  <c r="H48" i="8"/>
  <c r="H47" i="8"/>
  <c r="H46" i="8"/>
  <c r="H45" i="8"/>
  <c r="H44" i="8"/>
  <c r="H42" i="8"/>
  <c r="H41" i="8"/>
  <c r="H39" i="8"/>
  <c r="H38" i="8"/>
  <c r="H36" i="8"/>
  <c r="H26" i="8"/>
  <c r="H25" i="8"/>
  <c r="H24" i="8"/>
  <c r="H23" i="8"/>
  <c r="H22" i="8"/>
  <c r="H21" i="8"/>
  <c r="H20" i="8"/>
  <c r="H18" i="8"/>
  <c r="H17" i="8"/>
  <c r="H16" i="8"/>
  <c r="H15" i="8"/>
  <c r="I16" i="11"/>
  <c r="I15" i="11"/>
  <c r="H37" i="8"/>
  <c r="H35" i="8"/>
  <c r="H34" i="8"/>
  <c r="E77" i="3"/>
  <c r="F58" i="3" s="1"/>
  <c r="F61" i="3" l="1"/>
  <c r="F66" i="3"/>
  <c r="F71" i="3"/>
  <c r="F64" i="3"/>
  <c r="F72" i="3"/>
  <c r="F65" i="3"/>
  <c r="F73" i="3"/>
  <c r="F62" i="3"/>
  <c r="F67" i="3"/>
  <c r="F69" i="3"/>
  <c r="F74" i="3"/>
  <c r="F68" i="3"/>
  <c r="F70" i="3"/>
  <c r="F59" i="3"/>
  <c r="F75" i="3"/>
  <c r="F63" i="3"/>
  <c r="F60" i="3"/>
  <c r="F76" i="3"/>
  <c r="F35" i="3"/>
  <c r="F34" i="3"/>
  <c r="F14" i="3"/>
  <c r="F29" i="3"/>
  <c r="F30" i="3"/>
  <c r="F15" i="3"/>
  <c r="F31" i="3"/>
  <c r="F16" i="3"/>
  <c r="F32" i="3"/>
  <c r="F36" i="3"/>
  <c r="F37" i="3"/>
  <c r="F23" i="3"/>
  <c r="F24" i="3"/>
  <c r="F40" i="3"/>
  <c r="F25" i="3"/>
  <c r="F41" i="3"/>
  <c r="F26" i="3"/>
  <c r="F42" i="3"/>
  <c r="F27" i="3"/>
  <c r="F43" i="3"/>
  <c r="F28" i="3"/>
  <c r="F13" i="3"/>
  <c r="F17" i="3"/>
  <c r="F33" i="3"/>
  <c r="F18" i="3"/>
  <c r="F19" i="3"/>
  <c r="F20" i="3"/>
  <c r="F21" i="3"/>
  <c r="F22" i="3"/>
  <c r="F38" i="3"/>
  <c r="F39" i="3"/>
  <c r="F49" i="3"/>
  <c r="F50" i="3"/>
  <c r="F51" i="3"/>
  <c r="F52" i="3"/>
  <c r="F53" i="3"/>
  <c r="F54" i="3"/>
  <c r="F55" i="3"/>
  <c r="F56" i="3"/>
  <c r="F57" i="3"/>
  <c r="F44" i="3"/>
  <c r="F45" i="3"/>
  <c r="F46" i="3"/>
  <c r="F47" i="3"/>
  <c r="F48" i="3"/>
  <c r="F10" i="1"/>
  <c r="F10" i="8" l="1"/>
  <c r="F10" i="11"/>
  <c r="B62" i="8"/>
  <c r="C62" i="8"/>
  <c r="D62" i="8"/>
  <c r="C77" i="3"/>
  <c r="D77" i="3"/>
  <c r="F77" i="3"/>
  <c r="G62" i="8"/>
  <c r="F62" i="8"/>
  <c r="E62" i="8"/>
  <c r="E49" i="10"/>
  <c r="D49" i="10"/>
  <c r="C49" i="10"/>
  <c r="E15" i="9"/>
  <c r="F15" i="9" s="1"/>
  <c r="D15" i="9"/>
  <c r="C15" i="9"/>
  <c r="F26" i="1"/>
  <c r="E26" i="1"/>
  <c r="D26" i="1"/>
  <c r="G28" i="8"/>
  <c r="F28" i="8"/>
  <c r="D28" i="8"/>
  <c r="C28" i="8"/>
  <c r="B28" i="8"/>
  <c r="E28" i="8"/>
  <c r="F10" i="9"/>
  <c r="F10" i="3"/>
  <c r="E10" i="10"/>
  <c r="F47" i="10" l="1"/>
  <c r="F44" i="10"/>
  <c r="F42" i="10"/>
  <c r="F40" i="10"/>
  <c r="F46" i="10"/>
  <c r="F41" i="10"/>
  <c r="F45" i="10"/>
  <c r="F43" i="10"/>
  <c r="F13" i="9"/>
  <c r="F14" i="9"/>
  <c r="F49" i="10"/>
  <c r="F34" i="10"/>
  <c r="F18" i="10"/>
  <c r="F33" i="10"/>
  <c r="F17" i="10"/>
  <c r="F32" i="10"/>
  <c r="F16" i="10"/>
  <c r="F31" i="10"/>
  <c r="F15" i="10"/>
  <c r="F30" i="10"/>
  <c r="F14" i="10"/>
  <c r="F29" i="10"/>
  <c r="F13" i="10"/>
  <c r="F28" i="10"/>
  <c r="F27" i="10"/>
  <c r="F26" i="10"/>
  <c r="F25" i="10"/>
  <c r="F48" i="10"/>
  <c r="F24" i="10"/>
  <c r="F39" i="10"/>
  <c r="F23" i="10"/>
  <c r="F38" i="10"/>
  <c r="F22" i="10"/>
  <c r="F37" i="10"/>
  <c r="F21" i="10"/>
  <c r="F36" i="10"/>
  <c r="F20" i="10"/>
  <c r="F35" i="10"/>
  <c r="F19" i="10"/>
  <c r="H63" i="8"/>
  <c r="H62" i="8"/>
  <c r="H28" i="8"/>
  <c r="H29" i="8"/>
  <c r="H75" i="11"/>
  <c r="G75" i="11"/>
  <c r="F75" i="11"/>
  <c r="E75" i="11"/>
  <c r="D75" i="11"/>
  <c r="C75" i="11"/>
  <c r="I75" i="11" l="1"/>
  <c r="I76" i="11"/>
</calcChain>
</file>

<file path=xl/sharedStrings.xml><?xml version="1.0" encoding="utf-8"?>
<sst xmlns="http://schemas.openxmlformats.org/spreadsheetml/2006/main" count="368" uniqueCount="155">
  <si>
    <t>Datos Estadísticos de embarques</t>
  </si>
  <si>
    <t>TEMPORADA 2024</t>
  </si>
  <si>
    <t>BUQUES | 2024</t>
  </si>
  <si>
    <t>N°</t>
  </si>
  <si>
    <t>BUQUE</t>
  </si>
  <si>
    <t>FECHA</t>
  </si>
  <si>
    <t>PALLETS</t>
  </si>
  <si>
    <t>BULTOS</t>
  </si>
  <si>
    <t>TONELADAS</t>
  </si>
  <si>
    <t xml:space="preserve">SAN ALBERTO V405    </t>
  </si>
  <si>
    <t xml:space="preserve">WILD PEONY          </t>
  </si>
  <si>
    <t xml:space="preserve">VARAMO V406         </t>
  </si>
  <si>
    <t xml:space="preserve">SAN ALBERTO V407    </t>
  </si>
  <si>
    <t xml:space="preserve">VARAMO V408         </t>
  </si>
  <si>
    <t xml:space="preserve">BALTIC PATRIOT      </t>
  </si>
  <si>
    <t>Totales</t>
  </si>
  <si>
    <t>AGENTES MARITIMOS | 2024</t>
  </si>
  <si>
    <t>AGENTE</t>
  </si>
  <si>
    <t>% Distr.</t>
  </si>
  <si>
    <t xml:space="preserve">MAERKS ARGENTINA SA </t>
  </si>
  <si>
    <t xml:space="preserve">MULTIMAR S.A.       </t>
  </si>
  <si>
    <t>EXPORTADORES | 2024</t>
  </si>
  <si>
    <t>EXPORTADOR</t>
  </si>
  <si>
    <t xml:space="preserve">PAI S.A.            </t>
  </si>
  <si>
    <t>PAT. FRUITS TRADE SA</t>
  </si>
  <si>
    <t xml:space="preserve">MOÑO AZUL S.A.      </t>
  </si>
  <si>
    <t xml:space="preserve">DON CLEMENTE SRL    </t>
  </si>
  <si>
    <t xml:space="preserve">EMELKA S.A.         </t>
  </si>
  <si>
    <t xml:space="preserve">TRES ASES S.A.      </t>
  </si>
  <si>
    <t xml:space="preserve">STD FRUIT ARG. S.A. </t>
  </si>
  <si>
    <t>FRUTAS SENSACION SRL</t>
  </si>
  <si>
    <t xml:space="preserve">KLEPPE S.A.         </t>
  </si>
  <si>
    <t xml:space="preserve">BOSCHI HNOS S.A.    </t>
  </si>
  <si>
    <t xml:space="preserve">CLASICA S.R.L.      </t>
  </si>
  <si>
    <t xml:space="preserve">GLOBAL FRESH        </t>
  </si>
  <si>
    <t xml:space="preserve">FRUIT WORLD SA      </t>
  </si>
  <si>
    <t xml:space="preserve">TREVISUR SA         </t>
  </si>
  <si>
    <t xml:space="preserve">BATTAGLIO ARG. SA   </t>
  </si>
  <si>
    <t xml:space="preserve">ECOFRUT SA          </t>
  </si>
  <si>
    <t xml:space="preserve">LA CONQUISTA SRL    </t>
  </si>
  <si>
    <t xml:space="preserve">RAFICO S.A          </t>
  </si>
  <si>
    <t xml:space="preserve">CASTRO FRANCO G.    </t>
  </si>
  <si>
    <t xml:space="preserve">FRUTOS DEL SOL SA   </t>
  </si>
  <si>
    <t xml:space="preserve">TEOREMA SRL         </t>
  </si>
  <si>
    <t>ORGANICOS ARGENTINOS</t>
  </si>
  <si>
    <t xml:space="preserve">AGROFRUITS SRL      </t>
  </si>
  <si>
    <t xml:space="preserve">TERRUÑO DE LA PATAG </t>
  </si>
  <si>
    <t xml:space="preserve">CIPOLE S.A.S        </t>
  </si>
  <si>
    <t xml:space="preserve">MI VIEJO SA         </t>
  </si>
  <si>
    <t xml:space="preserve">AGROSAN             </t>
  </si>
  <si>
    <t xml:space="preserve">CABO VIRGENES       </t>
  </si>
  <si>
    <t xml:space="preserve">GEOFRUT             </t>
  </si>
  <si>
    <t>SAN FCO LO GARCES SP</t>
  </si>
  <si>
    <t xml:space="preserve">MIELE S.A.          </t>
  </si>
  <si>
    <t xml:space="preserve">THE O'STRAD.COMP.SA </t>
  </si>
  <si>
    <t xml:space="preserve">COPERFRUT           </t>
  </si>
  <si>
    <t xml:space="preserve">GOLDEN EXPORTSRL    </t>
  </si>
  <si>
    <t xml:space="preserve">SANCHEZ AMEZCUA SA  </t>
  </si>
  <si>
    <t xml:space="preserve">COMERC GREENVIC SA  </t>
  </si>
  <si>
    <t xml:space="preserve">VERFRUT             </t>
  </si>
  <si>
    <t xml:space="preserve">SUMMERLAND          </t>
  </si>
  <si>
    <t xml:space="preserve">ALMANA S.R.L.       </t>
  </si>
  <si>
    <t>PESQUERA DEL SUD SRL</t>
  </si>
  <si>
    <t xml:space="preserve">NEWSAN SA           </t>
  </si>
  <si>
    <t xml:space="preserve">MINERVA             </t>
  </si>
  <si>
    <t xml:space="preserve">FRESH AND GOOD SPA  </t>
  </si>
  <si>
    <t xml:space="preserve">ENTRE VALLES        </t>
  </si>
  <si>
    <t xml:space="preserve">AGROFRUTA SA        </t>
  </si>
  <si>
    <t xml:space="preserve">MONTE ALTO          </t>
  </si>
  <si>
    <t xml:space="preserve">RUCARAY             </t>
  </si>
  <si>
    <t>TOTALES</t>
  </si>
  <si>
    <t>EXPORTADORES - MANZANAS &amp; PERAS | 2024</t>
  </si>
  <si>
    <r>
      <t xml:space="preserve">COMPARATIVOS - ESPECIES &amp;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 </t>
    </r>
  </si>
  <si>
    <t>ESPECIE</t>
  </si>
  <si>
    <t>% Var</t>
  </si>
  <si>
    <t xml:space="preserve">CARNE               </t>
  </si>
  <si>
    <t>---%</t>
  </si>
  <si>
    <t xml:space="preserve">CIRUELA             </t>
  </si>
  <si>
    <t xml:space="preserve">DURAZNO             </t>
  </si>
  <si>
    <t xml:space="preserve">LANGOSTINO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</si>
  <si>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</si>
  <si>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</si>
  <si>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</si>
  <si>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</si>
  <si>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</si>
  <si>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</si>
  <si>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>Variación en pallets:</t>
  </si>
  <si>
    <t>DESTINO</t>
  </si>
  <si>
    <t xml:space="preserve">ALBANIA             </t>
  </si>
  <si>
    <t xml:space="preserve">ALEMANIA            </t>
  </si>
  <si>
    <t xml:space="preserve">ARABIA              </t>
  </si>
  <si>
    <t xml:space="preserve">BRASIL              </t>
  </si>
  <si>
    <t xml:space="preserve">CANADA              </t>
  </si>
  <si>
    <t xml:space="preserve">EGIPTO              </t>
  </si>
  <si>
    <t>EMIRATOS ARABES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</si>
  <si>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</si>
  <si>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</si>
  <si>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</si>
  <si>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</si>
  <si>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</si>
  <si>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</si>
  <si>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</si>
  <si>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</si>
  <si>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</si>
  <si>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</si>
  <si>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</si>
  <si>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MARRUECOS           </t>
  </si>
  <si>
    <t xml:space="preserve">NORUEGA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</si>
  <si>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</si>
  <si>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</si>
  <si>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</si>
  <si>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</si>
  <si>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</si>
  <si>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r>
      <t xml:space="preserve">COMPARATIVO - ESPECIES POR DESTINOS | 2023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2024</t>
    </r>
  </si>
  <si>
    <t>% Variación</t>
  </si>
  <si>
    <t xml:space="preserve">EMIRATOS ARABES     </t>
  </si>
  <si>
    <t>CARNE</t>
  </si>
  <si>
    <t>LANGOSTINO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</si>
  <si>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31/03/2024</t>
    </r>
  </si>
  <si>
    <t xml:space="preserve">SAN ALBERTO V409    </t>
  </si>
  <si>
    <t xml:space="preserve">VARAMO V410         </t>
  </si>
  <si>
    <t xml:space="preserve">CROWN RUBY          </t>
  </si>
  <si>
    <t xml:space="preserve">SAN ALBERTO V411    </t>
  </si>
  <si>
    <t xml:space="preserve">VARAMO V412         </t>
  </si>
  <si>
    <t xml:space="preserve">CROWN SAPPHIRE      </t>
  </si>
  <si>
    <t xml:space="preserve">SAN ALBERTO V413    </t>
  </si>
  <si>
    <t xml:space="preserve">IBERCONSA           </t>
  </si>
  <si>
    <t>TROPICAL ARG. S.R.L.</t>
  </si>
  <si>
    <t xml:space="preserve">AGRO ALIMENTAR SA   </t>
  </si>
  <si>
    <t xml:space="preserve">FRUTUCUMAN SA       </t>
  </si>
  <si>
    <t xml:space="preserve">RAMON TUMA SA       </t>
  </si>
  <si>
    <t xml:space="preserve">MEHDI CARLOS        </t>
  </si>
  <si>
    <t xml:space="preserve">COPEFRUT            </t>
  </si>
  <si>
    <t xml:space="preserve">AUSTRADE S.R.L.     </t>
  </si>
  <si>
    <t xml:space="preserve">PARANA BASIN        </t>
  </si>
  <si>
    <t xml:space="preserve">ARGENCERICO         </t>
  </si>
  <si>
    <t xml:space="preserve">CAROMARE            </t>
  </si>
  <si>
    <t xml:space="preserve">MIRABELLA           </t>
  </si>
  <si>
    <t xml:space="preserve">ESTRELLA PATAGONICA </t>
  </si>
  <si>
    <t xml:space="preserve">COEXCO SA           </t>
  </si>
  <si>
    <t xml:space="preserve">FGF TRAPANII S.A.   </t>
  </si>
  <si>
    <t>BUENA COSECHA S.R.L.</t>
  </si>
  <si>
    <t xml:space="preserve">DIMIMAX S.R.L.      </t>
  </si>
  <si>
    <t xml:space="preserve">CEBOLLA             </t>
  </si>
  <si>
    <t xml:space="preserve">KIWI                </t>
  </si>
  <si>
    <t xml:space="preserve">LIMON               </t>
  </si>
  <si>
    <t>ZAPALLO</t>
  </si>
  <si>
    <t>CHINA</t>
  </si>
  <si>
    <t>DINAMARCA</t>
  </si>
  <si>
    <t>FINLANDIA</t>
  </si>
  <si>
    <t>MALTA</t>
  </si>
  <si>
    <t>CEBOLLA</t>
  </si>
  <si>
    <t>KIWI</t>
  </si>
  <si>
    <t>LIMON</t>
  </si>
  <si>
    <t>FINALNDIA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</si>
</sst>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12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4" fillId="0" borderId="0" xfId="0" applyNumberFormat="1" applyFont="1" applyAlignment="1">
      <alignment horizontal="right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6" xfId="0" applyNumberFormat="1" applyFont="1" applyBorder="1" applyAlignment="1">
      <alignment vertical="center"/>
    </xf>
    <xf numFmtId="3" fontId="22" fillId="0" borderId="6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31" fillId="0" borderId="0" xfId="0" applyNumberFormat="1" applyFont="1" applyAlignment="1">
      <alignment horizontal="right" vertical="center"/>
    </xf>
    <xf numFmtId="3" fontId="32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0" fontId="32" fillId="0" borderId="0" xfId="2" applyNumberFormat="1" applyFont="1" applyAlignment="1">
      <alignment vertical="center"/>
    </xf>
    <xf numFmtId="166" fontId="33" fillId="3" borderId="6" xfId="1" applyNumberFormat="1" applyFont="1" applyFill="1" applyBorder="1" applyAlignment="1" applyProtection="1">
      <alignment vertical="center"/>
    </xf>
    <xf numFmtId="166" fontId="33" fillId="3" borderId="6" xfId="1" applyNumberFormat="1" applyFont="1" applyFill="1" applyBorder="1" applyAlignment="1" applyProtection="1">
      <alignment horizontal="right" vertical="center"/>
    </xf>
    <xf numFmtId="0" fontId="33" fillId="3" borderId="6" xfId="0" applyFont="1" applyFill="1" applyBorder="1" applyAlignment="1">
      <alignment horizontal="right" vertical="center"/>
    </xf>
    <xf numFmtId="9" fontId="33" fillId="3" borderId="6" xfId="2" applyFont="1" applyFill="1" applyBorder="1" applyAlignment="1" applyProtection="1">
      <alignment vertical="center"/>
    </xf>
    <xf numFmtId="0" fontId="33" fillId="3" borderId="7" xfId="0" applyFont="1" applyFill="1" applyBorder="1" applyAlignment="1">
      <alignment horizontal="right" vertical="center"/>
    </xf>
    <xf numFmtId="166" fontId="33" fillId="3" borderId="7" xfId="1" applyNumberFormat="1" applyFont="1" applyFill="1" applyBorder="1" applyAlignment="1" applyProtection="1">
      <alignment vertical="center"/>
    </xf>
    <xf numFmtId="9" fontId="33" fillId="3" borderId="7" xfId="2" applyFont="1" applyFill="1" applyBorder="1" applyAlignment="1" applyProtection="1">
      <alignment vertical="center"/>
    </xf>
    <xf numFmtId="168" fontId="34" fillId="0" borderId="0" xfId="3" applyNumberFormat="1" applyFont="1" applyBorder="1" applyAlignment="1" applyProtection="1">
      <alignment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5" xfId="1" applyNumberFormat="1" applyFont="1" applyFill="1" applyBorder="1" applyAlignment="1" applyProtection="1">
      <alignment vertical="center"/>
    </xf>
    <xf numFmtId="170" fontId="37" fillId="4" borderId="5" xfId="4" applyNumberFormat="1" applyFont="1" applyFill="1" applyBorder="1" applyAlignment="1" applyProtection="1">
      <alignment vertical="center"/>
    </xf>
    <xf numFmtId="168" fontId="22" fillId="0" borderId="6" xfId="0" applyNumberFormat="1" applyFont="1" applyBorder="1" applyAlignment="1">
      <alignment horizontal="right" vertical="center"/>
    </xf>
    <xf numFmtId="0" fontId="22" fillId="0" borderId="3" xfId="0" applyFont="1" applyBorder="1" applyAlignment="1">
      <alignment horizontal="right" vertical="center"/>
    </xf>
    <xf numFmtId="168" fontId="37" fillId="4" borderId="4" xfId="2" applyNumberFormat="1" applyFont="1" applyFill="1" applyBorder="1" applyAlignment="1" applyProtection="1">
      <alignment vertical="center"/>
    </xf>
    <xf numFmtId="168" fontId="22" fillId="0" borderId="10" xfId="0" applyNumberFormat="1" applyFont="1" applyBorder="1" applyAlignment="1">
      <alignment horizontal="right" vertical="center"/>
    </xf>
    <xf numFmtId="168" fontId="39" fillId="0" borderId="4" xfId="3" applyNumberFormat="1" applyFont="1" applyBorder="1" applyAlignment="1" applyProtection="1">
      <alignment horizontal="right" vertical="center"/>
    </xf>
    <xf numFmtId="168" fontId="39" fillId="0" borderId="4" xfId="2" applyNumberFormat="1" applyFont="1" applyFill="1" applyBorder="1" applyAlignment="1" applyProtection="1">
      <alignment horizontal="right" vertical="center"/>
    </xf>
    <xf numFmtId="168" fontId="36" fillId="0" borderId="4" xfId="3" applyNumberFormat="1" applyFont="1" applyBorder="1" applyAlignment="1" applyProtection="1">
      <alignment horizontal="right" vertical="center"/>
    </xf>
    <xf numFmtId="168" fontId="36" fillId="0" borderId="4" xfId="2" applyNumberFormat="1" applyFont="1" applyFill="1" applyBorder="1" applyAlignment="1" applyProtection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4" xfId="0" applyFont="1" applyBorder="1" applyAlignment="1">
      <alignment horizontal="right" vertical="center"/>
    </xf>
    <xf numFmtId="0" fontId="21" fillId="0" borderId="4" xfId="0" applyFont="1" applyBorder="1" applyAlignment="1">
      <alignment horizontal="right" vertical="center"/>
    </xf>
    <xf numFmtId="170" fontId="42" fillId="5" borderId="6" xfId="4" applyNumberFormat="1" applyFont="1" applyFill="1" applyBorder="1" applyAlignment="1" applyProtection="1">
      <alignment horizontal="left" vertical="center"/>
    </xf>
    <xf numFmtId="170" fontId="42" fillId="5" borderId="9" xfId="4" applyNumberFormat="1" applyFont="1" applyFill="1" applyBorder="1" applyAlignment="1" applyProtection="1">
      <alignment horizontal="left" vertical="center"/>
    </xf>
    <xf numFmtId="170" fontId="42" fillId="6" borderId="8" xfId="4" applyNumberFormat="1" applyFont="1" applyFill="1" applyBorder="1" applyAlignment="1" applyProtection="1">
      <alignment horizontal="left" vertical="center"/>
    </xf>
    <xf numFmtId="170" fontId="42" fillId="6" borderId="6" xfId="4" applyNumberFormat="1" applyFont="1" applyFill="1" applyBorder="1" applyAlignment="1" applyProtection="1">
      <alignment horizontal="left" vertical="center"/>
    </xf>
    <xf numFmtId="168" fontId="42" fillId="7" borderId="4" xfId="2" applyNumberFormat="1" applyFont="1" applyFill="1" applyBorder="1" applyAlignment="1" applyProtection="1">
      <alignment horizontal="right" vertical="center"/>
    </xf>
    <xf numFmtId="3" fontId="31" fillId="8" borderId="0" xfId="0" applyNumberFormat="1" applyFont="1" applyFill="1" applyAlignment="1">
      <alignment horizontal="right" vertical="center"/>
    </xf>
    <xf numFmtId="3" fontId="32" fillId="8" borderId="0" xfId="0" applyNumberFormat="1" applyFont="1" applyFill="1" applyAlignment="1">
      <alignment vertical="center"/>
    </xf>
    <xf numFmtId="14" fontId="32" fillId="8" borderId="0" xfId="0" applyNumberFormat="1" applyFont="1" applyFill="1" applyAlignment="1">
      <alignment vertical="center"/>
    </xf>
    <xf numFmtId="3" fontId="32" fillId="8" borderId="1" xfId="0" applyNumberFormat="1" applyFont="1" applyFill="1" applyBorder="1" applyAlignment="1">
      <alignment vertical="center"/>
    </xf>
    <xf numFmtId="10" fontId="32" fillId="8" borderId="0" xfId="2" applyNumberFormat="1" applyFont="1" applyFill="1" applyAlignment="1">
      <alignment vertical="center"/>
    </xf>
    <xf numFmtId="168" fontId="34" fillId="8" borderId="0" xfId="3" applyNumberFormat="1" applyFont="1" applyFill="1" applyBorder="1" applyAlignment="1" applyProtection="1">
      <alignment vertical="center"/>
    </xf>
    <xf numFmtId="166" fontId="40" fillId="8" borderId="0" xfId="1" applyNumberFormat="1" applyFont="1" applyFill="1" applyBorder="1" applyAlignment="1" applyProtection="1">
      <alignment vertical="center"/>
    </xf>
    <xf numFmtId="166" fontId="32" fillId="8" borderId="5" xfId="1" applyNumberFormat="1" applyFont="1" applyFill="1" applyBorder="1" applyAlignment="1" applyProtection="1">
      <alignment vertical="center"/>
    </xf>
    <xf numFmtId="166" fontId="32" fillId="8" borderId="0" xfId="1" applyNumberFormat="1" applyFont="1" applyFill="1" applyBorder="1" applyAlignment="1" applyProtection="1">
      <alignment vertical="center"/>
    </xf>
    <xf numFmtId="168" fontId="39" fillId="8" borderId="4" xfId="2" applyNumberFormat="1" applyFont="1" applyFill="1" applyBorder="1" applyAlignment="1" applyProtection="1">
      <alignment horizontal="right" vertical="center"/>
    </xf>
    <xf numFmtId="168" fontId="36" fillId="8" borderId="4" xfId="2" applyNumberFormat="1" applyFont="1" applyFill="1" applyBorder="1" applyAlignment="1" applyProtection="1">
      <alignment horizontal="right" vertical="center"/>
    </xf>
    <xf numFmtId="3" fontId="43" fillId="0" borderId="0" xfId="0" applyNumberFormat="1" applyFont="1" applyAlignment="1">
      <alignment vertical="center"/>
    </xf>
    <xf numFmtId="3" fontId="43" fillId="8" borderId="0" xfId="0" applyNumberFormat="1" applyFont="1" applyFill="1" applyAlignment="1">
      <alignment vertical="center"/>
    </xf>
    <xf numFmtId="0" fontId="43" fillId="8" borderId="1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8" borderId="0" xfId="0" applyFont="1" applyFill="1" applyAlignment="1">
      <alignment vertical="center"/>
    </xf>
    <xf numFmtId="3" fontId="44" fillId="0" borderId="0" xfId="0" applyNumberFormat="1" applyFont="1" applyAlignment="1">
      <alignment horizontal="left" vertical="center"/>
    </xf>
    <xf numFmtId="3" fontId="44" fillId="8" borderId="0" xfId="0" applyNumberFormat="1" applyFont="1" applyFill="1" applyAlignment="1">
      <alignment horizontal="lef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  <xf numFmtId="170" fontId="36" fillId="0" borderId="7" xfId="4" applyNumberFormat="1" applyFont="1" applyBorder="1" applyAlignment="1" applyProtection="1">
      <alignment horizontal="right" vertical="center"/>
    </xf>
    <xf numFmtId="3" fontId="42" fillId="4" borderId="0" xfId="0" applyNumberFormat="1" applyFont="1" applyFill="1" applyAlignment="1">
      <alignment horizontal="right" vertical="center"/>
    </xf>
    <xf numFmtId="168" fontId="36" fillId="8" borderId="4" xfId="2" quotePrefix="1" applyNumberFormat="1" applyFont="1" applyFill="1" applyBorder="1" applyAlignment="1" applyProtection="1">
      <alignment horizontal="right" vertical="center"/>
    </xf>
    <xf numFmtId="168" fontId="36" fillId="0" borderId="4" xfId="2" quotePrefix="1" applyNumberFormat="1" applyFont="1" applyFill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26</xdr:row>
      <xdr:rowOff>0</xdr:rowOff>
    </xdr:from>
    <xdr:to>
      <xdr:col>6</xdr:col>
      <xdr:colOff>647700</xdr:colOff>
      <xdr:row>26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3</xdr:col>
      <xdr:colOff>98263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60</xdr:row>
      <xdr:rowOff>0</xdr:rowOff>
    </xdr:from>
    <xdr:to>
      <xdr:col>4</xdr:col>
      <xdr:colOff>66675</xdr:colOff>
      <xdr:row>60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60</xdr:row>
      <xdr:rowOff>0</xdr:rowOff>
    </xdr:from>
    <xdr:to>
      <xdr:col>4</xdr:col>
      <xdr:colOff>0</xdr:colOff>
      <xdr:row>60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62</xdr:row>
      <xdr:rowOff>0</xdr:rowOff>
    </xdr:from>
    <xdr:to>
      <xdr:col>7</xdr:col>
      <xdr:colOff>66675</xdr:colOff>
      <xdr:row>62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460213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zoomScaleNormal="100" zoomScaleSheetLayoutView="100" workbookViewId="0">
      <selection activeCell="G1" sqref="G1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103" t="s">
        <v>0</v>
      </c>
      <c r="B11" s="103"/>
      <c r="C11" s="103"/>
      <c r="D11" s="103"/>
      <c r="E11" s="103"/>
      <c r="F11" s="103"/>
      <c r="G11" s="103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100" t="s">
        <v>118</v>
      </c>
      <c r="D13" s="101"/>
      <c r="E13" s="101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102" t="s">
        <v>1</v>
      </c>
      <c r="D43" s="102"/>
      <c r="E43" s="102"/>
      <c r="F43" s="4"/>
      <c r="G43" s="4"/>
    </row>
    <row r="44" spans="1:7" ht="12.75" customHeight="1" x14ac:dyDescent="0.2">
      <c r="A44" s="4"/>
      <c r="B44" s="4"/>
      <c r="C44" s="102"/>
      <c r="D44" s="102"/>
      <c r="E44" s="102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1"/>
  <sheetViews>
    <sheetView showGridLines="0" zoomScaleNormal="100" zoomScaleSheetLayoutView="100" workbookViewId="0">
      <selection activeCell="D21" sqref="D2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9.42578125" customWidth="1"/>
    <col min="5" max="5" width="11.7109375" customWidth="1"/>
    <col min="6" max="6" width="11.85546875" customWidth="1"/>
  </cols>
  <sheetData>
    <row r="9" spans="1:6" ht="20.100000000000001" customHeight="1" x14ac:dyDescent="0.2">
      <c r="A9" s="104" t="s">
        <v>2</v>
      </c>
      <c r="B9" s="104"/>
      <c r="C9" s="104"/>
      <c r="D9" s="104"/>
      <c r="E9" s="104"/>
      <c r="F9" s="104"/>
    </row>
    <row r="10" spans="1:6" s="3" customFormat="1" ht="11.25" x14ac:dyDescent="0.2">
      <c r="A10" s="22"/>
      <c r="B10" s="23"/>
      <c r="C10" s="23"/>
      <c r="D10" s="23"/>
      <c r="E10" s="26"/>
      <c r="F10" s="27" t="str">
        <f>+Principal!C13</f>
        <v>datos al 31/03/2024</v>
      </c>
    </row>
    <row r="11" spans="1:6" ht="15" x14ac:dyDescent="0.25">
      <c r="A11" s="14"/>
      <c r="B11" s="15"/>
      <c r="C11" s="15"/>
      <c r="D11" s="15"/>
      <c r="E11" s="13"/>
      <c r="F11" s="18"/>
    </row>
    <row r="12" spans="1:6" ht="16.5" customHeight="1" x14ac:dyDescent="0.2">
      <c r="A12" s="30" t="s">
        <v>3</v>
      </c>
      <c r="B12" s="29" t="s">
        <v>4</v>
      </c>
      <c r="C12" s="30" t="s">
        <v>5</v>
      </c>
      <c r="D12" s="30" t="s">
        <v>6</v>
      </c>
      <c r="E12" s="30" t="s">
        <v>7</v>
      </c>
      <c r="F12" s="30" t="s">
        <v>8</v>
      </c>
    </row>
    <row r="13" spans="1:6" ht="16.5" customHeight="1" x14ac:dyDescent="0.2">
      <c r="A13" s="36">
        <v>1</v>
      </c>
      <c r="B13" s="93" t="s">
        <v>9</v>
      </c>
      <c r="C13" s="38">
        <v>45326</v>
      </c>
      <c r="D13" s="37">
        <v>3779</v>
      </c>
      <c r="E13" s="37">
        <v>290901</v>
      </c>
      <c r="F13" s="37">
        <v>4653</v>
      </c>
    </row>
    <row r="14" spans="1:6" ht="16.5" customHeight="1" x14ac:dyDescent="0.2">
      <c r="A14" s="82">
        <v>2</v>
      </c>
      <c r="B14" s="94" t="s">
        <v>10</v>
      </c>
      <c r="C14" s="84">
        <v>45332</v>
      </c>
      <c r="D14" s="83">
        <v>4561</v>
      </c>
      <c r="E14" s="83">
        <v>357244</v>
      </c>
      <c r="F14" s="83">
        <v>5155</v>
      </c>
    </row>
    <row r="15" spans="1:6" ht="16.5" customHeight="1" x14ac:dyDescent="0.2">
      <c r="A15" s="36">
        <v>3</v>
      </c>
      <c r="B15" s="93" t="s">
        <v>11</v>
      </c>
      <c r="C15" s="38">
        <v>45333</v>
      </c>
      <c r="D15" s="37">
        <v>3557</v>
      </c>
      <c r="E15" s="37">
        <v>276295</v>
      </c>
      <c r="F15" s="37">
        <v>4362</v>
      </c>
    </row>
    <row r="16" spans="1:6" ht="16.5" customHeight="1" x14ac:dyDescent="0.2">
      <c r="A16" s="82">
        <v>4</v>
      </c>
      <c r="B16" s="94" t="s">
        <v>12</v>
      </c>
      <c r="C16" s="84">
        <v>45340</v>
      </c>
      <c r="D16" s="83">
        <v>4340</v>
      </c>
      <c r="E16" s="83">
        <v>337115</v>
      </c>
      <c r="F16" s="83">
        <v>5316</v>
      </c>
    </row>
    <row r="17" spans="1:7" ht="16.5" customHeight="1" x14ac:dyDescent="0.2">
      <c r="A17" s="36">
        <v>5</v>
      </c>
      <c r="B17" s="93" t="s">
        <v>13</v>
      </c>
      <c r="C17" s="38">
        <v>45347</v>
      </c>
      <c r="D17" s="37">
        <v>5057</v>
      </c>
      <c r="E17" s="37">
        <v>396585</v>
      </c>
      <c r="F17" s="37">
        <v>6211</v>
      </c>
    </row>
    <row r="18" spans="1:7" ht="16.5" customHeight="1" x14ac:dyDescent="0.2">
      <c r="A18" s="82">
        <v>6</v>
      </c>
      <c r="B18" s="94" t="s">
        <v>14</v>
      </c>
      <c r="C18" s="84">
        <v>45350</v>
      </c>
      <c r="D18" s="83">
        <v>5130</v>
      </c>
      <c r="E18" s="83">
        <v>439913</v>
      </c>
      <c r="F18" s="83">
        <v>5842</v>
      </c>
    </row>
    <row r="19" spans="1:7" ht="16.5" customHeight="1" x14ac:dyDescent="0.2">
      <c r="A19" s="36">
        <v>7</v>
      </c>
      <c r="B19" s="93" t="s">
        <v>119</v>
      </c>
      <c r="C19" s="38">
        <v>45353</v>
      </c>
      <c r="D19" s="37">
        <v>5957</v>
      </c>
      <c r="E19" s="37">
        <v>450464</v>
      </c>
      <c r="F19" s="37">
        <v>7275</v>
      </c>
    </row>
    <row r="20" spans="1:7" ht="16.5" customHeight="1" x14ac:dyDescent="0.2">
      <c r="A20" s="82">
        <v>8</v>
      </c>
      <c r="B20" s="94" t="s">
        <v>120</v>
      </c>
      <c r="C20" s="84">
        <v>45361</v>
      </c>
      <c r="D20" s="83">
        <v>6542</v>
      </c>
      <c r="E20" s="83">
        <v>511714</v>
      </c>
      <c r="F20" s="83">
        <v>7960</v>
      </c>
    </row>
    <row r="21" spans="1:7" ht="16.5" customHeight="1" x14ac:dyDescent="0.2">
      <c r="A21" s="36">
        <v>9</v>
      </c>
      <c r="B21" s="93" t="s">
        <v>121</v>
      </c>
      <c r="C21" s="38">
        <v>45368</v>
      </c>
      <c r="D21" s="37">
        <v>6194</v>
      </c>
      <c r="E21" s="37">
        <v>533193</v>
      </c>
      <c r="F21" s="37">
        <v>6898</v>
      </c>
    </row>
    <row r="22" spans="1:7" ht="16.5" customHeight="1" x14ac:dyDescent="0.2">
      <c r="A22" s="82">
        <v>10</v>
      </c>
      <c r="B22" s="94" t="s">
        <v>122</v>
      </c>
      <c r="C22" s="84">
        <v>45368</v>
      </c>
      <c r="D22" s="83">
        <v>6367</v>
      </c>
      <c r="E22" s="83">
        <v>493177</v>
      </c>
      <c r="F22" s="83">
        <v>7712</v>
      </c>
    </row>
    <row r="23" spans="1:7" ht="16.5" customHeight="1" x14ac:dyDescent="0.2">
      <c r="A23" s="36">
        <v>11</v>
      </c>
      <c r="B23" s="93" t="s">
        <v>123</v>
      </c>
      <c r="C23" s="38">
        <v>45375</v>
      </c>
      <c r="D23" s="37">
        <v>6557</v>
      </c>
      <c r="E23" s="37">
        <v>498847</v>
      </c>
      <c r="F23" s="37">
        <v>7864</v>
      </c>
    </row>
    <row r="24" spans="1:7" ht="16.5" customHeight="1" x14ac:dyDescent="0.2">
      <c r="A24" s="82">
        <v>12</v>
      </c>
      <c r="B24" s="94" t="s">
        <v>124</v>
      </c>
      <c r="C24" s="84">
        <v>45380</v>
      </c>
      <c r="D24" s="83">
        <v>6127</v>
      </c>
      <c r="E24" s="83">
        <v>515557</v>
      </c>
      <c r="F24" s="83">
        <v>6817</v>
      </c>
    </row>
    <row r="25" spans="1:7" ht="16.5" customHeight="1" x14ac:dyDescent="0.2">
      <c r="A25" s="36">
        <v>13</v>
      </c>
      <c r="B25" s="93" t="s">
        <v>125</v>
      </c>
      <c r="C25" s="38">
        <v>45382</v>
      </c>
      <c r="D25" s="37">
        <v>5108</v>
      </c>
      <c r="E25" s="37">
        <v>385200</v>
      </c>
      <c r="F25" s="37">
        <v>6169</v>
      </c>
    </row>
    <row r="26" spans="1:7" ht="16.5" customHeight="1" x14ac:dyDescent="0.2">
      <c r="A26" s="12"/>
      <c r="B26" s="42"/>
      <c r="C26" s="43" t="s">
        <v>15</v>
      </c>
      <c r="D26" s="42">
        <f>SUM(D13:D25)</f>
        <v>69276</v>
      </c>
      <c r="E26" s="42">
        <f>SUM(E13:E25)</f>
        <v>5486205</v>
      </c>
      <c r="F26" s="43">
        <f>SUM(F13:F25)</f>
        <v>82234</v>
      </c>
      <c r="G26" s="6"/>
    </row>
    <row r="27" spans="1:7" x14ac:dyDescent="0.2">
      <c r="A27" s="6"/>
      <c r="B27" s="6"/>
      <c r="C27" s="10"/>
      <c r="D27" s="11"/>
      <c r="E27" s="11"/>
      <c r="F27" s="9"/>
    </row>
    <row r="28" spans="1:7" x14ac:dyDescent="0.2">
      <c r="A28" s="6"/>
      <c r="B28" s="6"/>
      <c r="C28" s="10"/>
      <c r="D28" s="11"/>
      <c r="E28" s="11"/>
      <c r="F28" s="9"/>
    </row>
    <row r="29" spans="1:7" x14ac:dyDescent="0.2">
      <c r="D29" s="7"/>
    </row>
    <row r="31" spans="1:7" x14ac:dyDescent="0.2">
      <c r="D31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9:G15"/>
  <sheetViews>
    <sheetView showGridLines="0" zoomScaleNormal="100" zoomScaleSheetLayoutView="100" workbookViewId="0">
      <selection activeCell="G14" sqref="G14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2.140625" customWidth="1"/>
    <col min="5" max="5" width="9.7109375" customWidth="1"/>
    <col min="6" max="6" width="11.85546875" customWidth="1"/>
  </cols>
  <sheetData>
    <row r="9" spans="1:7" s="31" customFormat="1" ht="20.100000000000001" customHeight="1" x14ac:dyDescent="0.2">
      <c r="A9" s="105" t="s">
        <v>16</v>
      </c>
      <c r="B9" s="105"/>
      <c r="C9" s="105"/>
      <c r="D9" s="105"/>
      <c r="E9" s="105"/>
      <c r="F9" s="105"/>
      <c r="G9" s="32"/>
    </row>
    <row r="10" spans="1:7" s="20" customFormat="1" ht="11.25" x14ac:dyDescent="0.2">
      <c r="B10" s="21"/>
      <c r="C10" s="21"/>
      <c r="D10" s="21"/>
      <c r="E10" s="21"/>
      <c r="F10" s="28" t="str">
        <f>+Principal!C13</f>
        <v>datos al 31/03/2024</v>
      </c>
      <c r="G10" s="21"/>
    </row>
    <row r="11" spans="1:7" s="16" customFormat="1" ht="15" x14ac:dyDescent="0.2">
      <c r="B11" s="17"/>
      <c r="C11" s="17"/>
      <c r="D11" s="17"/>
      <c r="E11" s="17"/>
      <c r="F11" s="19"/>
      <c r="G11" s="17"/>
    </row>
    <row r="12" spans="1:7" s="31" customFormat="1" ht="16.5" customHeight="1" x14ac:dyDescent="0.2">
      <c r="A12" s="39"/>
      <c r="B12" s="29" t="s">
        <v>17</v>
      </c>
      <c r="C12" s="30" t="s">
        <v>6</v>
      </c>
      <c r="D12" s="30" t="s">
        <v>7</v>
      </c>
      <c r="E12" s="30" t="s">
        <v>8</v>
      </c>
      <c r="F12" s="30" t="s">
        <v>18</v>
      </c>
    </row>
    <row r="13" spans="1:7" ht="16.5" customHeight="1" x14ac:dyDescent="0.2">
      <c r="A13" s="40"/>
      <c r="B13" s="96" t="s">
        <v>19</v>
      </c>
      <c r="C13" s="37">
        <v>47264</v>
      </c>
      <c r="D13" s="37">
        <v>3640298</v>
      </c>
      <c r="E13" s="37">
        <v>57522</v>
      </c>
      <c r="F13" s="41">
        <f>+E13/$E$15</f>
        <v>0.69948318842342072</v>
      </c>
      <c r="G13" s="5"/>
    </row>
    <row r="14" spans="1:7" ht="16.5" customHeight="1" x14ac:dyDescent="0.2">
      <c r="A14" s="40"/>
      <c r="B14" s="95" t="s">
        <v>20</v>
      </c>
      <c r="C14" s="85">
        <v>22012</v>
      </c>
      <c r="D14" s="85">
        <v>1845907</v>
      </c>
      <c r="E14" s="85">
        <v>24713</v>
      </c>
      <c r="F14" s="86">
        <f>+E14/$E$15</f>
        <v>0.30051681157657933</v>
      </c>
      <c r="G14" s="5"/>
    </row>
    <row r="15" spans="1:7" ht="16.5" customHeight="1" x14ac:dyDescent="0.2">
      <c r="B15" s="44" t="s">
        <v>15</v>
      </c>
      <c r="C15" s="42">
        <f>SUM(C13:C14)</f>
        <v>69276</v>
      </c>
      <c r="D15" s="42">
        <f>SUM(D13:D14)</f>
        <v>5486205</v>
      </c>
      <c r="E15" s="42">
        <f>SUM(E13:E14)</f>
        <v>82235</v>
      </c>
      <c r="F15" s="45">
        <f>+E15/$E$15</f>
        <v>1</v>
      </c>
      <c r="G15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77"/>
  <sheetViews>
    <sheetView showGridLines="0" zoomScaleNormal="100" zoomScaleSheetLayoutView="100" workbookViewId="0">
      <selection activeCell="E30" sqref="E30"/>
    </sheetView>
  </sheetViews>
  <sheetFormatPr baseColWidth="10" defaultColWidth="11.42578125" defaultRowHeight="12.75" x14ac:dyDescent="0.2"/>
  <cols>
    <col min="1" max="1" width="6" customWidth="1"/>
    <col min="2" max="2" width="19.140625" customWidth="1"/>
    <col min="3" max="3" width="9.5703125" customWidth="1"/>
    <col min="4" max="4" width="11.7109375" customWidth="1"/>
    <col min="5" max="6" width="11.7109375" bestFit="1" customWidth="1"/>
  </cols>
  <sheetData>
    <row r="4" spans="2:7" x14ac:dyDescent="0.2">
      <c r="E4" s="6"/>
    </row>
    <row r="9" spans="2:7" s="33" customFormat="1" ht="20.100000000000001" customHeight="1" x14ac:dyDescent="0.2">
      <c r="B9" s="105" t="s">
        <v>21</v>
      </c>
      <c r="C9" s="105"/>
      <c r="D9" s="105"/>
      <c r="E9" s="105"/>
      <c r="F9" s="105"/>
    </row>
    <row r="10" spans="2:7" s="3" customFormat="1" ht="11.25" x14ac:dyDescent="0.2">
      <c r="B10" s="21"/>
      <c r="C10" s="20"/>
      <c r="D10" s="20"/>
      <c r="E10" s="20"/>
      <c r="F10" s="28" t="str">
        <f>+Principal!C13</f>
        <v>datos al 31/03/2024</v>
      </c>
      <c r="G10" s="11"/>
    </row>
    <row r="11" spans="2:7" ht="15" x14ac:dyDescent="0.2">
      <c r="B11" s="17"/>
      <c r="C11" s="16"/>
      <c r="D11" s="16"/>
      <c r="E11" s="16"/>
      <c r="F11" s="19"/>
      <c r="G11" s="5"/>
    </row>
    <row r="12" spans="2:7" s="33" customFormat="1" ht="16.5" customHeight="1" x14ac:dyDescent="0.2">
      <c r="B12" s="29" t="s">
        <v>22</v>
      </c>
      <c r="C12" s="30" t="s">
        <v>6</v>
      </c>
      <c r="D12" s="30" t="s">
        <v>7</v>
      </c>
      <c r="E12" s="30" t="s">
        <v>8</v>
      </c>
      <c r="F12" s="30" t="s">
        <v>18</v>
      </c>
    </row>
    <row r="13" spans="2:7" ht="16.5" customHeight="1" x14ac:dyDescent="0.2">
      <c r="B13" s="96" t="s">
        <v>23</v>
      </c>
      <c r="C13" s="37">
        <v>9239</v>
      </c>
      <c r="D13" s="37">
        <v>754844</v>
      </c>
      <c r="E13" s="37">
        <v>9840</v>
      </c>
      <c r="F13" s="49">
        <f>+E13/$E$77</f>
        <v>0.11965708031859913</v>
      </c>
      <c r="G13" s="5"/>
    </row>
    <row r="14" spans="2:7" ht="16.5" customHeight="1" x14ac:dyDescent="0.2">
      <c r="B14" s="97" t="s">
        <v>24</v>
      </c>
      <c r="C14" s="83">
        <v>7451</v>
      </c>
      <c r="D14" s="83">
        <v>601581</v>
      </c>
      <c r="E14" s="83">
        <v>8830</v>
      </c>
      <c r="F14" s="87">
        <f>+E14/$E$77</f>
        <v>0.10737520520459658</v>
      </c>
      <c r="G14" s="5"/>
    </row>
    <row r="15" spans="2:7" ht="16.5" customHeight="1" x14ac:dyDescent="0.2">
      <c r="B15" s="96" t="s">
        <v>25</v>
      </c>
      <c r="C15" s="37">
        <v>6075</v>
      </c>
      <c r="D15" s="37">
        <v>480344</v>
      </c>
      <c r="E15" s="37">
        <v>6986</v>
      </c>
      <c r="F15" s="49">
        <f>+E15/$E$77</f>
        <v>8.4951662917249343E-2</v>
      </c>
      <c r="G15" s="5"/>
    </row>
    <row r="16" spans="2:7" ht="16.5" customHeight="1" x14ac:dyDescent="0.2">
      <c r="B16" s="97" t="s">
        <v>29</v>
      </c>
      <c r="C16" s="83">
        <v>4221</v>
      </c>
      <c r="D16" s="83">
        <v>373334</v>
      </c>
      <c r="E16" s="83">
        <v>5237</v>
      </c>
      <c r="F16" s="87">
        <f>+E16/$E$77</f>
        <v>6.3683346506961752E-2</v>
      </c>
      <c r="G16" s="5"/>
    </row>
    <row r="17" spans="2:7" ht="16.5" customHeight="1" x14ac:dyDescent="0.2">
      <c r="B17" s="96" t="s">
        <v>28</v>
      </c>
      <c r="C17" s="37">
        <v>4114</v>
      </c>
      <c r="D17" s="37">
        <v>305695</v>
      </c>
      <c r="E17" s="37">
        <v>5009</v>
      </c>
      <c r="F17" s="49">
        <f>+E17/$E$77</f>
        <v>6.0910804402018605E-2</v>
      </c>
      <c r="G17" s="5"/>
    </row>
    <row r="18" spans="2:7" ht="16.5" customHeight="1" x14ac:dyDescent="0.2">
      <c r="B18" s="97" t="s">
        <v>27</v>
      </c>
      <c r="C18" s="83">
        <v>4254</v>
      </c>
      <c r="D18" s="83">
        <v>313942</v>
      </c>
      <c r="E18" s="83">
        <v>5005</v>
      </c>
      <c r="F18" s="87">
        <f>+E18/$E$77</f>
        <v>6.0862163312458202E-2</v>
      </c>
      <c r="G18" s="5"/>
    </row>
    <row r="19" spans="2:7" ht="16.5" customHeight="1" x14ac:dyDescent="0.2">
      <c r="B19" s="96" t="s">
        <v>31</v>
      </c>
      <c r="C19" s="37">
        <v>4039</v>
      </c>
      <c r="D19" s="37">
        <v>285431</v>
      </c>
      <c r="E19" s="37">
        <v>4878</v>
      </c>
      <c r="F19" s="49">
        <f>+E19/$E$77</f>
        <v>5.9317808718915302E-2</v>
      </c>
      <c r="G19" s="5"/>
    </row>
    <row r="20" spans="2:7" ht="16.5" customHeight="1" x14ac:dyDescent="0.2">
      <c r="B20" s="97" t="s">
        <v>26</v>
      </c>
      <c r="C20" s="83">
        <v>3383</v>
      </c>
      <c r="D20" s="83">
        <v>302549</v>
      </c>
      <c r="E20" s="83">
        <v>4142</v>
      </c>
      <c r="F20" s="87">
        <f>+E20/$E$77</f>
        <v>5.0367848239800568E-2</v>
      </c>
      <c r="G20" s="5"/>
    </row>
    <row r="21" spans="2:7" ht="16.5" customHeight="1" x14ac:dyDescent="0.2">
      <c r="B21" s="96" t="s">
        <v>34</v>
      </c>
      <c r="C21" s="37">
        <v>3214</v>
      </c>
      <c r="D21" s="37">
        <v>263051</v>
      </c>
      <c r="E21" s="37">
        <v>3818</v>
      </c>
      <c r="F21" s="49">
        <f>+E21/$E$77</f>
        <v>4.642791998540767E-2</v>
      </c>
      <c r="G21" s="5"/>
    </row>
    <row r="22" spans="2:7" ht="16.5" customHeight="1" x14ac:dyDescent="0.2">
      <c r="B22" s="97" t="s">
        <v>32</v>
      </c>
      <c r="C22" s="83">
        <v>2800</v>
      </c>
      <c r="D22" s="83">
        <v>188480</v>
      </c>
      <c r="E22" s="83">
        <v>3497</v>
      </c>
      <c r="F22" s="87">
        <f>+E22/$E$77</f>
        <v>4.2524472548185081E-2</v>
      </c>
      <c r="G22" s="5"/>
    </row>
    <row r="23" spans="2:7" ht="16.5" customHeight="1" x14ac:dyDescent="0.2">
      <c r="B23" s="96" t="s">
        <v>30</v>
      </c>
      <c r="C23" s="37">
        <v>2566</v>
      </c>
      <c r="D23" s="37">
        <v>169033</v>
      </c>
      <c r="E23" s="37">
        <v>3238</v>
      </c>
      <c r="F23" s="49">
        <f>+E23/$E$77</f>
        <v>3.9374961999148778E-2</v>
      </c>
      <c r="G23" s="5"/>
    </row>
    <row r="24" spans="2:7" ht="16.5" customHeight="1" x14ac:dyDescent="0.2">
      <c r="B24" s="97" t="s">
        <v>37</v>
      </c>
      <c r="C24" s="83">
        <v>2543</v>
      </c>
      <c r="D24" s="83">
        <v>245000</v>
      </c>
      <c r="E24" s="83">
        <v>3156</v>
      </c>
      <c r="F24" s="87">
        <f>+E24/$E$77</f>
        <v>3.8377819663160458E-2</v>
      </c>
      <c r="G24" s="5"/>
    </row>
    <row r="25" spans="2:7" ht="16.5" customHeight="1" x14ac:dyDescent="0.2">
      <c r="B25" s="96" t="s">
        <v>35</v>
      </c>
      <c r="C25" s="37">
        <v>2002</v>
      </c>
      <c r="D25" s="37">
        <v>140717</v>
      </c>
      <c r="E25" s="37">
        <v>2424</v>
      </c>
      <c r="F25" s="49">
        <f>+E25/$E$77</f>
        <v>2.947650027360613E-2</v>
      </c>
      <c r="G25" s="5"/>
    </row>
    <row r="26" spans="2:7" ht="16.5" customHeight="1" x14ac:dyDescent="0.2">
      <c r="B26" s="97" t="s">
        <v>33</v>
      </c>
      <c r="C26" s="83">
        <v>1919</v>
      </c>
      <c r="D26" s="83">
        <v>142431</v>
      </c>
      <c r="E26" s="83">
        <v>2400</v>
      </c>
      <c r="F26" s="87">
        <f>+E26/$E$77</f>
        <v>2.9184653736243692E-2</v>
      </c>
      <c r="G26" s="5"/>
    </row>
    <row r="27" spans="2:7" ht="16.5" customHeight="1" x14ac:dyDescent="0.2">
      <c r="B27" s="96" t="s">
        <v>36</v>
      </c>
      <c r="C27" s="37">
        <v>1654</v>
      </c>
      <c r="D27" s="37">
        <v>131150</v>
      </c>
      <c r="E27" s="37">
        <v>1928</v>
      </c>
      <c r="F27" s="49">
        <f>+E27/$E$77</f>
        <v>2.3445005168115766E-2</v>
      </c>
      <c r="G27" s="5"/>
    </row>
    <row r="28" spans="2:7" ht="16.5" customHeight="1" x14ac:dyDescent="0.2">
      <c r="B28" s="97" t="s">
        <v>38</v>
      </c>
      <c r="C28" s="83">
        <v>1415</v>
      </c>
      <c r="D28" s="83">
        <v>106039</v>
      </c>
      <c r="E28" s="83">
        <v>1718</v>
      </c>
      <c r="F28" s="87">
        <f>+E28/$E$77</f>
        <v>2.0891347966194442E-2</v>
      </c>
      <c r="G28" s="5"/>
    </row>
    <row r="29" spans="2:7" ht="16.5" customHeight="1" x14ac:dyDescent="0.2">
      <c r="B29" s="96" t="s">
        <v>39</v>
      </c>
      <c r="C29" s="37">
        <v>901</v>
      </c>
      <c r="D29" s="37">
        <v>70504</v>
      </c>
      <c r="E29" s="37">
        <v>1125</v>
      </c>
      <c r="F29" s="49">
        <f>+E29/$E$77</f>
        <v>1.3680306438864231E-2</v>
      </c>
      <c r="G29" s="5"/>
    </row>
    <row r="30" spans="2:7" ht="16.5" customHeight="1" x14ac:dyDescent="0.2">
      <c r="B30" s="97" t="s">
        <v>40</v>
      </c>
      <c r="C30" s="83">
        <v>896</v>
      </c>
      <c r="D30" s="83">
        <v>80857</v>
      </c>
      <c r="E30" s="83">
        <v>989</v>
      </c>
      <c r="F30" s="87">
        <f>+E30/$E$77</f>
        <v>1.2026509393810421E-2</v>
      </c>
      <c r="G30" s="5"/>
    </row>
    <row r="31" spans="2:7" ht="16.5" customHeight="1" x14ac:dyDescent="0.2">
      <c r="B31" s="96" t="s">
        <v>41</v>
      </c>
      <c r="C31" s="37">
        <v>693</v>
      </c>
      <c r="D31" s="37">
        <v>43652</v>
      </c>
      <c r="E31" s="37">
        <v>895</v>
      </c>
      <c r="F31" s="49">
        <f>+E31/$E$77</f>
        <v>1.0883443789140877E-2</v>
      </c>
      <c r="G31" s="5"/>
    </row>
    <row r="32" spans="2:7" ht="16.5" customHeight="1" x14ac:dyDescent="0.2">
      <c r="B32" s="97" t="s">
        <v>46</v>
      </c>
      <c r="C32" s="83">
        <v>527</v>
      </c>
      <c r="D32" s="83">
        <v>33649</v>
      </c>
      <c r="E32" s="83">
        <v>670</v>
      </c>
      <c r="F32" s="87">
        <f>+E32/$E$77</f>
        <v>8.1473825013680303E-3</v>
      </c>
      <c r="G32" s="5"/>
    </row>
    <row r="33" spans="2:7" ht="16.5" customHeight="1" x14ac:dyDescent="0.2">
      <c r="B33" s="96" t="s">
        <v>42</v>
      </c>
      <c r="C33" s="37">
        <v>564</v>
      </c>
      <c r="D33" s="37">
        <v>36367</v>
      </c>
      <c r="E33" s="37">
        <v>670</v>
      </c>
      <c r="F33" s="49">
        <f>+E33/$E$77</f>
        <v>8.1473825013680303E-3</v>
      </c>
      <c r="G33" s="5"/>
    </row>
    <row r="34" spans="2:7" ht="16.5" customHeight="1" x14ac:dyDescent="0.2">
      <c r="B34" s="97" t="s">
        <v>44</v>
      </c>
      <c r="C34" s="83">
        <v>504</v>
      </c>
      <c r="D34" s="83">
        <v>31752</v>
      </c>
      <c r="E34" s="83">
        <v>651</v>
      </c>
      <c r="F34" s="87">
        <f>+E34/$E$77</f>
        <v>7.9163373259561014E-3</v>
      </c>
      <c r="G34" s="5"/>
    </row>
    <row r="35" spans="2:7" ht="16.5" customHeight="1" x14ac:dyDescent="0.2">
      <c r="B35" s="96" t="s">
        <v>43</v>
      </c>
      <c r="C35" s="37">
        <v>477</v>
      </c>
      <c r="D35" s="37">
        <v>42980</v>
      </c>
      <c r="E35" s="37">
        <v>585</v>
      </c>
      <c r="F35" s="49">
        <f>+E35/$E$77</f>
        <v>7.1137593482093996E-3</v>
      </c>
      <c r="G35" s="5"/>
    </row>
    <row r="36" spans="2:7" ht="16.5" customHeight="1" x14ac:dyDescent="0.2">
      <c r="B36" s="97" t="s">
        <v>45</v>
      </c>
      <c r="C36" s="83">
        <v>420</v>
      </c>
      <c r="D36" s="83">
        <v>28568</v>
      </c>
      <c r="E36" s="83">
        <v>500</v>
      </c>
      <c r="F36" s="87">
        <f>+E36/$E$77</f>
        <v>6.0801361950507688E-3</v>
      </c>
      <c r="G36" s="5"/>
    </row>
    <row r="37" spans="2:7" ht="16.5" customHeight="1" x14ac:dyDescent="0.2">
      <c r="B37" s="96" t="s">
        <v>47</v>
      </c>
      <c r="C37" s="37">
        <v>352</v>
      </c>
      <c r="D37" s="37">
        <v>26369</v>
      </c>
      <c r="E37" s="37">
        <v>383</v>
      </c>
      <c r="F37" s="49">
        <f>+E37/$E$77</f>
        <v>4.6573843254088887E-3</v>
      </c>
      <c r="G37" s="5"/>
    </row>
    <row r="38" spans="2:7" ht="16.5" customHeight="1" x14ac:dyDescent="0.2">
      <c r="B38" s="97" t="s">
        <v>48</v>
      </c>
      <c r="C38" s="83">
        <v>290</v>
      </c>
      <c r="D38" s="83">
        <v>20582</v>
      </c>
      <c r="E38" s="83">
        <v>360</v>
      </c>
      <c r="F38" s="87">
        <f>+E38/$E$77</f>
        <v>4.3776980604365535E-3</v>
      </c>
      <c r="G38" s="5"/>
    </row>
    <row r="39" spans="2:7" ht="16.5" customHeight="1" x14ac:dyDescent="0.2">
      <c r="B39" s="96" t="s">
        <v>126</v>
      </c>
      <c r="C39" s="37">
        <v>200</v>
      </c>
      <c r="D39" s="37">
        <v>18726</v>
      </c>
      <c r="E39" s="37">
        <v>262</v>
      </c>
      <c r="F39" s="49">
        <f>+E39/$E$77</f>
        <v>3.1859913662066032E-3</v>
      </c>
      <c r="G39" s="5"/>
    </row>
    <row r="40" spans="2:7" ht="16.5" customHeight="1" x14ac:dyDescent="0.2">
      <c r="B40" s="97" t="s">
        <v>50</v>
      </c>
      <c r="C40" s="83">
        <v>120</v>
      </c>
      <c r="D40" s="83">
        <v>18100</v>
      </c>
      <c r="E40" s="83">
        <v>253</v>
      </c>
      <c r="F40" s="87">
        <f>+E40/$E$77</f>
        <v>3.0765489146956891E-3</v>
      </c>
      <c r="G40" s="5"/>
    </row>
    <row r="41" spans="2:7" ht="16.5" customHeight="1" x14ac:dyDescent="0.2">
      <c r="B41" s="96" t="s">
        <v>49</v>
      </c>
      <c r="C41" s="37">
        <v>240</v>
      </c>
      <c r="D41" s="37">
        <v>27276</v>
      </c>
      <c r="E41" s="37">
        <v>244</v>
      </c>
      <c r="F41" s="49">
        <f>+E41/$E$77</f>
        <v>2.9671064631847754E-3</v>
      </c>
      <c r="G41" s="5"/>
    </row>
    <row r="42" spans="2:7" ht="16.5" customHeight="1" x14ac:dyDescent="0.2">
      <c r="B42" s="97" t="s">
        <v>69</v>
      </c>
      <c r="C42" s="83">
        <v>200</v>
      </c>
      <c r="D42" s="83">
        <v>21696</v>
      </c>
      <c r="E42" s="83">
        <v>195</v>
      </c>
      <c r="F42" s="87">
        <f>+E42/$E$77</f>
        <v>2.3712531160697999E-3</v>
      </c>
      <c r="G42" s="5"/>
    </row>
    <row r="43" spans="2:7" ht="16.5" customHeight="1" x14ac:dyDescent="0.2">
      <c r="B43" s="96" t="s">
        <v>52</v>
      </c>
      <c r="C43" s="37">
        <v>160</v>
      </c>
      <c r="D43" s="37">
        <v>20067</v>
      </c>
      <c r="E43" s="37">
        <v>181</v>
      </c>
      <c r="F43" s="49">
        <f>+E43/$E$77</f>
        <v>2.2010093026083783E-3</v>
      </c>
      <c r="G43" s="5"/>
    </row>
    <row r="44" spans="2:7" ht="16.5" customHeight="1" x14ac:dyDescent="0.2">
      <c r="B44" s="97" t="s">
        <v>127</v>
      </c>
      <c r="C44" s="83">
        <v>121</v>
      </c>
      <c r="D44" s="83">
        <v>8883</v>
      </c>
      <c r="E44" s="83">
        <v>136</v>
      </c>
      <c r="F44" s="87">
        <f>+E44/$E$77</f>
        <v>1.6537970450538092E-3</v>
      </c>
      <c r="G44" s="5"/>
    </row>
    <row r="45" spans="2:7" ht="16.5" customHeight="1" x14ac:dyDescent="0.2">
      <c r="B45" s="96" t="s">
        <v>128</v>
      </c>
      <c r="C45" s="37">
        <v>99</v>
      </c>
      <c r="D45" s="37">
        <v>99</v>
      </c>
      <c r="E45" s="37">
        <v>134</v>
      </c>
      <c r="F45" s="49">
        <f>+E45/$E$77</f>
        <v>1.6294765002736061E-3</v>
      </c>
      <c r="G45" s="5"/>
    </row>
    <row r="46" spans="2:7" ht="16.5" customHeight="1" x14ac:dyDescent="0.2">
      <c r="B46" s="97" t="s">
        <v>51</v>
      </c>
      <c r="C46" s="83">
        <v>120</v>
      </c>
      <c r="D46" s="83">
        <v>14400</v>
      </c>
      <c r="E46" s="83">
        <v>130</v>
      </c>
      <c r="F46" s="87">
        <f>+E46/$E$77</f>
        <v>1.5808354107132E-3</v>
      </c>
      <c r="G46" s="5"/>
    </row>
    <row r="47" spans="2:7" ht="16.5" customHeight="1" x14ac:dyDescent="0.2">
      <c r="B47" s="96" t="s">
        <v>60</v>
      </c>
      <c r="C47" s="37">
        <v>120</v>
      </c>
      <c r="D47" s="37">
        <v>13792</v>
      </c>
      <c r="E47" s="37">
        <v>126</v>
      </c>
      <c r="F47" s="49">
        <f>+E47/$E$77</f>
        <v>1.5321943211527938E-3</v>
      </c>
      <c r="G47" s="5"/>
    </row>
    <row r="48" spans="2:7" ht="16.5" customHeight="1" x14ac:dyDescent="0.2">
      <c r="B48" s="97" t="s">
        <v>129</v>
      </c>
      <c r="C48" s="83">
        <v>100</v>
      </c>
      <c r="D48" s="83">
        <v>6300</v>
      </c>
      <c r="E48" s="83">
        <v>120</v>
      </c>
      <c r="F48" s="87">
        <f>+E48/$E$77</f>
        <v>1.4592326868121846E-3</v>
      </c>
      <c r="G48" s="5"/>
    </row>
    <row r="49" spans="2:7" ht="16.5" customHeight="1" x14ac:dyDescent="0.2">
      <c r="B49" s="96" t="s">
        <v>62</v>
      </c>
      <c r="C49" s="37">
        <v>60</v>
      </c>
      <c r="D49" s="37">
        <v>8071</v>
      </c>
      <c r="E49" s="37">
        <v>113</v>
      </c>
      <c r="F49" s="49">
        <f>+E49/$E$77</f>
        <v>1.3741107800814738E-3</v>
      </c>
      <c r="G49" s="5"/>
    </row>
    <row r="50" spans="2:7" ht="16.5" customHeight="1" x14ac:dyDescent="0.2">
      <c r="B50" s="97" t="s">
        <v>53</v>
      </c>
      <c r="C50" s="83">
        <v>93</v>
      </c>
      <c r="D50" s="83">
        <v>6235</v>
      </c>
      <c r="E50" s="83">
        <v>104</v>
      </c>
      <c r="F50" s="87">
        <f>+E50/$E$77</f>
        <v>1.2646683285705599E-3</v>
      </c>
      <c r="G50" s="5"/>
    </row>
    <row r="51" spans="2:7" ht="16.5" customHeight="1" x14ac:dyDescent="0.2">
      <c r="B51" s="96" t="s">
        <v>63</v>
      </c>
      <c r="C51" s="37">
        <v>60</v>
      </c>
      <c r="D51" s="37">
        <v>7013</v>
      </c>
      <c r="E51" s="37">
        <v>98</v>
      </c>
      <c r="F51" s="49">
        <f>+E51/$E$77</f>
        <v>1.1917066942299507E-3</v>
      </c>
      <c r="G51" s="5"/>
    </row>
    <row r="52" spans="2:7" ht="16.5" customHeight="1" x14ac:dyDescent="0.2">
      <c r="B52" s="97" t="s">
        <v>130</v>
      </c>
      <c r="C52" s="83">
        <v>80</v>
      </c>
      <c r="D52" s="83">
        <v>5040</v>
      </c>
      <c r="E52" s="83">
        <v>96</v>
      </c>
      <c r="F52" s="87">
        <f>+E52/$E$77</f>
        <v>1.1673861494497476E-3</v>
      </c>
      <c r="G52" s="5"/>
    </row>
    <row r="53" spans="2:7" ht="16.5" customHeight="1" x14ac:dyDescent="0.2">
      <c r="B53" s="96" t="s">
        <v>59</v>
      </c>
      <c r="C53" s="37">
        <v>80</v>
      </c>
      <c r="D53" s="37">
        <v>9560</v>
      </c>
      <c r="E53" s="37">
        <v>88</v>
      </c>
      <c r="F53" s="49">
        <f>+E53/$E$77</f>
        <v>1.0701039703289355E-3</v>
      </c>
      <c r="G53" s="5"/>
    </row>
    <row r="54" spans="2:7" ht="16.5" customHeight="1" x14ac:dyDescent="0.2">
      <c r="B54" s="97" t="s">
        <v>131</v>
      </c>
      <c r="C54" s="83">
        <v>63</v>
      </c>
      <c r="D54" s="83">
        <v>3822</v>
      </c>
      <c r="E54" s="83">
        <v>78</v>
      </c>
      <c r="F54" s="87">
        <f>+E54/$E$77</f>
        <v>9.4850124642791999E-4</v>
      </c>
      <c r="G54" s="5"/>
    </row>
    <row r="55" spans="2:7" ht="16.5" customHeight="1" x14ac:dyDescent="0.2">
      <c r="B55" s="96" t="s">
        <v>58</v>
      </c>
      <c r="C55" s="37">
        <v>60</v>
      </c>
      <c r="D55" s="37">
        <v>7672</v>
      </c>
      <c r="E55" s="37">
        <v>72</v>
      </c>
      <c r="F55" s="49">
        <f>+E55/$E$77</f>
        <v>8.7553961208731079E-4</v>
      </c>
      <c r="G55" s="5"/>
    </row>
    <row r="56" spans="2:7" ht="16.5" customHeight="1" x14ac:dyDescent="0.2">
      <c r="B56" s="97" t="s">
        <v>54</v>
      </c>
      <c r="C56" s="83">
        <v>63</v>
      </c>
      <c r="D56" s="83">
        <v>3540</v>
      </c>
      <c r="E56" s="83">
        <v>71</v>
      </c>
      <c r="F56" s="87">
        <f>+E56/$E$77</f>
        <v>8.6337933969720922E-4</v>
      </c>
      <c r="G56" s="5"/>
    </row>
    <row r="57" spans="2:7" ht="16.5" customHeight="1" x14ac:dyDescent="0.2">
      <c r="B57" s="96" t="s">
        <v>55</v>
      </c>
      <c r="C57" s="37">
        <v>60</v>
      </c>
      <c r="D57" s="37">
        <v>7200</v>
      </c>
      <c r="E57" s="37">
        <v>70</v>
      </c>
      <c r="F57" s="49">
        <f>+E57/$E$77</f>
        <v>8.5121906730710765E-4</v>
      </c>
      <c r="G57" s="5"/>
    </row>
    <row r="58" spans="2:7" ht="16.5" customHeight="1" x14ac:dyDescent="0.2">
      <c r="B58" s="97" t="s">
        <v>56</v>
      </c>
      <c r="C58" s="83">
        <v>60</v>
      </c>
      <c r="D58" s="83">
        <v>3340</v>
      </c>
      <c r="E58" s="83">
        <v>66</v>
      </c>
      <c r="F58" s="87">
        <f>+E58/$E$77</f>
        <v>8.0257797774670148E-4</v>
      </c>
      <c r="G58" s="5"/>
    </row>
    <row r="59" spans="2:7" ht="16.5" customHeight="1" x14ac:dyDescent="0.2">
      <c r="B59" s="96" t="s">
        <v>57</v>
      </c>
      <c r="C59" s="37">
        <v>60</v>
      </c>
      <c r="D59" s="37">
        <v>6840</v>
      </c>
      <c r="E59" s="37">
        <v>62</v>
      </c>
      <c r="F59" s="49">
        <f>+E59/$E$77</f>
        <v>7.5393688818629543E-4</v>
      </c>
      <c r="G59" s="5"/>
    </row>
    <row r="60" spans="2:7" ht="16.5" customHeight="1" x14ac:dyDescent="0.2">
      <c r="B60" s="97" t="s">
        <v>132</v>
      </c>
      <c r="C60" s="83">
        <v>60</v>
      </c>
      <c r="D60" s="83">
        <v>7240</v>
      </c>
      <c r="E60" s="83">
        <v>62</v>
      </c>
      <c r="F60" s="87">
        <f>+E60/$E$77</f>
        <v>7.5393688818629543E-4</v>
      </c>
      <c r="G60" s="5"/>
    </row>
    <row r="61" spans="2:7" ht="16.5" customHeight="1" x14ac:dyDescent="0.2">
      <c r="B61" s="96" t="s">
        <v>133</v>
      </c>
      <c r="C61" s="37">
        <v>42</v>
      </c>
      <c r="D61" s="37">
        <v>2646</v>
      </c>
      <c r="E61" s="37">
        <v>54</v>
      </c>
      <c r="F61" s="49">
        <f>+E61/$E$77</f>
        <v>6.5665470906548309E-4</v>
      </c>
      <c r="G61" s="5"/>
    </row>
    <row r="62" spans="2:7" ht="16.5" customHeight="1" x14ac:dyDescent="0.2">
      <c r="B62" s="97" t="s">
        <v>134</v>
      </c>
      <c r="C62" s="83">
        <v>40</v>
      </c>
      <c r="D62" s="83">
        <v>2560</v>
      </c>
      <c r="E62" s="83">
        <v>49</v>
      </c>
      <c r="F62" s="87">
        <f>+E62/$E$77</f>
        <v>5.9585334711497536E-4</v>
      </c>
      <c r="G62" s="5"/>
    </row>
    <row r="63" spans="2:7" ht="16.5" customHeight="1" x14ac:dyDescent="0.2">
      <c r="B63" s="96" t="s">
        <v>135</v>
      </c>
      <c r="C63" s="37">
        <v>40</v>
      </c>
      <c r="D63" s="37">
        <v>2625</v>
      </c>
      <c r="E63" s="37">
        <v>45</v>
      </c>
      <c r="F63" s="49">
        <f>+E63/$E$77</f>
        <v>5.4721225755456919E-4</v>
      </c>
      <c r="G63" s="5"/>
    </row>
    <row r="64" spans="2:7" ht="16.5" customHeight="1" x14ac:dyDescent="0.2">
      <c r="B64" s="97" t="s">
        <v>65</v>
      </c>
      <c r="C64" s="83">
        <v>40</v>
      </c>
      <c r="D64" s="83">
        <v>4671</v>
      </c>
      <c r="E64" s="83">
        <v>42</v>
      </c>
      <c r="F64" s="87">
        <f>+E64/$E$77</f>
        <v>5.1073144038426459E-4</v>
      </c>
      <c r="G64" s="5"/>
    </row>
    <row r="65" spans="2:7" ht="16.5" customHeight="1" x14ac:dyDescent="0.2">
      <c r="B65" s="96" t="s">
        <v>66</v>
      </c>
      <c r="C65" s="37">
        <v>40</v>
      </c>
      <c r="D65" s="37">
        <v>4560</v>
      </c>
      <c r="E65" s="37">
        <v>41</v>
      </c>
      <c r="F65" s="49">
        <f>+E65/$E$77</f>
        <v>4.9857116799416302E-4</v>
      </c>
      <c r="G65" s="5"/>
    </row>
    <row r="66" spans="2:7" ht="16.5" customHeight="1" x14ac:dyDescent="0.2">
      <c r="B66" s="97" t="s">
        <v>61</v>
      </c>
      <c r="C66" s="83">
        <v>40</v>
      </c>
      <c r="D66" s="83">
        <v>4560</v>
      </c>
      <c r="E66" s="83">
        <v>41</v>
      </c>
      <c r="F66" s="87">
        <f>+E66/$E$77</f>
        <v>4.9857116799416302E-4</v>
      </c>
      <c r="G66" s="5"/>
    </row>
    <row r="67" spans="2:7" ht="16.5" customHeight="1" x14ac:dyDescent="0.2">
      <c r="B67" s="96" t="s">
        <v>68</v>
      </c>
      <c r="C67" s="37">
        <v>40</v>
      </c>
      <c r="D67" s="37">
        <v>4560</v>
      </c>
      <c r="E67" s="37">
        <v>40</v>
      </c>
      <c r="F67" s="49">
        <f>+E67/$E$77</f>
        <v>4.8641089560406151E-4</v>
      </c>
      <c r="G67" s="5"/>
    </row>
    <row r="68" spans="2:7" ht="16.5" customHeight="1" x14ac:dyDescent="0.2">
      <c r="B68" s="97" t="s">
        <v>64</v>
      </c>
      <c r="C68" s="83">
        <v>40</v>
      </c>
      <c r="D68" s="83">
        <v>2374</v>
      </c>
      <c r="E68" s="83">
        <v>37</v>
      </c>
      <c r="F68" s="87">
        <f>+E68/$E$77</f>
        <v>4.4993007843375691E-4</v>
      </c>
      <c r="G68" s="5"/>
    </row>
    <row r="69" spans="2:7" ht="16.5" customHeight="1" x14ac:dyDescent="0.2">
      <c r="B69" s="96" t="s">
        <v>136</v>
      </c>
      <c r="C69" s="37">
        <v>20</v>
      </c>
      <c r="D69" s="37">
        <v>1890</v>
      </c>
      <c r="E69" s="37">
        <v>26</v>
      </c>
      <c r="F69" s="49">
        <f>+E69/$E$77</f>
        <v>3.1616708214263998E-4</v>
      </c>
      <c r="G69" s="5"/>
    </row>
    <row r="70" spans="2:7" ht="16.5" customHeight="1" x14ac:dyDescent="0.2">
      <c r="B70" s="97" t="s">
        <v>137</v>
      </c>
      <c r="C70" s="83">
        <v>20</v>
      </c>
      <c r="D70" s="83">
        <v>1885</v>
      </c>
      <c r="E70" s="83">
        <v>26</v>
      </c>
      <c r="F70" s="87">
        <f>+E70/$E$77</f>
        <v>3.1616708214263998E-4</v>
      </c>
      <c r="G70" s="5"/>
    </row>
    <row r="71" spans="2:7" ht="16.5" customHeight="1" x14ac:dyDescent="0.2">
      <c r="B71" s="96" t="s">
        <v>138</v>
      </c>
      <c r="C71" s="37">
        <v>20</v>
      </c>
      <c r="D71" s="37">
        <v>1833</v>
      </c>
      <c r="E71" s="37">
        <v>26</v>
      </c>
      <c r="F71" s="49">
        <f>+E71/$E$77</f>
        <v>3.1616708214263998E-4</v>
      </c>
      <c r="G71" s="5"/>
    </row>
    <row r="72" spans="2:7" ht="16.5" customHeight="1" x14ac:dyDescent="0.2">
      <c r="B72" s="97" t="s">
        <v>139</v>
      </c>
      <c r="C72" s="83">
        <v>22</v>
      </c>
      <c r="D72" s="83">
        <v>1232</v>
      </c>
      <c r="E72" s="83">
        <v>25</v>
      </c>
      <c r="F72" s="87">
        <f>+E72/$E$77</f>
        <v>3.0400680975253846E-4</v>
      </c>
      <c r="G72" s="5"/>
    </row>
    <row r="73" spans="2:7" ht="16.5" customHeight="1" x14ac:dyDescent="0.2">
      <c r="B73" s="96" t="s">
        <v>140</v>
      </c>
      <c r="C73" s="37">
        <v>20</v>
      </c>
      <c r="D73" s="37">
        <v>1296</v>
      </c>
      <c r="E73" s="37">
        <v>25</v>
      </c>
      <c r="F73" s="49">
        <f>+E73/$E$77</f>
        <v>3.0400680975253846E-4</v>
      </c>
      <c r="G73" s="5"/>
    </row>
    <row r="74" spans="2:7" ht="16.5" customHeight="1" x14ac:dyDescent="0.2">
      <c r="B74" s="97" t="s">
        <v>141</v>
      </c>
      <c r="C74" s="83">
        <v>20</v>
      </c>
      <c r="D74" s="83">
        <v>1260</v>
      </c>
      <c r="E74" s="83">
        <v>24</v>
      </c>
      <c r="F74" s="87">
        <f>+E74/$E$77</f>
        <v>2.9184653736243689E-4</v>
      </c>
      <c r="G74" s="5"/>
    </row>
    <row r="75" spans="2:7" ht="16.5" customHeight="1" x14ac:dyDescent="0.2">
      <c r="B75" s="96" t="s">
        <v>67</v>
      </c>
      <c r="C75" s="37">
        <v>20</v>
      </c>
      <c r="D75" s="37">
        <v>2280</v>
      </c>
      <c r="E75" s="37">
        <v>21</v>
      </c>
      <c r="F75" s="49">
        <f>+E75/$E$77</f>
        <v>2.553657201921323E-4</v>
      </c>
      <c r="G75" s="5"/>
    </row>
    <row r="76" spans="2:7" ht="16.5" customHeight="1" x14ac:dyDescent="0.2">
      <c r="B76" s="97" t="s">
        <v>142</v>
      </c>
      <c r="C76" s="83">
        <v>20</v>
      </c>
      <c r="D76" s="83">
        <v>2160</v>
      </c>
      <c r="E76" s="83">
        <v>18</v>
      </c>
      <c r="F76" s="87">
        <f>+E76/$E$77</f>
        <v>2.188849030218277E-4</v>
      </c>
      <c r="G76" s="5"/>
    </row>
    <row r="77" spans="2:7" ht="16.5" customHeight="1" x14ac:dyDescent="0.2">
      <c r="B77" s="46" t="s">
        <v>70</v>
      </c>
      <c r="C77" s="47">
        <f>SUM(C13:C76)</f>
        <v>69276</v>
      </c>
      <c r="D77" s="47">
        <f>SUM(D13:D76)</f>
        <v>5486205</v>
      </c>
      <c r="E77" s="47">
        <f>SUM(E13:E76)</f>
        <v>82235</v>
      </c>
      <c r="F77" s="48">
        <f>+E77/$E$77</f>
        <v>1</v>
      </c>
    </row>
  </sheetData>
  <sortState xmlns:xlrd2="http://schemas.microsoft.com/office/spreadsheetml/2017/richdata2" ref="B13:F76">
    <sortCondition descending="1" ref="E13:E76"/>
  </sortState>
  <mergeCells count="1">
    <mergeCell ref="B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9:G49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9.5703125" customWidth="1"/>
    <col min="4" max="4" width="11.7109375" customWidth="1"/>
    <col min="5" max="6" width="11.7109375" bestFit="1" customWidth="1"/>
  </cols>
  <sheetData>
    <row r="9" spans="2:7" s="33" customFormat="1" ht="20.100000000000001" customHeight="1" x14ac:dyDescent="0.2">
      <c r="B9" s="105" t="s">
        <v>71</v>
      </c>
      <c r="C9" s="105"/>
      <c r="D9" s="105"/>
      <c r="E9" s="105"/>
      <c r="F9" s="105"/>
    </row>
    <row r="10" spans="2:7" s="3" customFormat="1" ht="12.75" customHeight="1" x14ac:dyDescent="0.2">
      <c r="B10" s="21"/>
      <c r="C10" s="20"/>
      <c r="D10" s="20"/>
      <c r="E10" s="106" t="str">
        <f>+Principal!C13</f>
        <v>datos al 31/03/2024</v>
      </c>
      <c r="F10" s="106"/>
      <c r="G10" s="11"/>
    </row>
    <row r="11" spans="2:7" ht="15" x14ac:dyDescent="0.2">
      <c r="B11" s="17"/>
      <c r="C11" s="16"/>
      <c r="D11" s="16"/>
      <c r="E11" s="16"/>
      <c r="F11" s="19"/>
      <c r="G11" s="5"/>
    </row>
    <row r="12" spans="2:7" s="33" customFormat="1" ht="16.5" customHeight="1" x14ac:dyDescent="0.2">
      <c r="B12" s="29" t="s">
        <v>22</v>
      </c>
      <c r="C12" s="30" t="s">
        <v>6</v>
      </c>
      <c r="D12" s="30" t="s">
        <v>7</v>
      </c>
      <c r="E12" s="30" t="s">
        <v>8</v>
      </c>
      <c r="F12" s="30" t="s">
        <v>18</v>
      </c>
    </row>
    <row r="13" spans="2:7" ht="16.5" customHeight="1" x14ac:dyDescent="0.2">
      <c r="B13" s="96" t="s">
        <v>23</v>
      </c>
      <c r="C13" s="37">
        <v>9239</v>
      </c>
      <c r="D13" s="37">
        <v>754844</v>
      </c>
      <c r="E13" s="37">
        <v>9840</v>
      </c>
      <c r="F13" s="49">
        <f>+E13/$E$49</f>
        <v>0.12408731509855106</v>
      </c>
      <c r="G13" s="5"/>
    </row>
    <row r="14" spans="2:7" ht="16.5" customHeight="1" x14ac:dyDescent="0.2">
      <c r="B14" s="97" t="s">
        <v>24</v>
      </c>
      <c r="C14" s="83">
        <v>7451</v>
      </c>
      <c r="D14" s="83">
        <v>601581</v>
      </c>
      <c r="E14" s="83">
        <v>8830</v>
      </c>
      <c r="F14" s="87">
        <f>+E14/$E$49</f>
        <v>0.11135071060164693</v>
      </c>
      <c r="G14" s="5"/>
    </row>
    <row r="15" spans="2:7" ht="16.5" customHeight="1" x14ac:dyDescent="0.2">
      <c r="B15" s="96" t="s">
        <v>25</v>
      </c>
      <c r="C15" s="37">
        <v>6075</v>
      </c>
      <c r="D15" s="37">
        <v>480344</v>
      </c>
      <c r="E15" s="37">
        <v>6986</v>
      </c>
      <c r="F15" s="49">
        <f>+E15/$E$49</f>
        <v>8.8096949520170498E-2</v>
      </c>
      <c r="G15" s="5"/>
    </row>
    <row r="16" spans="2:7" ht="16.5" customHeight="1" x14ac:dyDescent="0.2">
      <c r="B16" s="97" t="s">
        <v>29</v>
      </c>
      <c r="C16" s="83">
        <v>4221</v>
      </c>
      <c r="D16" s="83">
        <v>373334</v>
      </c>
      <c r="E16" s="83">
        <v>5237</v>
      </c>
      <c r="F16" s="87">
        <f>+E16/$E$49</f>
        <v>6.6041185891373158E-2</v>
      </c>
      <c r="G16" s="5"/>
    </row>
    <row r="17" spans="2:7" ht="16.5" customHeight="1" x14ac:dyDescent="0.2">
      <c r="B17" s="96" t="s">
        <v>27</v>
      </c>
      <c r="C17" s="37">
        <v>4254</v>
      </c>
      <c r="D17" s="37">
        <v>313942</v>
      </c>
      <c r="E17" s="37">
        <v>5005</v>
      </c>
      <c r="F17" s="49">
        <f>+E17/$E$49</f>
        <v>6.3115550006935778E-2</v>
      </c>
      <c r="G17" s="5"/>
    </row>
    <row r="18" spans="2:7" ht="16.5" customHeight="1" x14ac:dyDescent="0.2">
      <c r="B18" s="97" t="s">
        <v>28</v>
      </c>
      <c r="C18" s="83">
        <v>4054</v>
      </c>
      <c r="D18" s="83">
        <v>298655</v>
      </c>
      <c r="E18" s="83">
        <v>4942</v>
      </c>
      <c r="F18" s="87">
        <f>+E18/$E$49</f>
        <v>6.2321088538317006E-2</v>
      </c>
      <c r="G18" s="5"/>
    </row>
    <row r="19" spans="2:7" ht="16.5" customHeight="1" x14ac:dyDescent="0.2">
      <c r="B19" s="96" t="s">
        <v>31</v>
      </c>
      <c r="C19" s="37">
        <v>4039</v>
      </c>
      <c r="D19" s="37">
        <v>285431</v>
      </c>
      <c r="E19" s="37">
        <v>4878</v>
      </c>
      <c r="F19" s="49">
        <f>+E19/$E$49</f>
        <v>6.1514016570196346E-2</v>
      </c>
      <c r="G19" s="5"/>
    </row>
    <row r="20" spans="2:7" ht="16.5" customHeight="1" x14ac:dyDescent="0.2">
      <c r="B20" s="97" t="s">
        <v>26</v>
      </c>
      <c r="C20" s="83">
        <v>3263</v>
      </c>
      <c r="D20" s="83">
        <v>294429</v>
      </c>
      <c r="E20" s="83">
        <v>4017</v>
      </c>
      <c r="F20" s="87">
        <f>+E20/$E$49</f>
        <v>5.0656376499073126E-2</v>
      </c>
      <c r="G20" s="5"/>
    </row>
    <row r="21" spans="2:7" ht="16.5" customHeight="1" x14ac:dyDescent="0.2">
      <c r="B21" s="96" t="s">
        <v>34</v>
      </c>
      <c r="C21" s="37">
        <v>3214</v>
      </c>
      <c r="D21" s="37">
        <v>263051</v>
      </c>
      <c r="E21" s="37">
        <v>3818</v>
      </c>
      <c r="F21" s="49">
        <f>+E21/$E$49</f>
        <v>4.8146887098197963E-2</v>
      </c>
      <c r="G21" s="5"/>
    </row>
    <row r="22" spans="2:7" ht="16.5" customHeight="1" x14ac:dyDescent="0.2">
      <c r="B22" s="97" t="s">
        <v>32</v>
      </c>
      <c r="C22" s="83">
        <v>2800</v>
      </c>
      <c r="D22" s="83">
        <v>188480</v>
      </c>
      <c r="E22" s="83">
        <v>3497</v>
      </c>
      <c r="F22" s="87">
        <f>+E22/$E$49</f>
        <v>4.4098916758092785E-2</v>
      </c>
      <c r="G22" s="5"/>
    </row>
    <row r="23" spans="2:7" ht="16.5" customHeight="1" x14ac:dyDescent="0.2">
      <c r="B23" s="96" t="s">
        <v>30</v>
      </c>
      <c r="C23" s="37">
        <v>2566</v>
      </c>
      <c r="D23" s="37">
        <v>169033</v>
      </c>
      <c r="E23" s="37">
        <v>3238</v>
      </c>
      <c r="F23" s="49">
        <f>+E23/$E$49</f>
        <v>4.0832797387104505E-2</v>
      </c>
      <c r="G23" s="5"/>
    </row>
    <row r="24" spans="2:7" ht="16.5" customHeight="1" x14ac:dyDescent="0.2">
      <c r="B24" s="97" t="s">
        <v>37</v>
      </c>
      <c r="C24" s="83">
        <v>2543</v>
      </c>
      <c r="D24" s="83">
        <v>245000</v>
      </c>
      <c r="E24" s="83">
        <v>3156</v>
      </c>
      <c r="F24" s="87">
        <f>+E24/$E$49</f>
        <v>3.9798736427949913E-2</v>
      </c>
      <c r="G24" s="5"/>
    </row>
    <row r="25" spans="2:7" ht="16.5" customHeight="1" x14ac:dyDescent="0.2">
      <c r="B25" s="96" t="s">
        <v>35</v>
      </c>
      <c r="C25" s="37">
        <v>2002</v>
      </c>
      <c r="D25" s="37">
        <v>140717</v>
      </c>
      <c r="E25" s="37">
        <v>2424</v>
      </c>
      <c r="F25" s="49">
        <f>+E25/$E$49</f>
        <v>3.0567850792569892E-2</v>
      </c>
      <c r="G25" s="5"/>
    </row>
    <row r="26" spans="2:7" ht="16.5" customHeight="1" x14ac:dyDescent="0.2">
      <c r="B26" s="97" t="s">
        <v>33</v>
      </c>
      <c r="C26" s="83">
        <v>1919</v>
      </c>
      <c r="D26" s="83">
        <v>142431</v>
      </c>
      <c r="E26" s="83">
        <v>2400</v>
      </c>
      <c r="F26" s="87">
        <f>+E26/$E$49</f>
        <v>3.0265198804524648E-2</v>
      </c>
      <c r="G26" s="5"/>
    </row>
    <row r="27" spans="2:7" ht="16.5" customHeight="1" x14ac:dyDescent="0.2">
      <c r="B27" s="96" t="s">
        <v>36</v>
      </c>
      <c r="C27" s="37">
        <v>1654</v>
      </c>
      <c r="D27" s="37">
        <v>131150</v>
      </c>
      <c r="E27" s="37">
        <v>1928</v>
      </c>
      <c r="F27" s="49">
        <f>+E27/$E$49</f>
        <v>2.4313043039634798E-2</v>
      </c>
      <c r="G27" s="5"/>
    </row>
    <row r="28" spans="2:7" ht="16.5" customHeight="1" x14ac:dyDescent="0.2">
      <c r="B28" s="97" t="s">
        <v>38</v>
      </c>
      <c r="C28" s="83">
        <v>1415</v>
      </c>
      <c r="D28" s="83">
        <v>106039</v>
      </c>
      <c r="E28" s="83">
        <v>1718</v>
      </c>
      <c r="F28" s="87">
        <f>+E28/$E$49</f>
        <v>2.1664838144238894E-2</v>
      </c>
      <c r="G28" s="5"/>
    </row>
    <row r="29" spans="2:7" ht="16.5" customHeight="1" x14ac:dyDescent="0.2">
      <c r="B29" s="96" t="s">
        <v>39</v>
      </c>
      <c r="C29" s="37">
        <v>901</v>
      </c>
      <c r="D29" s="37">
        <v>70504</v>
      </c>
      <c r="E29" s="37">
        <v>1125</v>
      </c>
      <c r="F29" s="49">
        <f>+E29/$E$49</f>
        <v>1.4186811939620928E-2</v>
      </c>
      <c r="G29" s="5"/>
    </row>
    <row r="30" spans="2:7" ht="16.5" customHeight="1" x14ac:dyDescent="0.2">
      <c r="B30" s="97" t="s">
        <v>40</v>
      </c>
      <c r="C30" s="83">
        <v>896</v>
      </c>
      <c r="D30" s="83">
        <v>80857</v>
      </c>
      <c r="E30" s="83">
        <v>989</v>
      </c>
      <c r="F30" s="87">
        <f>+E30/$E$49</f>
        <v>1.2471784007364532E-2</v>
      </c>
      <c r="G30" s="5"/>
    </row>
    <row r="31" spans="2:7" ht="16.5" customHeight="1" x14ac:dyDescent="0.2">
      <c r="B31" s="96" t="s">
        <v>41</v>
      </c>
      <c r="C31" s="37">
        <v>693</v>
      </c>
      <c r="D31" s="37">
        <v>43652</v>
      </c>
      <c r="E31" s="37">
        <v>895</v>
      </c>
      <c r="F31" s="49">
        <f>+E31/$E$49</f>
        <v>1.1286397054187316E-2</v>
      </c>
      <c r="G31" s="5"/>
    </row>
    <row r="32" spans="2:7" ht="16.5" customHeight="1" x14ac:dyDescent="0.2">
      <c r="B32" s="97" t="s">
        <v>46</v>
      </c>
      <c r="C32" s="83">
        <v>527</v>
      </c>
      <c r="D32" s="83">
        <v>33649</v>
      </c>
      <c r="E32" s="83">
        <v>670</v>
      </c>
      <c r="F32" s="87">
        <f>+E32/$E$49</f>
        <v>8.4490346662631308E-3</v>
      </c>
      <c r="G32" s="5"/>
    </row>
    <row r="33" spans="2:7" ht="16.5" customHeight="1" x14ac:dyDescent="0.2">
      <c r="B33" s="96" t="s">
        <v>42</v>
      </c>
      <c r="C33" s="37">
        <v>564</v>
      </c>
      <c r="D33" s="37">
        <v>36367</v>
      </c>
      <c r="E33" s="37">
        <v>670</v>
      </c>
      <c r="F33" s="49">
        <f>+E33/$E$49</f>
        <v>8.4490346662631308E-3</v>
      </c>
      <c r="G33" s="5"/>
    </row>
    <row r="34" spans="2:7" ht="16.5" customHeight="1" x14ac:dyDescent="0.2">
      <c r="B34" s="97" t="s">
        <v>44</v>
      </c>
      <c r="C34" s="83">
        <v>504</v>
      </c>
      <c r="D34" s="83">
        <v>31752</v>
      </c>
      <c r="E34" s="83">
        <v>651</v>
      </c>
      <c r="F34" s="87">
        <f>+E34/$E$49</f>
        <v>8.2094351757273105E-3</v>
      </c>
      <c r="G34" s="5"/>
    </row>
    <row r="35" spans="2:7" ht="16.5" customHeight="1" x14ac:dyDescent="0.2">
      <c r="B35" s="96" t="s">
        <v>43</v>
      </c>
      <c r="C35" s="37">
        <v>477</v>
      </c>
      <c r="D35" s="37">
        <v>42980</v>
      </c>
      <c r="E35" s="37">
        <v>585</v>
      </c>
      <c r="F35" s="49">
        <f>+E35/$E$49</f>
        <v>7.377142208602883E-3</v>
      </c>
      <c r="G35" s="5"/>
    </row>
    <row r="36" spans="2:7" ht="16.5" customHeight="1" x14ac:dyDescent="0.2">
      <c r="B36" s="97" t="s">
        <v>45</v>
      </c>
      <c r="C36" s="83">
        <v>380</v>
      </c>
      <c r="D36" s="83">
        <v>26048</v>
      </c>
      <c r="E36" s="83">
        <v>452</v>
      </c>
      <c r="F36" s="87">
        <f>+E36/$E$49</f>
        <v>5.6999457748521422E-3</v>
      </c>
      <c r="G36" s="5"/>
    </row>
    <row r="37" spans="2:7" ht="16.5" customHeight="1" x14ac:dyDescent="0.2">
      <c r="B37" s="96" t="s">
        <v>47</v>
      </c>
      <c r="C37" s="37">
        <v>352</v>
      </c>
      <c r="D37" s="37">
        <v>26369</v>
      </c>
      <c r="E37" s="37">
        <v>383</v>
      </c>
      <c r="F37" s="49">
        <f>+E37/$E$49</f>
        <v>4.8298213092220583E-3</v>
      </c>
      <c r="G37" s="5"/>
    </row>
    <row r="38" spans="2:7" ht="16.5" customHeight="1" x14ac:dyDescent="0.2">
      <c r="B38" s="97" t="s">
        <v>48</v>
      </c>
      <c r="C38" s="83">
        <v>290</v>
      </c>
      <c r="D38" s="83">
        <v>20582</v>
      </c>
      <c r="E38" s="83">
        <v>360</v>
      </c>
      <c r="F38" s="87">
        <f>+E38/$E$49</f>
        <v>4.5397798206786967E-3</v>
      </c>
      <c r="G38" s="5"/>
    </row>
    <row r="39" spans="2:7" ht="16.5" customHeight="1" x14ac:dyDescent="0.2">
      <c r="B39" s="96" t="s">
        <v>53</v>
      </c>
      <c r="C39" s="37">
        <v>93</v>
      </c>
      <c r="D39" s="37">
        <v>6235</v>
      </c>
      <c r="E39" s="37">
        <v>104</v>
      </c>
      <c r="F39" s="49">
        <f>+E39/$E$49</f>
        <v>1.311491948196068E-3</v>
      </c>
      <c r="G39" s="5"/>
    </row>
    <row r="40" spans="2:7" ht="16.5" customHeight="1" x14ac:dyDescent="0.2">
      <c r="B40" s="96" t="s">
        <v>127</v>
      </c>
      <c r="C40" s="37">
        <v>81</v>
      </c>
      <c r="D40" s="37">
        <v>6363</v>
      </c>
      <c r="E40" s="37">
        <v>89</v>
      </c>
      <c r="F40" s="49">
        <f>+E40/$E$49</f>
        <v>1.1223344556677891E-3</v>
      </c>
      <c r="G40" s="5"/>
    </row>
    <row r="41" spans="2:7" ht="16.5" customHeight="1" x14ac:dyDescent="0.2">
      <c r="B41" s="96" t="s">
        <v>131</v>
      </c>
      <c r="C41" s="37">
        <v>63</v>
      </c>
      <c r="D41" s="37">
        <v>3822</v>
      </c>
      <c r="E41" s="37">
        <v>78</v>
      </c>
      <c r="F41" s="49">
        <f>+E41/$E$49</f>
        <v>9.8361896114705096E-4</v>
      </c>
      <c r="G41" s="5"/>
    </row>
    <row r="42" spans="2:7" ht="16.5" customHeight="1" x14ac:dyDescent="0.2">
      <c r="B42" s="96" t="s">
        <v>54</v>
      </c>
      <c r="C42" s="37">
        <v>62</v>
      </c>
      <c r="D42" s="37">
        <v>3444</v>
      </c>
      <c r="E42" s="37">
        <v>71</v>
      </c>
      <c r="F42" s="49">
        <f>+E42/$E$49</f>
        <v>8.9534546463385415E-4</v>
      </c>
      <c r="G42" s="5"/>
    </row>
    <row r="43" spans="2:7" ht="16.5" customHeight="1" x14ac:dyDescent="0.2">
      <c r="B43" s="96" t="s">
        <v>56</v>
      </c>
      <c r="C43" s="37">
        <v>60</v>
      </c>
      <c r="D43" s="37">
        <v>3340</v>
      </c>
      <c r="E43" s="37">
        <v>66</v>
      </c>
      <c r="F43" s="49">
        <f>+E43/$E$49</f>
        <v>8.3229296712442784E-4</v>
      </c>
      <c r="G43" s="5"/>
    </row>
    <row r="44" spans="2:7" ht="16.5" customHeight="1" x14ac:dyDescent="0.2">
      <c r="B44" s="96" t="s">
        <v>133</v>
      </c>
      <c r="C44" s="37">
        <v>42</v>
      </c>
      <c r="D44" s="37">
        <v>2646</v>
      </c>
      <c r="E44" s="37">
        <v>54</v>
      </c>
      <c r="F44" s="49">
        <f>+E44/$E$49</f>
        <v>6.8096697310180451E-4</v>
      </c>
      <c r="G44" s="5"/>
    </row>
    <row r="45" spans="2:7" ht="16.5" customHeight="1" x14ac:dyDescent="0.2">
      <c r="B45" s="96" t="s">
        <v>134</v>
      </c>
      <c r="C45" s="37">
        <v>40</v>
      </c>
      <c r="D45" s="37">
        <v>2560</v>
      </c>
      <c r="E45" s="37">
        <v>49</v>
      </c>
      <c r="F45" s="49">
        <f>+E45/$E$49</f>
        <v>6.179144755923782E-4</v>
      </c>
      <c r="G45" s="5"/>
    </row>
    <row r="46" spans="2:7" ht="16.5" customHeight="1" x14ac:dyDescent="0.2">
      <c r="B46" s="96" t="s">
        <v>135</v>
      </c>
      <c r="C46" s="37">
        <v>40</v>
      </c>
      <c r="D46" s="37">
        <v>2625</v>
      </c>
      <c r="E46" s="37">
        <v>45</v>
      </c>
      <c r="F46" s="49">
        <f>+E46/$E$49</f>
        <v>5.6747247758483709E-4</v>
      </c>
      <c r="G46" s="5"/>
    </row>
    <row r="47" spans="2:7" ht="16.5" customHeight="1" x14ac:dyDescent="0.2">
      <c r="B47" s="96" t="s">
        <v>139</v>
      </c>
      <c r="C47" s="37">
        <v>22</v>
      </c>
      <c r="D47" s="37">
        <v>1232</v>
      </c>
      <c r="E47" s="37">
        <v>25</v>
      </c>
      <c r="F47" s="49">
        <f>+E47/$E$49</f>
        <v>3.1526248754713175E-4</v>
      </c>
      <c r="G47" s="5"/>
    </row>
    <row r="48" spans="2:7" ht="16.5" customHeight="1" x14ac:dyDescent="0.2">
      <c r="B48" s="97" t="s">
        <v>60</v>
      </c>
      <c r="C48" s="83">
        <v>20</v>
      </c>
      <c r="D48" s="83">
        <v>2392</v>
      </c>
      <c r="E48" s="83">
        <v>24</v>
      </c>
      <c r="F48" s="87">
        <f>+E48/$E$49</f>
        <v>3.0265198804524645E-4</v>
      </c>
      <c r="G48" s="5"/>
    </row>
    <row r="49" spans="2:6" ht="16.5" customHeight="1" x14ac:dyDescent="0.2">
      <c r="B49" s="46" t="s">
        <v>70</v>
      </c>
      <c r="C49" s="47">
        <f>SUM(C13:C48)</f>
        <v>66816</v>
      </c>
      <c r="D49" s="47">
        <f>SUM(D13:D48)</f>
        <v>5235880</v>
      </c>
      <c r="E49" s="47">
        <f>SUM(E13:E48)</f>
        <v>79299</v>
      </c>
      <c r="F49" s="48">
        <f>+E49/$E$49</f>
        <v>1</v>
      </c>
    </row>
  </sheetData>
  <sortState xmlns:xlrd2="http://schemas.microsoft.com/office/spreadsheetml/2017/richdata2" ref="B13:F48">
    <sortCondition descending="1" ref="E13:E48"/>
  </sortState>
  <mergeCells count="2">
    <mergeCell ref="B9:F9"/>
    <mergeCell ref="E10:F10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3"/>
  <sheetViews>
    <sheetView showGridLines="0" zoomScaleNormal="100" zoomScaleSheetLayoutView="100" workbookViewId="0">
      <selection activeCell="H59" sqref="H59"/>
    </sheetView>
  </sheetViews>
  <sheetFormatPr baseColWidth="10" defaultColWidth="11.42578125" defaultRowHeight="12.75" x14ac:dyDescent="0.2"/>
  <cols>
    <col min="1" max="1" width="11.140625" customWidth="1"/>
    <col min="2" max="7" width="11.7109375" customWidth="1"/>
    <col min="8" max="8" width="12.28515625" customWidth="1"/>
  </cols>
  <sheetData>
    <row r="8" spans="1:8" x14ac:dyDescent="0.2">
      <c r="F8" s="8"/>
    </row>
    <row r="9" spans="1:8" s="31" customFormat="1" ht="20.100000000000001" customHeight="1" x14ac:dyDescent="0.2">
      <c r="A9" s="105" t="s">
        <v>72</v>
      </c>
      <c r="B9" s="105"/>
      <c r="C9" s="105"/>
      <c r="D9" s="105"/>
      <c r="E9" s="105"/>
      <c r="F9" s="105"/>
      <c r="G9" s="105"/>
      <c r="H9" s="105"/>
    </row>
    <row r="10" spans="1:8" s="20" customFormat="1" ht="11.25" x14ac:dyDescent="0.2">
      <c r="A10" s="24"/>
      <c r="B10" s="21"/>
      <c r="C10" s="21"/>
      <c r="D10" s="21"/>
      <c r="F10" s="106" t="str">
        <f>+CONCATENATE(MID(Principal!C13,1,14)," de ambas temporadas")</f>
        <v>datos al 31/03 de ambas temporadas</v>
      </c>
      <c r="G10" s="106"/>
      <c r="H10" s="106"/>
    </row>
    <row r="11" spans="1:8" s="16" customFormat="1" x14ac:dyDescent="0.2"/>
    <row r="12" spans="1:8" s="16" customFormat="1" ht="16.5" customHeight="1" x14ac:dyDescent="0.2">
      <c r="A12" s="62"/>
      <c r="B12" s="60"/>
      <c r="C12" s="60"/>
      <c r="D12" s="75">
        <v>2023</v>
      </c>
      <c r="E12" s="62"/>
      <c r="F12" s="61"/>
      <c r="G12" s="61"/>
      <c r="H12" s="76">
        <v>2024</v>
      </c>
    </row>
    <row r="13" spans="1:8" s="25" customFormat="1" ht="16.5" customHeight="1" x14ac:dyDescent="0.2">
      <c r="A13" s="53" t="s">
        <v>73</v>
      </c>
      <c r="B13" s="54" t="s">
        <v>6</v>
      </c>
      <c r="C13" s="54" t="s">
        <v>7</v>
      </c>
      <c r="D13" s="55" t="s">
        <v>8</v>
      </c>
      <c r="E13" s="63" t="s">
        <v>6</v>
      </c>
      <c r="F13" s="55" t="s">
        <v>7</v>
      </c>
      <c r="G13" s="55" t="s">
        <v>8</v>
      </c>
      <c r="H13" s="67" t="s">
        <v>74</v>
      </c>
    </row>
    <row r="14" spans="1:8" ht="16.5" customHeight="1" x14ac:dyDescent="0.2">
      <c r="A14" s="98" t="s">
        <v>75</v>
      </c>
      <c r="B14" s="74">
        <v>0</v>
      </c>
      <c r="C14" s="74">
        <v>0</v>
      </c>
      <c r="D14" s="74">
        <v>0</v>
      </c>
      <c r="E14" s="64">
        <v>40</v>
      </c>
      <c r="F14" s="56">
        <v>2374</v>
      </c>
      <c r="G14" s="56">
        <v>37</v>
      </c>
      <c r="H14" s="70" t="s">
        <v>76</v>
      </c>
    </row>
    <row r="15" spans="1:8" ht="16.5" customHeight="1" x14ac:dyDescent="0.2">
      <c r="A15" s="99" t="s">
        <v>143</v>
      </c>
      <c r="B15" s="88">
        <v>1240</v>
      </c>
      <c r="C15" s="88">
        <v>30419</v>
      </c>
      <c r="D15" s="88">
        <v>1615</v>
      </c>
      <c r="E15" s="89">
        <v>99</v>
      </c>
      <c r="F15" s="90">
        <v>99</v>
      </c>
      <c r="G15" s="90">
        <v>134</v>
      </c>
      <c r="H15" s="91">
        <f>+(G15-D15)/D15</f>
        <v>-0.91702786377708978</v>
      </c>
    </row>
    <row r="16" spans="1:8" ht="16.5" customHeight="1" x14ac:dyDescent="0.2">
      <c r="A16" s="98" t="s">
        <v>77</v>
      </c>
      <c r="B16" s="74">
        <v>40</v>
      </c>
      <c r="C16" s="74">
        <v>4800</v>
      </c>
      <c r="D16" s="74">
        <v>46</v>
      </c>
      <c r="E16" s="64">
        <v>509</v>
      </c>
      <c r="F16" s="56">
        <v>61781</v>
      </c>
      <c r="G16" s="56">
        <v>560</v>
      </c>
      <c r="H16" s="71">
        <f t="shared" ref="H16:H26" si="0">+(G16-D16)/D16</f>
        <v>11.173913043478262</v>
      </c>
    </row>
    <row r="17" spans="1:8" ht="16.5" customHeight="1" x14ac:dyDescent="0.2">
      <c r="A17" s="99" t="s">
        <v>78</v>
      </c>
      <c r="B17" s="88">
        <v>8</v>
      </c>
      <c r="C17" s="88">
        <v>960</v>
      </c>
      <c r="D17" s="88">
        <v>10</v>
      </c>
      <c r="E17" s="89">
        <v>0</v>
      </c>
      <c r="F17" s="90">
        <v>0</v>
      </c>
      <c r="G17" s="90">
        <v>0</v>
      </c>
      <c r="H17" s="91">
        <f t="shared" si="0"/>
        <v>-1</v>
      </c>
    </row>
    <row r="18" spans="1:8" ht="16.5" customHeight="1" x14ac:dyDescent="0.2">
      <c r="A18" s="98" t="s">
        <v>144</v>
      </c>
      <c r="B18" s="74">
        <v>20</v>
      </c>
      <c r="C18" s="74">
        <v>2400</v>
      </c>
      <c r="D18" s="74">
        <v>24</v>
      </c>
      <c r="E18" s="64">
        <v>0</v>
      </c>
      <c r="F18" s="56">
        <v>0</v>
      </c>
      <c r="G18" s="56">
        <v>0</v>
      </c>
      <c r="H18" s="71">
        <f t="shared" si="0"/>
        <v>-1</v>
      </c>
    </row>
    <row r="19" spans="1:8" ht="16.5" customHeight="1" x14ac:dyDescent="0.2">
      <c r="A19" s="99" t="s">
        <v>79</v>
      </c>
      <c r="B19" s="88">
        <v>0</v>
      </c>
      <c r="C19" s="88">
        <v>0</v>
      </c>
      <c r="D19" s="88">
        <v>0</v>
      </c>
      <c r="E19" s="89">
        <v>500</v>
      </c>
      <c r="F19" s="90">
        <v>57518</v>
      </c>
      <c r="G19" s="90">
        <v>805</v>
      </c>
      <c r="H19" s="91" t="s">
        <v>76</v>
      </c>
    </row>
    <row r="20" spans="1:8" ht="16.5" customHeight="1" x14ac:dyDescent="0.2">
      <c r="A20" s="98" t="s">
        <v>145</v>
      </c>
      <c r="B20" s="74">
        <v>1103</v>
      </c>
      <c r="C20" s="74">
        <v>70275</v>
      </c>
      <c r="D20" s="74">
        <v>1334</v>
      </c>
      <c r="E20" s="64">
        <v>300</v>
      </c>
      <c r="F20" s="56">
        <v>18936</v>
      </c>
      <c r="G20" s="56">
        <v>360</v>
      </c>
      <c r="H20" s="71">
        <f t="shared" si="0"/>
        <v>-0.73013493253373318</v>
      </c>
    </row>
    <row r="21" spans="1:8" ht="16.5" customHeight="1" x14ac:dyDescent="0.2">
      <c r="A21" s="99" t="s">
        <v>80</v>
      </c>
      <c r="B21" s="88">
        <v>2539</v>
      </c>
      <c r="C21" s="88">
        <v>95598</v>
      </c>
      <c r="D21" s="88">
        <v>2750</v>
      </c>
      <c r="E21" s="89">
        <v>1959</v>
      </c>
      <c r="F21" s="90">
        <v>108910</v>
      </c>
      <c r="G21" s="90">
        <v>2062</v>
      </c>
      <c r="H21" s="91">
        <f t="shared" si="0"/>
        <v>-0.25018181818181817</v>
      </c>
    </row>
    <row r="22" spans="1:8" ht="16.5" customHeight="1" x14ac:dyDescent="0.2">
      <c r="A22" s="98" t="s">
        <v>81</v>
      </c>
      <c r="B22" s="74">
        <v>73</v>
      </c>
      <c r="C22" s="74">
        <v>8760</v>
      </c>
      <c r="D22" s="74">
        <v>88</v>
      </c>
      <c r="E22" s="64">
        <v>0</v>
      </c>
      <c r="F22" s="56">
        <v>0</v>
      </c>
      <c r="G22" s="56">
        <v>0</v>
      </c>
      <c r="H22" s="71">
        <f t="shared" si="0"/>
        <v>-1</v>
      </c>
    </row>
    <row r="23" spans="1:8" ht="16.5" customHeight="1" x14ac:dyDescent="0.2">
      <c r="A23" s="99" t="s">
        <v>82</v>
      </c>
      <c r="B23" s="88">
        <v>20</v>
      </c>
      <c r="C23" s="88">
        <v>2400</v>
      </c>
      <c r="D23" s="88">
        <v>24</v>
      </c>
      <c r="E23" s="89">
        <v>0</v>
      </c>
      <c r="F23" s="90">
        <v>0</v>
      </c>
      <c r="G23" s="90">
        <v>0</v>
      </c>
      <c r="H23" s="91">
        <f t="shared" si="0"/>
        <v>-1</v>
      </c>
    </row>
    <row r="24" spans="1:8" ht="16.5" customHeight="1" x14ac:dyDescent="0.2">
      <c r="A24" s="98" t="s">
        <v>83</v>
      </c>
      <c r="B24" s="74">
        <v>282</v>
      </c>
      <c r="C24" s="74">
        <v>35960</v>
      </c>
      <c r="D24" s="74">
        <v>333</v>
      </c>
      <c r="E24" s="64">
        <v>212</v>
      </c>
      <c r="F24" s="56">
        <v>25141</v>
      </c>
      <c r="G24" s="56">
        <v>231</v>
      </c>
      <c r="H24" s="71">
        <f t="shared" si="0"/>
        <v>-0.30630630630630629</v>
      </c>
    </row>
    <row r="25" spans="1:8" ht="16.5" customHeight="1" x14ac:dyDescent="0.2">
      <c r="A25" s="99" t="s">
        <v>84</v>
      </c>
      <c r="B25" s="88">
        <v>46797</v>
      </c>
      <c r="C25" s="88">
        <v>3756611</v>
      </c>
      <c r="D25" s="88">
        <v>55419</v>
      </c>
      <c r="E25" s="89">
        <v>64857</v>
      </c>
      <c r="F25" s="90">
        <v>5126970</v>
      </c>
      <c r="G25" s="90">
        <v>77239</v>
      </c>
      <c r="H25" s="91">
        <f t="shared" si="0"/>
        <v>0.39372778289034449</v>
      </c>
    </row>
    <row r="26" spans="1:8" ht="16.5" customHeight="1" x14ac:dyDescent="0.2">
      <c r="A26" s="98" t="s">
        <v>85</v>
      </c>
      <c r="B26" s="74">
        <v>1137</v>
      </c>
      <c r="C26" s="74">
        <v>125537</v>
      </c>
      <c r="D26" s="74">
        <v>1130</v>
      </c>
      <c r="E26" s="64">
        <v>680</v>
      </c>
      <c r="F26" s="56">
        <v>76356</v>
      </c>
      <c r="G26" s="56">
        <v>684</v>
      </c>
      <c r="H26" s="71">
        <f t="shared" si="0"/>
        <v>-0.39469026548672564</v>
      </c>
    </row>
    <row r="27" spans="1:8" ht="16.5" customHeight="1" x14ac:dyDescent="0.2">
      <c r="A27" s="99" t="s">
        <v>146</v>
      </c>
      <c r="B27" s="88">
        <v>0</v>
      </c>
      <c r="C27" s="88">
        <v>0</v>
      </c>
      <c r="D27" s="88">
        <v>0</v>
      </c>
      <c r="E27" s="89">
        <v>120</v>
      </c>
      <c r="F27" s="90">
        <v>8120</v>
      </c>
      <c r="G27" s="90">
        <v>125</v>
      </c>
      <c r="H27" s="91" t="s">
        <v>76</v>
      </c>
    </row>
    <row r="28" spans="1:8" ht="16.5" customHeight="1" x14ac:dyDescent="0.2">
      <c r="A28" s="57" t="s">
        <v>70</v>
      </c>
      <c r="B28" s="58">
        <f>SUM(B14:B27)</f>
        <v>53259</v>
      </c>
      <c r="C28" s="58">
        <f>SUM(C14:C27)</f>
        <v>4133720</v>
      </c>
      <c r="D28" s="58">
        <f>SUM(D14:D27)</f>
        <v>62773</v>
      </c>
      <c r="E28" s="65">
        <f>SUM(E14:E27)</f>
        <v>69276</v>
      </c>
      <c r="F28" s="59">
        <f>SUM(F14:F27)</f>
        <v>5486205</v>
      </c>
      <c r="G28" s="59">
        <f>SUM(G14:G27)</f>
        <v>82237</v>
      </c>
      <c r="H28" s="68">
        <f>+(G28-D28)/D28</f>
        <v>0.31006961591767163</v>
      </c>
    </row>
    <row r="29" spans="1:8" s="33" customFormat="1" ht="16.5" customHeight="1" x14ac:dyDescent="0.2">
      <c r="A29" s="50"/>
      <c r="B29" s="51"/>
      <c r="C29" s="51"/>
      <c r="D29" s="51"/>
      <c r="E29" s="52"/>
      <c r="F29" s="107" t="s">
        <v>86</v>
      </c>
      <c r="G29" s="107"/>
      <c r="H29" s="69">
        <f>+(E28-B28)/B28</f>
        <v>0.30073790345293755</v>
      </c>
    </row>
    <row r="30" spans="1:8" x14ac:dyDescent="0.2">
      <c r="A30" s="2"/>
      <c r="B30" s="1"/>
      <c r="C30" s="1"/>
      <c r="D30" s="1"/>
      <c r="E30" s="3"/>
      <c r="F30" s="3"/>
      <c r="G30" s="3"/>
      <c r="H30" s="3"/>
    </row>
    <row r="31" spans="1:8" ht="16.5" customHeight="1" x14ac:dyDescent="0.2">
      <c r="A31" s="62"/>
      <c r="B31" s="60"/>
      <c r="C31" s="60"/>
      <c r="D31" s="75">
        <v>2023</v>
      </c>
      <c r="E31" s="62"/>
      <c r="F31" s="61"/>
      <c r="G31" s="61"/>
      <c r="H31" s="76">
        <v>2024</v>
      </c>
    </row>
    <row r="32" spans="1:8" s="25" customFormat="1" ht="16.5" customHeight="1" x14ac:dyDescent="0.2">
      <c r="A32" s="53" t="s">
        <v>87</v>
      </c>
      <c r="B32" s="54" t="s">
        <v>6</v>
      </c>
      <c r="C32" s="54" t="s">
        <v>7</v>
      </c>
      <c r="D32" s="55" t="s">
        <v>8</v>
      </c>
      <c r="E32" s="63" t="s">
        <v>6</v>
      </c>
      <c r="F32" s="55" t="s">
        <v>7</v>
      </c>
      <c r="G32" s="55" t="s">
        <v>8</v>
      </c>
      <c r="H32" s="67" t="s">
        <v>74</v>
      </c>
    </row>
    <row r="33" spans="1:8" ht="16.5" customHeight="1" x14ac:dyDescent="0.2">
      <c r="A33" s="98" t="s">
        <v>88</v>
      </c>
      <c r="B33" s="74">
        <v>0</v>
      </c>
      <c r="C33" s="74">
        <v>0</v>
      </c>
      <c r="D33" s="74">
        <v>0</v>
      </c>
      <c r="E33" s="64">
        <v>20</v>
      </c>
      <c r="F33" s="56">
        <v>2400</v>
      </c>
      <c r="G33" s="56">
        <v>24</v>
      </c>
      <c r="H33" s="72" t="s">
        <v>76</v>
      </c>
    </row>
    <row r="34" spans="1:8" ht="16.5" customHeight="1" x14ac:dyDescent="0.2">
      <c r="A34" s="99" t="s">
        <v>89</v>
      </c>
      <c r="B34" s="88">
        <v>281</v>
      </c>
      <c r="C34" s="88">
        <v>32845</v>
      </c>
      <c r="D34" s="88">
        <v>295</v>
      </c>
      <c r="E34" s="89">
        <v>673</v>
      </c>
      <c r="F34" s="90">
        <v>67859</v>
      </c>
      <c r="G34" s="90">
        <v>728</v>
      </c>
      <c r="H34" s="92">
        <f t="shared" ref="H33:H61" si="1">+(G34-D34)/D34</f>
        <v>1.4677966101694915</v>
      </c>
    </row>
    <row r="35" spans="1:8" ht="16.5" customHeight="1" x14ac:dyDescent="0.2">
      <c r="A35" s="98" t="s">
        <v>90</v>
      </c>
      <c r="B35" s="74">
        <v>63</v>
      </c>
      <c r="C35" s="74">
        <v>3528</v>
      </c>
      <c r="D35" s="74">
        <v>67</v>
      </c>
      <c r="E35" s="64">
        <v>105</v>
      </c>
      <c r="F35" s="56">
        <v>6909</v>
      </c>
      <c r="G35" s="56">
        <v>112</v>
      </c>
      <c r="H35" s="73">
        <f t="shared" si="1"/>
        <v>0.67164179104477617</v>
      </c>
    </row>
    <row r="36" spans="1:8" ht="16.5" customHeight="1" x14ac:dyDescent="0.2">
      <c r="A36" s="99" t="s">
        <v>91</v>
      </c>
      <c r="B36" s="88">
        <v>396</v>
      </c>
      <c r="C36" s="88">
        <v>26268</v>
      </c>
      <c r="D36" s="88">
        <v>498</v>
      </c>
      <c r="E36" s="89">
        <v>7309</v>
      </c>
      <c r="F36" s="90">
        <v>464850</v>
      </c>
      <c r="G36" s="90">
        <v>9224</v>
      </c>
      <c r="H36" s="92">
        <f t="shared" si="1"/>
        <v>17.522088353413654</v>
      </c>
    </row>
    <row r="37" spans="1:8" ht="16.5" customHeight="1" x14ac:dyDescent="0.2">
      <c r="A37" s="98" t="s">
        <v>92</v>
      </c>
      <c r="B37" s="74">
        <v>2444</v>
      </c>
      <c r="C37" s="74">
        <v>98999</v>
      </c>
      <c r="D37" s="74">
        <v>2841</v>
      </c>
      <c r="E37" s="64">
        <v>1528</v>
      </c>
      <c r="F37" s="56">
        <v>94115</v>
      </c>
      <c r="G37" s="56">
        <v>1850</v>
      </c>
      <c r="H37" s="73">
        <f t="shared" si="1"/>
        <v>-0.34882083773319256</v>
      </c>
    </row>
    <row r="38" spans="1:8" ht="16.5" customHeight="1" x14ac:dyDescent="0.2">
      <c r="A38" s="99" t="s">
        <v>147</v>
      </c>
      <c r="B38" s="88">
        <v>42</v>
      </c>
      <c r="C38" s="88">
        <v>4354</v>
      </c>
      <c r="D38" s="88">
        <v>50</v>
      </c>
      <c r="E38" s="89">
        <v>0</v>
      </c>
      <c r="F38" s="90">
        <v>0</v>
      </c>
      <c r="G38" s="90">
        <v>0</v>
      </c>
      <c r="H38" s="92">
        <f t="shared" si="1"/>
        <v>-1</v>
      </c>
    </row>
    <row r="39" spans="1:8" ht="16.5" customHeight="1" x14ac:dyDescent="0.2">
      <c r="A39" s="98" t="s">
        <v>148</v>
      </c>
      <c r="B39" s="74">
        <v>20</v>
      </c>
      <c r="C39" s="74">
        <v>1600</v>
      </c>
      <c r="D39" s="74">
        <v>26</v>
      </c>
      <c r="E39" s="64">
        <v>0</v>
      </c>
      <c r="F39" s="56">
        <v>0</v>
      </c>
      <c r="G39" s="56">
        <v>0</v>
      </c>
      <c r="H39" s="73">
        <f t="shared" si="1"/>
        <v>-1</v>
      </c>
    </row>
    <row r="40" spans="1:8" ht="16.5" customHeight="1" x14ac:dyDescent="0.2">
      <c r="A40" s="99" t="s">
        <v>93</v>
      </c>
      <c r="B40" s="88">
        <v>0</v>
      </c>
      <c r="C40" s="88">
        <v>0</v>
      </c>
      <c r="D40" s="88">
        <v>0</v>
      </c>
      <c r="E40" s="89">
        <v>21</v>
      </c>
      <c r="F40" s="90">
        <v>2205</v>
      </c>
      <c r="G40" s="90">
        <v>22</v>
      </c>
      <c r="H40" s="110" t="s">
        <v>76</v>
      </c>
    </row>
    <row r="41" spans="1:8" ht="16.5" customHeight="1" x14ac:dyDescent="0.2">
      <c r="A41" s="98" t="s">
        <v>94</v>
      </c>
      <c r="B41" s="74">
        <v>439</v>
      </c>
      <c r="C41" s="74">
        <v>46491</v>
      </c>
      <c r="D41" s="74">
        <v>486</v>
      </c>
      <c r="E41" s="64">
        <v>376</v>
      </c>
      <c r="F41" s="56">
        <v>40054</v>
      </c>
      <c r="G41" s="56">
        <v>411</v>
      </c>
      <c r="H41" s="73">
        <f t="shared" si="1"/>
        <v>-0.15432098765432098</v>
      </c>
    </row>
    <row r="42" spans="1:8" ht="16.5" customHeight="1" x14ac:dyDescent="0.2">
      <c r="A42" s="99" t="s">
        <v>95</v>
      </c>
      <c r="B42" s="88">
        <v>564</v>
      </c>
      <c r="C42" s="88">
        <v>49904</v>
      </c>
      <c r="D42" s="88">
        <v>715</v>
      </c>
      <c r="E42" s="89">
        <v>532</v>
      </c>
      <c r="F42" s="90">
        <v>51073</v>
      </c>
      <c r="G42" s="90">
        <v>606</v>
      </c>
      <c r="H42" s="92">
        <f t="shared" si="1"/>
        <v>-0.15244755244755245</v>
      </c>
    </row>
    <row r="43" spans="1:8" ht="16.5" customHeight="1" x14ac:dyDescent="0.2">
      <c r="A43" s="98" t="s">
        <v>149</v>
      </c>
      <c r="B43" s="74">
        <v>0</v>
      </c>
      <c r="C43" s="74">
        <v>0</v>
      </c>
      <c r="D43" s="74">
        <v>0</v>
      </c>
      <c r="E43" s="64">
        <v>21</v>
      </c>
      <c r="F43" s="56">
        <v>1176</v>
      </c>
      <c r="G43" s="56">
        <v>22</v>
      </c>
      <c r="H43" s="111" t="s">
        <v>76</v>
      </c>
    </row>
    <row r="44" spans="1:8" ht="16.5" customHeight="1" x14ac:dyDescent="0.2">
      <c r="A44" s="99" t="s">
        <v>96</v>
      </c>
      <c r="B44" s="88">
        <v>167</v>
      </c>
      <c r="C44" s="88">
        <v>12396</v>
      </c>
      <c r="D44" s="88">
        <v>210</v>
      </c>
      <c r="E44" s="89">
        <v>633</v>
      </c>
      <c r="F44" s="90">
        <v>42004</v>
      </c>
      <c r="G44" s="90">
        <v>821</v>
      </c>
      <c r="H44" s="92">
        <f t="shared" si="1"/>
        <v>2.9095238095238094</v>
      </c>
    </row>
    <row r="45" spans="1:8" ht="16.5" customHeight="1" x14ac:dyDescent="0.2">
      <c r="A45" s="98" t="s">
        <v>97</v>
      </c>
      <c r="B45" s="74">
        <v>397</v>
      </c>
      <c r="C45" s="74">
        <v>40993</v>
      </c>
      <c r="D45" s="74">
        <v>456</v>
      </c>
      <c r="E45" s="64">
        <v>909</v>
      </c>
      <c r="F45" s="56">
        <v>97912</v>
      </c>
      <c r="G45" s="56">
        <v>1033</v>
      </c>
      <c r="H45" s="73">
        <f t="shared" si="1"/>
        <v>1.2653508771929824</v>
      </c>
    </row>
    <row r="46" spans="1:8" ht="16.5" customHeight="1" x14ac:dyDescent="0.2">
      <c r="A46" s="99" t="s">
        <v>98</v>
      </c>
      <c r="B46" s="88">
        <v>5865</v>
      </c>
      <c r="C46" s="88">
        <v>462340</v>
      </c>
      <c r="D46" s="88">
        <v>7125</v>
      </c>
      <c r="E46" s="89">
        <v>6789</v>
      </c>
      <c r="F46" s="90">
        <v>600517</v>
      </c>
      <c r="G46" s="90">
        <v>8254</v>
      </c>
      <c r="H46" s="92">
        <f t="shared" si="1"/>
        <v>0.15845614035087718</v>
      </c>
    </row>
    <row r="47" spans="1:8" ht="16.5" customHeight="1" x14ac:dyDescent="0.2">
      <c r="A47" s="98" t="s">
        <v>99</v>
      </c>
      <c r="B47" s="74">
        <v>462</v>
      </c>
      <c r="C47" s="74">
        <v>23891</v>
      </c>
      <c r="D47" s="74">
        <v>457</v>
      </c>
      <c r="E47" s="64">
        <v>269</v>
      </c>
      <c r="F47" s="56">
        <v>18424</v>
      </c>
      <c r="G47" s="56">
        <v>291</v>
      </c>
      <c r="H47" s="73">
        <f t="shared" si="1"/>
        <v>-0.36323851203501095</v>
      </c>
    </row>
    <row r="48" spans="1:8" ht="16.5" customHeight="1" x14ac:dyDescent="0.2">
      <c r="A48" s="99" t="s">
        <v>100</v>
      </c>
      <c r="B48" s="88">
        <v>902</v>
      </c>
      <c r="C48" s="88">
        <v>60152</v>
      </c>
      <c r="D48" s="88">
        <v>1040</v>
      </c>
      <c r="E48" s="89">
        <v>1344</v>
      </c>
      <c r="F48" s="90">
        <v>90695</v>
      </c>
      <c r="G48" s="90">
        <v>1567</v>
      </c>
      <c r="H48" s="92">
        <f t="shared" si="1"/>
        <v>0.50673076923076921</v>
      </c>
    </row>
    <row r="49" spans="1:8" ht="16.5" customHeight="1" x14ac:dyDescent="0.2">
      <c r="A49" s="98" t="s">
        <v>101</v>
      </c>
      <c r="B49" s="74">
        <v>41</v>
      </c>
      <c r="C49" s="74">
        <v>2875</v>
      </c>
      <c r="D49" s="74">
        <v>47</v>
      </c>
      <c r="E49" s="64">
        <v>21</v>
      </c>
      <c r="F49" s="56">
        <v>1575</v>
      </c>
      <c r="G49" s="56">
        <v>20</v>
      </c>
      <c r="H49" s="73">
        <f t="shared" si="1"/>
        <v>-0.57446808510638303</v>
      </c>
    </row>
    <row r="50" spans="1:8" ht="16.5" customHeight="1" x14ac:dyDescent="0.2">
      <c r="A50" s="99" t="s">
        <v>102</v>
      </c>
      <c r="B50" s="88">
        <v>985</v>
      </c>
      <c r="C50" s="88">
        <v>67340</v>
      </c>
      <c r="D50" s="88">
        <v>1243</v>
      </c>
      <c r="E50" s="89">
        <v>1678</v>
      </c>
      <c r="F50" s="90">
        <v>122019</v>
      </c>
      <c r="G50" s="90">
        <v>2067</v>
      </c>
      <c r="H50" s="92">
        <f t="shared" si="1"/>
        <v>0.66291230893000808</v>
      </c>
    </row>
    <row r="51" spans="1:8" ht="16.5" customHeight="1" x14ac:dyDescent="0.2">
      <c r="A51" s="98" t="s">
        <v>103</v>
      </c>
      <c r="B51" s="74">
        <v>8771</v>
      </c>
      <c r="C51" s="74">
        <v>743077</v>
      </c>
      <c r="D51" s="74">
        <v>11080</v>
      </c>
      <c r="E51" s="64">
        <v>11277</v>
      </c>
      <c r="F51" s="56">
        <v>978604</v>
      </c>
      <c r="G51" s="56">
        <v>13760</v>
      </c>
      <c r="H51" s="73">
        <f t="shared" si="1"/>
        <v>0.24187725631768953</v>
      </c>
    </row>
    <row r="52" spans="1:8" ht="16.5" customHeight="1" x14ac:dyDescent="0.2">
      <c r="A52" s="99" t="s">
        <v>104</v>
      </c>
      <c r="B52" s="88">
        <v>104</v>
      </c>
      <c r="C52" s="88">
        <v>11220</v>
      </c>
      <c r="D52" s="88">
        <v>123</v>
      </c>
      <c r="E52" s="89">
        <v>105</v>
      </c>
      <c r="F52" s="90">
        <v>8967</v>
      </c>
      <c r="G52" s="90">
        <v>112</v>
      </c>
      <c r="H52" s="92">
        <f t="shared" si="1"/>
        <v>-8.943089430894309E-2</v>
      </c>
    </row>
    <row r="53" spans="1:8" ht="16.5" customHeight="1" x14ac:dyDescent="0.2">
      <c r="A53" s="98" t="s">
        <v>105</v>
      </c>
      <c r="B53" s="74">
        <v>143</v>
      </c>
      <c r="C53" s="74">
        <v>14028</v>
      </c>
      <c r="D53" s="74">
        <v>171</v>
      </c>
      <c r="E53" s="64">
        <v>63</v>
      </c>
      <c r="F53" s="56">
        <v>6426</v>
      </c>
      <c r="G53" s="56">
        <v>66</v>
      </c>
      <c r="H53" s="73">
        <f t="shared" si="1"/>
        <v>-0.61403508771929827</v>
      </c>
    </row>
    <row r="54" spans="1:8" ht="16.5" customHeight="1" x14ac:dyDescent="0.2">
      <c r="A54" s="99" t="s">
        <v>150</v>
      </c>
      <c r="B54" s="88">
        <v>0</v>
      </c>
      <c r="C54" s="88">
        <v>0</v>
      </c>
      <c r="D54" s="88">
        <v>0</v>
      </c>
      <c r="E54" s="89">
        <v>21</v>
      </c>
      <c r="F54" s="90">
        <v>1953</v>
      </c>
      <c r="G54" s="90">
        <v>24</v>
      </c>
      <c r="H54" s="110" t="s">
        <v>76</v>
      </c>
    </row>
    <row r="55" spans="1:8" ht="16.5" customHeight="1" x14ac:dyDescent="0.2">
      <c r="A55" s="98" t="s">
        <v>106</v>
      </c>
      <c r="B55" s="74">
        <v>84</v>
      </c>
      <c r="C55" s="74">
        <v>9408</v>
      </c>
      <c r="D55" s="74">
        <v>99</v>
      </c>
      <c r="E55" s="64">
        <v>210</v>
      </c>
      <c r="F55" s="56">
        <v>23520</v>
      </c>
      <c r="G55" s="56">
        <v>252</v>
      </c>
      <c r="H55" s="73">
        <f t="shared" si="1"/>
        <v>1.5454545454545454</v>
      </c>
    </row>
    <row r="56" spans="1:8" ht="16.5" customHeight="1" x14ac:dyDescent="0.2">
      <c r="A56" s="99" t="s">
        <v>107</v>
      </c>
      <c r="B56" s="88">
        <v>609</v>
      </c>
      <c r="C56" s="88">
        <v>34097</v>
      </c>
      <c r="D56" s="88">
        <v>648</v>
      </c>
      <c r="E56" s="89">
        <v>813</v>
      </c>
      <c r="F56" s="90">
        <v>40083</v>
      </c>
      <c r="G56" s="90">
        <v>893</v>
      </c>
      <c r="H56" s="92">
        <f t="shared" si="1"/>
        <v>0.37808641975308643</v>
      </c>
    </row>
    <row r="57" spans="1:8" ht="16.5" customHeight="1" x14ac:dyDescent="0.2">
      <c r="A57" s="98" t="s">
        <v>108</v>
      </c>
      <c r="B57" s="74">
        <v>350</v>
      </c>
      <c r="C57" s="74">
        <v>29859</v>
      </c>
      <c r="D57" s="74">
        <v>387</v>
      </c>
      <c r="E57" s="64">
        <v>266</v>
      </c>
      <c r="F57" s="56">
        <v>27115</v>
      </c>
      <c r="G57" s="56">
        <v>304</v>
      </c>
      <c r="H57" s="73">
        <f t="shared" si="1"/>
        <v>-0.2144702842377261</v>
      </c>
    </row>
    <row r="58" spans="1:8" ht="16.5" customHeight="1" x14ac:dyDescent="0.2">
      <c r="A58" s="99" t="s">
        <v>109</v>
      </c>
      <c r="B58" s="88">
        <v>21</v>
      </c>
      <c r="C58" s="88">
        <v>2205</v>
      </c>
      <c r="D58" s="88">
        <v>22</v>
      </c>
      <c r="E58" s="89">
        <v>20</v>
      </c>
      <c r="F58" s="90">
        <v>2240</v>
      </c>
      <c r="G58" s="90">
        <v>23</v>
      </c>
      <c r="H58" s="92">
        <f t="shared" si="1"/>
        <v>4.5454545454545456E-2</v>
      </c>
    </row>
    <row r="59" spans="1:8" ht="16.5" customHeight="1" x14ac:dyDescent="0.2">
      <c r="A59" s="98" t="s">
        <v>110</v>
      </c>
      <c r="B59" s="74">
        <v>21219</v>
      </c>
      <c r="C59" s="74">
        <v>1700298</v>
      </c>
      <c r="D59" s="74">
        <v>23764</v>
      </c>
      <c r="E59" s="64">
        <v>22012</v>
      </c>
      <c r="F59" s="56">
        <v>1845907</v>
      </c>
      <c r="G59" s="56">
        <v>24713</v>
      </c>
      <c r="H59" s="73">
        <f t="shared" si="1"/>
        <v>3.9934354485776806E-2</v>
      </c>
    </row>
    <row r="60" spans="1:8" ht="16.5" customHeight="1" x14ac:dyDescent="0.2">
      <c r="A60" s="99" t="s">
        <v>111</v>
      </c>
      <c r="B60" s="88">
        <v>123</v>
      </c>
      <c r="C60" s="88">
        <v>10957</v>
      </c>
      <c r="D60" s="88">
        <v>115</v>
      </c>
      <c r="E60" s="89">
        <v>144</v>
      </c>
      <c r="F60" s="90">
        <v>13162</v>
      </c>
      <c r="G60" s="90">
        <v>151</v>
      </c>
      <c r="H60" s="92">
        <f t="shared" si="1"/>
        <v>0.31304347826086959</v>
      </c>
    </row>
    <row r="61" spans="1:8" ht="16.5" customHeight="1" x14ac:dyDescent="0.2">
      <c r="A61" s="98" t="s">
        <v>112</v>
      </c>
      <c r="B61" s="74">
        <v>8767</v>
      </c>
      <c r="C61" s="74">
        <v>644595</v>
      </c>
      <c r="D61" s="74">
        <v>10808</v>
      </c>
      <c r="E61" s="64">
        <v>12117</v>
      </c>
      <c r="F61" s="56">
        <v>834441</v>
      </c>
      <c r="G61" s="56">
        <v>14883</v>
      </c>
      <c r="H61" s="73">
        <f t="shared" si="1"/>
        <v>0.37703552923760175</v>
      </c>
    </row>
    <row r="62" spans="1:8" ht="16.5" customHeight="1" x14ac:dyDescent="0.2">
      <c r="A62" s="57" t="s">
        <v>70</v>
      </c>
      <c r="B62" s="58">
        <f t="shared" ref="B62:G62" si="2">SUM(B33:B61)</f>
        <v>53259</v>
      </c>
      <c r="C62" s="58">
        <f t="shared" si="2"/>
        <v>4133720</v>
      </c>
      <c r="D62" s="58">
        <f t="shared" si="2"/>
        <v>62773</v>
      </c>
      <c r="E62" s="65">
        <f t="shared" si="2"/>
        <v>69276</v>
      </c>
      <c r="F62" s="59">
        <f t="shared" si="2"/>
        <v>5486205</v>
      </c>
      <c r="G62" s="59">
        <f t="shared" si="2"/>
        <v>82233</v>
      </c>
      <c r="H62" s="68">
        <f>+(G62-D62)/D62</f>
        <v>0.31000589425389896</v>
      </c>
    </row>
    <row r="63" spans="1:8" s="33" customFormat="1" ht="16.5" customHeight="1" x14ac:dyDescent="0.2">
      <c r="A63" s="50"/>
      <c r="B63" s="51"/>
      <c r="C63" s="51"/>
      <c r="D63" s="51"/>
      <c r="E63" s="52"/>
      <c r="F63" s="107" t="s">
        <v>86</v>
      </c>
      <c r="G63" s="107"/>
      <c r="H63" s="69">
        <f>+(E62-B62)/B62</f>
        <v>0.30073790345293755</v>
      </c>
    </row>
  </sheetData>
  <mergeCells count="4">
    <mergeCell ref="F29:G29"/>
    <mergeCell ref="F63:G63"/>
    <mergeCell ref="A9:H9"/>
    <mergeCell ref="F10:H10"/>
  </mergeCells>
  <phoneticPr fontId="0" type="noConversion"/>
  <pageMargins left="0.7" right="0.7" top="0.75" bottom="0.75" header="0.3" footer="0.3"/>
  <pageSetup paperSize="9" scale="8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9:I76"/>
  <sheetViews>
    <sheetView showGridLines="0" zoomScaleNormal="100" zoomScaleSheetLayoutView="100" workbookViewId="0">
      <pane xSplit="2" ySplit="13" topLeftCell="C14" activePane="bottomRight" state="frozen"/>
      <selection pane="topRight" activeCell="C1" sqref="C1"/>
      <selection pane="bottomLeft" activeCell="A14" sqref="A14"/>
      <selection pane="bottomRight"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9" customWidth="1"/>
    <col min="3" max="8" width="11.7109375" customWidth="1"/>
    <col min="9" max="9" width="12.42578125" customWidth="1"/>
  </cols>
  <sheetData>
    <row r="9" spans="1:9" s="31" customFormat="1" ht="20.100000000000001" customHeight="1" x14ac:dyDescent="0.2">
      <c r="A9" s="105" t="s">
        <v>113</v>
      </c>
      <c r="B9" s="105"/>
      <c r="C9" s="105"/>
      <c r="D9" s="105"/>
      <c r="E9" s="105"/>
      <c r="F9" s="105"/>
      <c r="G9" s="105"/>
      <c r="H9" s="105"/>
      <c r="I9" s="105"/>
    </row>
    <row r="10" spans="1:9" s="20" customFormat="1" ht="11.25" x14ac:dyDescent="0.2">
      <c r="A10" s="24"/>
      <c r="B10" s="21"/>
      <c r="C10" s="21"/>
      <c r="D10" s="21"/>
      <c r="E10" s="21"/>
      <c r="F10" s="106" t="str">
        <f>+CONCATENATE(MID(Principal!C13,1,14)," de ambas temporadas")</f>
        <v>datos al 31/03 de ambas temporadas</v>
      </c>
      <c r="G10" s="106"/>
      <c r="H10" s="106"/>
      <c r="I10" s="106"/>
    </row>
    <row r="11" spans="1:9" s="16" customFormat="1" x14ac:dyDescent="0.2">
      <c r="G11" s="17"/>
      <c r="H11" s="17"/>
    </row>
    <row r="12" spans="1:9" s="33" customFormat="1" ht="16.5" customHeight="1" x14ac:dyDescent="0.2">
      <c r="A12" s="62"/>
      <c r="B12" s="62"/>
      <c r="C12" s="60"/>
      <c r="D12" s="60"/>
      <c r="E12" s="75">
        <v>2023</v>
      </c>
      <c r="F12" s="62"/>
      <c r="G12" s="61"/>
      <c r="H12" s="61"/>
      <c r="I12" s="76">
        <v>2024</v>
      </c>
    </row>
    <row r="13" spans="1:9" s="34" customFormat="1" ht="16.5" customHeight="1" x14ac:dyDescent="0.2">
      <c r="A13" s="53" t="s">
        <v>87</v>
      </c>
      <c r="B13" s="53" t="s">
        <v>73</v>
      </c>
      <c r="C13" s="54" t="s">
        <v>6</v>
      </c>
      <c r="D13" s="54" t="s">
        <v>7</v>
      </c>
      <c r="E13" s="55" t="s">
        <v>8</v>
      </c>
      <c r="F13" s="63" t="s">
        <v>6</v>
      </c>
      <c r="G13" s="55" t="s">
        <v>7</v>
      </c>
      <c r="H13" s="55" t="s">
        <v>8</v>
      </c>
      <c r="I13" s="67" t="s">
        <v>114</v>
      </c>
    </row>
    <row r="14" spans="1:9" ht="16.5" customHeight="1" x14ac:dyDescent="0.2">
      <c r="A14" s="98" t="s">
        <v>88</v>
      </c>
      <c r="B14" s="98" t="s">
        <v>84</v>
      </c>
      <c r="C14" s="74">
        <v>0</v>
      </c>
      <c r="D14" s="74">
        <v>0</v>
      </c>
      <c r="E14" s="74">
        <v>0</v>
      </c>
      <c r="F14" s="64">
        <v>20</v>
      </c>
      <c r="G14" s="56">
        <v>2400</v>
      </c>
      <c r="H14" s="56">
        <v>24</v>
      </c>
      <c r="I14" s="70" t="s">
        <v>76</v>
      </c>
    </row>
    <row r="15" spans="1:9" ht="16.5" customHeight="1" x14ac:dyDescent="0.2">
      <c r="A15" s="99" t="s">
        <v>89</v>
      </c>
      <c r="B15" s="99" t="s">
        <v>84</v>
      </c>
      <c r="C15" s="88">
        <v>281</v>
      </c>
      <c r="D15" s="88">
        <v>32845</v>
      </c>
      <c r="E15" s="88">
        <v>295</v>
      </c>
      <c r="F15" s="89">
        <v>673</v>
      </c>
      <c r="G15" s="90">
        <v>67859</v>
      </c>
      <c r="H15" s="90">
        <v>728</v>
      </c>
      <c r="I15" s="91">
        <f t="shared" ref="I15:I74" si="0">+(H15-E15)/E15</f>
        <v>1.4677966101694915</v>
      </c>
    </row>
    <row r="16" spans="1:9" ht="16.5" customHeight="1" x14ac:dyDescent="0.2">
      <c r="A16" s="98" t="s">
        <v>90</v>
      </c>
      <c r="B16" s="98" t="s">
        <v>80</v>
      </c>
      <c r="C16" s="74">
        <v>63</v>
      </c>
      <c r="D16" s="74">
        <v>3528</v>
      </c>
      <c r="E16" s="74">
        <v>67</v>
      </c>
      <c r="F16" s="64">
        <v>84</v>
      </c>
      <c r="G16" s="56">
        <v>4704</v>
      </c>
      <c r="H16" s="56">
        <v>89</v>
      </c>
      <c r="I16" s="71">
        <f t="shared" si="0"/>
        <v>0.32835820895522388</v>
      </c>
    </row>
    <row r="17" spans="1:9" ht="16.5" customHeight="1" x14ac:dyDescent="0.2">
      <c r="A17" s="99" t="s">
        <v>90</v>
      </c>
      <c r="B17" s="99" t="s">
        <v>84</v>
      </c>
      <c r="C17" s="88">
        <v>0</v>
      </c>
      <c r="D17" s="88">
        <v>0</v>
      </c>
      <c r="E17" s="88">
        <v>0</v>
      </c>
      <c r="F17" s="89">
        <v>21</v>
      </c>
      <c r="G17" s="90">
        <v>2205</v>
      </c>
      <c r="H17" s="90">
        <v>22</v>
      </c>
      <c r="I17" s="91" t="s">
        <v>76</v>
      </c>
    </row>
    <row r="18" spans="1:9" ht="16.5" customHeight="1" x14ac:dyDescent="0.2">
      <c r="A18" s="98" t="s">
        <v>91</v>
      </c>
      <c r="B18" s="98" t="s">
        <v>151</v>
      </c>
      <c r="C18" s="74">
        <v>40</v>
      </c>
      <c r="D18" s="74">
        <v>2595</v>
      </c>
      <c r="E18" s="74">
        <v>52</v>
      </c>
      <c r="F18" s="64">
        <v>0</v>
      </c>
      <c r="G18" s="56">
        <v>0</v>
      </c>
      <c r="H18" s="56">
        <v>0</v>
      </c>
      <c r="I18" s="71">
        <f t="shared" si="0"/>
        <v>-1</v>
      </c>
    </row>
    <row r="19" spans="1:9" ht="16.5" customHeight="1" x14ac:dyDescent="0.2">
      <c r="A19" s="99" t="s">
        <v>91</v>
      </c>
      <c r="B19" s="99" t="s">
        <v>77</v>
      </c>
      <c r="C19" s="88">
        <v>0</v>
      </c>
      <c r="D19" s="88">
        <v>0</v>
      </c>
      <c r="E19" s="88">
        <v>0</v>
      </c>
      <c r="F19" s="89">
        <v>60</v>
      </c>
      <c r="G19" s="90">
        <v>7040</v>
      </c>
      <c r="H19" s="90">
        <v>67</v>
      </c>
      <c r="I19" s="91" t="s">
        <v>76</v>
      </c>
    </row>
    <row r="20" spans="1:9" ht="16.5" customHeight="1" x14ac:dyDescent="0.2">
      <c r="A20" s="98" t="s">
        <v>91</v>
      </c>
      <c r="B20" s="98" t="s">
        <v>80</v>
      </c>
      <c r="C20" s="74">
        <v>0</v>
      </c>
      <c r="D20" s="74">
        <v>0</v>
      </c>
      <c r="E20" s="74">
        <v>0</v>
      </c>
      <c r="F20" s="64">
        <v>231</v>
      </c>
      <c r="G20" s="56">
        <v>13149</v>
      </c>
      <c r="H20" s="56">
        <v>242</v>
      </c>
      <c r="I20" s="71" t="s">
        <v>76</v>
      </c>
    </row>
    <row r="21" spans="1:9" ht="16.5" customHeight="1" x14ac:dyDescent="0.2">
      <c r="A21" s="99" t="s">
        <v>91</v>
      </c>
      <c r="B21" s="99" t="s">
        <v>84</v>
      </c>
      <c r="C21" s="88">
        <v>356</v>
      </c>
      <c r="D21" s="88">
        <v>23673</v>
      </c>
      <c r="E21" s="88">
        <v>446</v>
      </c>
      <c r="F21" s="89">
        <v>7018</v>
      </c>
      <c r="G21" s="90">
        <v>444661</v>
      </c>
      <c r="H21" s="90">
        <v>8915</v>
      </c>
      <c r="I21" s="91">
        <f t="shared" si="0"/>
        <v>18.988789237668161</v>
      </c>
    </row>
    <row r="22" spans="1:9" ht="16.5" customHeight="1" x14ac:dyDescent="0.2">
      <c r="A22" s="98" t="s">
        <v>92</v>
      </c>
      <c r="B22" s="98" t="s">
        <v>80</v>
      </c>
      <c r="C22" s="74">
        <v>861</v>
      </c>
      <c r="D22" s="74">
        <v>3975</v>
      </c>
      <c r="E22" s="74">
        <v>1006</v>
      </c>
      <c r="F22" s="64">
        <v>0</v>
      </c>
      <c r="G22" s="56">
        <v>0</v>
      </c>
      <c r="H22" s="56">
        <v>0</v>
      </c>
      <c r="I22" s="71">
        <f t="shared" si="0"/>
        <v>-1</v>
      </c>
    </row>
    <row r="23" spans="1:9" ht="16.5" customHeight="1" x14ac:dyDescent="0.2">
      <c r="A23" s="99" t="s">
        <v>92</v>
      </c>
      <c r="B23" s="99" t="s">
        <v>84</v>
      </c>
      <c r="C23" s="88">
        <v>1583</v>
      </c>
      <c r="D23" s="88">
        <v>95024</v>
      </c>
      <c r="E23" s="88">
        <v>1835</v>
      </c>
      <c r="F23" s="89">
        <v>1528</v>
      </c>
      <c r="G23" s="90">
        <v>94115</v>
      </c>
      <c r="H23" s="90">
        <v>1850</v>
      </c>
      <c r="I23" s="91">
        <f t="shared" si="0"/>
        <v>8.1743869209809257E-3</v>
      </c>
    </row>
    <row r="24" spans="1:9" ht="16.5" customHeight="1" x14ac:dyDescent="0.2">
      <c r="A24" s="98" t="s">
        <v>147</v>
      </c>
      <c r="B24" s="98" t="s">
        <v>84</v>
      </c>
      <c r="C24" s="74">
        <v>42</v>
      </c>
      <c r="D24" s="74">
        <v>4354</v>
      </c>
      <c r="E24" s="74">
        <v>50</v>
      </c>
      <c r="F24" s="64">
        <v>0</v>
      </c>
      <c r="G24" s="56">
        <v>0</v>
      </c>
      <c r="H24" s="56">
        <v>0</v>
      </c>
      <c r="I24" s="71">
        <f t="shared" si="0"/>
        <v>-1</v>
      </c>
    </row>
    <row r="25" spans="1:9" ht="16.5" customHeight="1" x14ac:dyDescent="0.2">
      <c r="A25" s="99" t="s">
        <v>148</v>
      </c>
      <c r="B25" s="99" t="s">
        <v>84</v>
      </c>
      <c r="C25" s="88">
        <v>20</v>
      </c>
      <c r="D25" s="88">
        <v>1600</v>
      </c>
      <c r="E25" s="88">
        <v>26</v>
      </c>
      <c r="F25" s="89">
        <v>0</v>
      </c>
      <c r="G25" s="90">
        <v>0</v>
      </c>
      <c r="H25" s="90">
        <v>0</v>
      </c>
      <c r="I25" s="91">
        <f t="shared" si="0"/>
        <v>-1</v>
      </c>
    </row>
    <row r="26" spans="1:9" ht="16.5" customHeight="1" x14ac:dyDescent="0.2">
      <c r="A26" s="98" t="s">
        <v>93</v>
      </c>
      <c r="B26" s="98" t="s">
        <v>84</v>
      </c>
      <c r="C26" s="74">
        <v>0</v>
      </c>
      <c r="D26" s="74">
        <v>0</v>
      </c>
      <c r="E26" s="74">
        <v>0</v>
      </c>
      <c r="F26" s="64">
        <v>21</v>
      </c>
      <c r="G26" s="56">
        <v>2205</v>
      </c>
      <c r="H26" s="56">
        <v>22</v>
      </c>
      <c r="I26" s="71" t="s">
        <v>76</v>
      </c>
    </row>
    <row r="27" spans="1:9" ht="16.5" customHeight="1" x14ac:dyDescent="0.2">
      <c r="A27" s="99" t="s">
        <v>115</v>
      </c>
      <c r="B27" s="99" t="s">
        <v>84</v>
      </c>
      <c r="C27" s="88">
        <v>439</v>
      </c>
      <c r="D27" s="88">
        <v>46491</v>
      </c>
      <c r="E27" s="88">
        <v>486</v>
      </c>
      <c r="F27" s="89">
        <v>376</v>
      </c>
      <c r="G27" s="90">
        <v>40054</v>
      </c>
      <c r="H27" s="90">
        <v>411</v>
      </c>
      <c r="I27" s="91">
        <f t="shared" si="0"/>
        <v>-0.15432098765432098</v>
      </c>
    </row>
    <row r="28" spans="1:9" ht="16.5" customHeight="1" x14ac:dyDescent="0.2">
      <c r="A28" s="98" t="s">
        <v>95</v>
      </c>
      <c r="B28" s="98" t="s">
        <v>151</v>
      </c>
      <c r="C28" s="74">
        <v>240</v>
      </c>
      <c r="D28" s="74">
        <v>12784</v>
      </c>
      <c r="E28" s="74">
        <v>313</v>
      </c>
      <c r="F28" s="64">
        <v>0</v>
      </c>
      <c r="G28" s="56">
        <v>0</v>
      </c>
      <c r="H28" s="56">
        <v>0</v>
      </c>
      <c r="I28" s="71">
        <f t="shared" si="0"/>
        <v>-1</v>
      </c>
    </row>
    <row r="29" spans="1:9" ht="16.5" customHeight="1" x14ac:dyDescent="0.2">
      <c r="A29" s="99" t="s">
        <v>95</v>
      </c>
      <c r="B29" s="99" t="s">
        <v>84</v>
      </c>
      <c r="C29" s="88">
        <v>324</v>
      </c>
      <c r="D29" s="88">
        <v>37120</v>
      </c>
      <c r="E29" s="88">
        <v>402</v>
      </c>
      <c r="F29" s="89">
        <v>512</v>
      </c>
      <c r="G29" s="90">
        <v>49073</v>
      </c>
      <c r="H29" s="90">
        <v>586</v>
      </c>
      <c r="I29" s="91">
        <f t="shared" si="0"/>
        <v>0.45771144278606968</v>
      </c>
    </row>
    <row r="30" spans="1:9" ht="16.5" customHeight="1" x14ac:dyDescent="0.2">
      <c r="A30" s="98" t="s">
        <v>95</v>
      </c>
      <c r="B30" s="98" t="s">
        <v>146</v>
      </c>
      <c r="C30" s="74">
        <v>0</v>
      </c>
      <c r="D30" s="74">
        <v>0</v>
      </c>
      <c r="E30" s="74">
        <v>0</v>
      </c>
      <c r="F30" s="64">
        <v>20</v>
      </c>
      <c r="G30" s="56">
        <v>2000</v>
      </c>
      <c r="H30" s="56">
        <v>20</v>
      </c>
      <c r="I30" s="71" t="s">
        <v>76</v>
      </c>
    </row>
    <row r="31" spans="1:9" ht="16.5" customHeight="1" x14ac:dyDescent="0.2">
      <c r="A31" s="99" t="s">
        <v>154</v>
      </c>
      <c r="B31" s="99" t="s">
        <v>80</v>
      </c>
      <c r="C31" s="88">
        <v>0</v>
      </c>
      <c r="D31" s="88">
        <v>0</v>
      </c>
      <c r="E31" s="88">
        <v>0</v>
      </c>
      <c r="F31" s="89">
        <v>21</v>
      </c>
      <c r="G31" s="90">
        <v>1176</v>
      </c>
      <c r="H31" s="90">
        <v>22</v>
      </c>
      <c r="I31" s="91" t="s">
        <v>76</v>
      </c>
    </row>
    <row r="32" spans="1:9" ht="16.5" customHeight="1" x14ac:dyDescent="0.2">
      <c r="A32" s="98" t="s">
        <v>96</v>
      </c>
      <c r="B32" s="98" t="s">
        <v>84</v>
      </c>
      <c r="C32" s="74">
        <v>167</v>
      </c>
      <c r="D32" s="74">
        <v>12396</v>
      </c>
      <c r="E32" s="74">
        <v>210</v>
      </c>
      <c r="F32" s="64">
        <v>633</v>
      </c>
      <c r="G32" s="56">
        <v>42004</v>
      </c>
      <c r="H32" s="56">
        <v>821</v>
      </c>
      <c r="I32" s="71">
        <f t="shared" si="0"/>
        <v>2.9095238095238094</v>
      </c>
    </row>
    <row r="33" spans="1:9" ht="16.5" customHeight="1" x14ac:dyDescent="0.2">
      <c r="A33" s="99" t="s">
        <v>97</v>
      </c>
      <c r="B33" s="99" t="s">
        <v>84</v>
      </c>
      <c r="C33" s="88">
        <v>397</v>
      </c>
      <c r="D33" s="88">
        <v>40993</v>
      </c>
      <c r="E33" s="88">
        <v>456</v>
      </c>
      <c r="F33" s="89">
        <v>909</v>
      </c>
      <c r="G33" s="90">
        <v>97912</v>
      </c>
      <c r="H33" s="90">
        <v>1033</v>
      </c>
      <c r="I33" s="91">
        <f t="shared" si="0"/>
        <v>1.2653508771929824</v>
      </c>
    </row>
    <row r="34" spans="1:9" ht="16.5" customHeight="1" x14ac:dyDescent="0.2">
      <c r="A34" s="98" t="s">
        <v>98</v>
      </c>
      <c r="B34" s="98" t="s">
        <v>151</v>
      </c>
      <c r="C34" s="74">
        <v>900</v>
      </c>
      <c r="D34" s="74">
        <v>11140</v>
      </c>
      <c r="E34" s="74">
        <v>1171</v>
      </c>
      <c r="F34" s="64">
        <v>0</v>
      </c>
      <c r="G34" s="56">
        <v>0</v>
      </c>
      <c r="H34" s="56">
        <v>0</v>
      </c>
      <c r="I34" s="71">
        <f t="shared" si="0"/>
        <v>-1</v>
      </c>
    </row>
    <row r="35" spans="1:9" ht="16.5" customHeight="1" x14ac:dyDescent="0.2">
      <c r="A35" s="99" t="s">
        <v>98</v>
      </c>
      <c r="B35" s="99" t="s">
        <v>80</v>
      </c>
      <c r="C35" s="88">
        <v>21</v>
      </c>
      <c r="D35" s="88">
        <v>1176</v>
      </c>
      <c r="E35" s="88">
        <v>22</v>
      </c>
      <c r="F35" s="89">
        <v>70</v>
      </c>
      <c r="G35" s="90">
        <v>3900</v>
      </c>
      <c r="H35" s="90">
        <v>74</v>
      </c>
      <c r="I35" s="91">
        <f t="shared" si="0"/>
        <v>2.3636363636363638</v>
      </c>
    </row>
    <row r="36" spans="1:9" ht="16.5" customHeight="1" x14ac:dyDescent="0.2">
      <c r="A36" s="98" t="s">
        <v>98</v>
      </c>
      <c r="B36" s="98" t="s">
        <v>84</v>
      </c>
      <c r="C36" s="74">
        <v>4944</v>
      </c>
      <c r="D36" s="74">
        <v>450024</v>
      </c>
      <c r="E36" s="74">
        <v>5932</v>
      </c>
      <c r="F36" s="64">
        <v>6679</v>
      </c>
      <c r="G36" s="56">
        <v>592617</v>
      </c>
      <c r="H36" s="56">
        <v>8140</v>
      </c>
      <c r="I36" s="71">
        <f t="shared" si="0"/>
        <v>0.3722184760620364</v>
      </c>
    </row>
    <row r="37" spans="1:9" ht="16.5" customHeight="1" x14ac:dyDescent="0.2">
      <c r="A37" s="99" t="s">
        <v>98</v>
      </c>
      <c r="B37" s="99" t="s">
        <v>146</v>
      </c>
      <c r="C37" s="88">
        <v>0</v>
      </c>
      <c r="D37" s="88">
        <v>0</v>
      </c>
      <c r="E37" s="88">
        <v>0</v>
      </c>
      <c r="F37" s="89">
        <v>40</v>
      </c>
      <c r="G37" s="90">
        <v>4000</v>
      </c>
      <c r="H37" s="90">
        <v>40</v>
      </c>
      <c r="I37" s="91" t="s">
        <v>76</v>
      </c>
    </row>
    <row r="38" spans="1:9" ht="16.5" customHeight="1" x14ac:dyDescent="0.2">
      <c r="A38" s="98" t="s">
        <v>99</v>
      </c>
      <c r="B38" s="98" t="s">
        <v>80</v>
      </c>
      <c r="C38" s="74">
        <v>462</v>
      </c>
      <c r="D38" s="74">
        <v>23891</v>
      </c>
      <c r="E38" s="74">
        <v>457</v>
      </c>
      <c r="F38" s="64">
        <v>209</v>
      </c>
      <c r="G38" s="56">
        <v>11704</v>
      </c>
      <c r="H38" s="56">
        <v>222</v>
      </c>
      <c r="I38" s="71">
        <f t="shared" si="0"/>
        <v>-0.51422319474835887</v>
      </c>
    </row>
    <row r="39" spans="1:9" ht="16.5" customHeight="1" x14ac:dyDescent="0.2">
      <c r="A39" s="99" t="s">
        <v>99</v>
      </c>
      <c r="B39" s="99" t="s">
        <v>84</v>
      </c>
      <c r="C39" s="88">
        <v>0</v>
      </c>
      <c r="D39" s="88">
        <v>0</v>
      </c>
      <c r="E39" s="88">
        <v>0</v>
      </c>
      <c r="F39" s="89">
        <v>60</v>
      </c>
      <c r="G39" s="90">
        <v>6720</v>
      </c>
      <c r="H39" s="90">
        <v>69</v>
      </c>
      <c r="I39" s="91" t="s">
        <v>76</v>
      </c>
    </row>
    <row r="40" spans="1:9" ht="16.5" customHeight="1" x14ac:dyDescent="0.2">
      <c r="A40" s="98" t="s">
        <v>100</v>
      </c>
      <c r="B40" s="98" t="s">
        <v>80</v>
      </c>
      <c r="C40" s="74">
        <v>207</v>
      </c>
      <c r="D40" s="74">
        <v>11592</v>
      </c>
      <c r="E40" s="74">
        <v>220</v>
      </c>
      <c r="F40" s="64">
        <v>231</v>
      </c>
      <c r="G40" s="56">
        <v>12936</v>
      </c>
      <c r="H40" s="56">
        <v>246</v>
      </c>
      <c r="I40" s="71">
        <f t="shared" si="0"/>
        <v>0.11818181818181818</v>
      </c>
    </row>
    <row r="41" spans="1:9" ht="16.5" customHeight="1" x14ac:dyDescent="0.2">
      <c r="A41" s="99" t="s">
        <v>100</v>
      </c>
      <c r="B41" s="99" t="s">
        <v>84</v>
      </c>
      <c r="C41" s="88">
        <v>695</v>
      </c>
      <c r="D41" s="88">
        <v>48560</v>
      </c>
      <c r="E41" s="88">
        <v>820</v>
      </c>
      <c r="F41" s="89">
        <v>1113</v>
      </c>
      <c r="G41" s="90">
        <v>77759</v>
      </c>
      <c r="H41" s="90">
        <v>1321</v>
      </c>
      <c r="I41" s="91">
        <f t="shared" si="0"/>
        <v>0.61097560975609755</v>
      </c>
    </row>
    <row r="42" spans="1:9" ht="16.5" customHeight="1" x14ac:dyDescent="0.2">
      <c r="A42" s="98" t="s">
        <v>101</v>
      </c>
      <c r="B42" s="98" t="s">
        <v>151</v>
      </c>
      <c r="C42" s="74">
        <v>20</v>
      </c>
      <c r="D42" s="74">
        <v>1300</v>
      </c>
      <c r="E42" s="74">
        <v>26</v>
      </c>
      <c r="F42" s="64">
        <v>0</v>
      </c>
      <c r="G42" s="56">
        <v>0</v>
      </c>
      <c r="H42" s="56">
        <v>0</v>
      </c>
      <c r="I42" s="71">
        <f t="shared" si="0"/>
        <v>-1</v>
      </c>
    </row>
    <row r="43" spans="1:9" ht="16.5" customHeight="1" x14ac:dyDescent="0.2">
      <c r="A43" s="99" t="s">
        <v>101</v>
      </c>
      <c r="B43" s="99" t="s">
        <v>84</v>
      </c>
      <c r="C43" s="88">
        <v>21</v>
      </c>
      <c r="D43" s="88">
        <v>1575</v>
      </c>
      <c r="E43" s="88">
        <v>20</v>
      </c>
      <c r="F43" s="89">
        <v>21</v>
      </c>
      <c r="G43" s="90">
        <v>1575</v>
      </c>
      <c r="H43" s="90">
        <v>20</v>
      </c>
      <c r="I43" s="91">
        <f t="shared" si="0"/>
        <v>0</v>
      </c>
    </row>
    <row r="44" spans="1:9" ht="16.5" customHeight="1" x14ac:dyDescent="0.2">
      <c r="A44" s="98" t="s">
        <v>102</v>
      </c>
      <c r="B44" s="98" t="s">
        <v>80</v>
      </c>
      <c r="C44" s="74">
        <v>0</v>
      </c>
      <c r="D44" s="74">
        <v>0</v>
      </c>
      <c r="E44" s="74">
        <v>0</v>
      </c>
      <c r="F44" s="64">
        <v>42</v>
      </c>
      <c r="G44" s="56">
        <v>2352</v>
      </c>
      <c r="H44" s="56">
        <v>45</v>
      </c>
      <c r="I44" s="71" t="s">
        <v>76</v>
      </c>
    </row>
    <row r="45" spans="1:9" ht="16.5" customHeight="1" x14ac:dyDescent="0.2">
      <c r="A45" s="99" t="s">
        <v>102</v>
      </c>
      <c r="B45" s="99" t="s">
        <v>84</v>
      </c>
      <c r="C45" s="88">
        <v>985</v>
      </c>
      <c r="D45" s="88">
        <v>67340</v>
      </c>
      <c r="E45" s="88">
        <v>1243</v>
      </c>
      <c r="F45" s="89">
        <v>1636</v>
      </c>
      <c r="G45" s="90">
        <v>119667</v>
      </c>
      <c r="H45" s="90">
        <v>2023</v>
      </c>
      <c r="I45" s="91">
        <f t="shared" si="0"/>
        <v>0.62751407884151245</v>
      </c>
    </row>
    <row r="46" spans="1:9" ht="16.5" customHeight="1" x14ac:dyDescent="0.2">
      <c r="A46" s="98" t="s">
        <v>103</v>
      </c>
      <c r="B46" s="98" t="s">
        <v>151</v>
      </c>
      <c r="C46" s="74">
        <v>40</v>
      </c>
      <c r="D46" s="74">
        <v>2600</v>
      </c>
      <c r="E46" s="74">
        <v>52</v>
      </c>
      <c r="F46" s="64">
        <v>0</v>
      </c>
      <c r="G46" s="56">
        <v>0</v>
      </c>
      <c r="H46" s="56">
        <v>0</v>
      </c>
      <c r="I46" s="71">
        <f t="shared" si="0"/>
        <v>-1</v>
      </c>
    </row>
    <row r="47" spans="1:9" ht="16.5" customHeight="1" x14ac:dyDescent="0.2">
      <c r="A47" s="99" t="s">
        <v>103</v>
      </c>
      <c r="B47" s="99" t="s">
        <v>84</v>
      </c>
      <c r="C47" s="88">
        <v>8731</v>
      </c>
      <c r="D47" s="88">
        <v>740477</v>
      </c>
      <c r="E47" s="88">
        <v>11027</v>
      </c>
      <c r="F47" s="89">
        <v>11217</v>
      </c>
      <c r="G47" s="90">
        <v>976484</v>
      </c>
      <c r="H47" s="90">
        <v>13695</v>
      </c>
      <c r="I47" s="91">
        <f t="shared" si="0"/>
        <v>0.24195157341071916</v>
      </c>
    </row>
    <row r="48" spans="1:9" ht="16.5" customHeight="1" x14ac:dyDescent="0.2">
      <c r="A48" s="98" t="s">
        <v>103</v>
      </c>
      <c r="B48" s="98" t="s">
        <v>146</v>
      </c>
      <c r="C48" s="74">
        <v>0</v>
      </c>
      <c r="D48" s="74">
        <v>0</v>
      </c>
      <c r="E48" s="74">
        <v>0</v>
      </c>
      <c r="F48" s="64">
        <v>60</v>
      </c>
      <c r="G48" s="56">
        <v>2120</v>
      </c>
      <c r="H48" s="56">
        <v>65</v>
      </c>
      <c r="I48" s="71" t="s">
        <v>76</v>
      </c>
    </row>
    <row r="49" spans="1:9" ht="16.5" customHeight="1" x14ac:dyDescent="0.2">
      <c r="A49" s="99" t="s">
        <v>104</v>
      </c>
      <c r="B49" s="99" t="s">
        <v>80</v>
      </c>
      <c r="C49" s="88">
        <v>0</v>
      </c>
      <c r="D49" s="88">
        <v>0</v>
      </c>
      <c r="E49" s="88">
        <v>0</v>
      </c>
      <c r="F49" s="89">
        <v>42</v>
      </c>
      <c r="G49" s="90">
        <v>2352</v>
      </c>
      <c r="H49" s="90">
        <v>45</v>
      </c>
      <c r="I49" s="91" t="s">
        <v>76</v>
      </c>
    </row>
    <row r="50" spans="1:9" ht="16.5" customHeight="1" x14ac:dyDescent="0.2">
      <c r="A50" s="98" t="s">
        <v>104</v>
      </c>
      <c r="B50" s="98" t="s">
        <v>84</v>
      </c>
      <c r="C50" s="74">
        <v>104</v>
      </c>
      <c r="D50" s="74">
        <v>11220</v>
      </c>
      <c r="E50" s="74">
        <v>123</v>
      </c>
      <c r="F50" s="64">
        <v>63</v>
      </c>
      <c r="G50" s="56">
        <v>6615</v>
      </c>
      <c r="H50" s="56">
        <v>67</v>
      </c>
      <c r="I50" s="71">
        <f t="shared" si="0"/>
        <v>-0.45528455284552843</v>
      </c>
    </row>
    <row r="51" spans="1:9" ht="16.5" customHeight="1" x14ac:dyDescent="0.2">
      <c r="A51" s="99" t="s">
        <v>105</v>
      </c>
      <c r="B51" s="99" t="s">
        <v>84</v>
      </c>
      <c r="C51" s="88">
        <v>143</v>
      </c>
      <c r="D51" s="88">
        <v>14028</v>
      </c>
      <c r="E51" s="88">
        <v>171</v>
      </c>
      <c r="F51" s="89">
        <v>63</v>
      </c>
      <c r="G51" s="90">
        <v>6426</v>
      </c>
      <c r="H51" s="90">
        <v>66</v>
      </c>
      <c r="I51" s="91">
        <f t="shared" si="0"/>
        <v>-0.61403508771929827</v>
      </c>
    </row>
    <row r="52" spans="1:9" ht="16.5" customHeight="1" x14ac:dyDescent="0.2">
      <c r="A52" s="98" t="s">
        <v>150</v>
      </c>
      <c r="B52" s="98" t="s">
        <v>84</v>
      </c>
      <c r="C52" s="74">
        <v>0</v>
      </c>
      <c r="D52" s="74">
        <v>0</v>
      </c>
      <c r="E52" s="74">
        <v>0</v>
      </c>
      <c r="F52" s="64">
        <v>21</v>
      </c>
      <c r="G52" s="56">
        <v>1953</v>
      </c>
      <c r="H52" s="56">
        <v>24</v>
      </c>
      <c r="I52" s="71" t="s">
        <v>76</v>
      </c>
    </row>
    <row r="53" spans="1:9" ht="16.5" customHeight="1" x14ac:dyDescent="0.2">
      <c r="A53" s="99" t="s">
        <v>106</v>
      </c>
      <c r="B53" s="99" t="s">
        <v>84</v>
      </c>
      <c r="C53" s="88">
        <v>84</v>
      </c>
      <c r="D53" s="88">
        <v>9408</v>
      </c>
      <c r="E53" s="88">
        <v>99</v>
      </c>
      <c r="F53" s="89">
        <v>210</v>
      </c>
      <c r="G53" s="90">
        <v>23520</v>
      </c>
      <c r="H53" s="90">
        <v>252</v>
      </c>
      <c r="I53" s="91">
        <f t="shared" si="0"/>
        <v>1.5454545454545454</v>
      </c>
    </row>
    <row r="54" spans="1:9" ht="16.5" customHeight="1" x14ac:dyDescent="0.2">
      <c r="A54" s="98" t="s">
        <v>107</v>
      </c>
      <c r="B54" s="98" t="s">
        <v>151</v>
      </c>
      <c r="C54" s="74">
        <v>0</v>
      </c>
      <c r="D54" s="74">
        <v>0</v>
      </c>
      <c r="E54" s="74">
        <v>0</v>
      </c>
      <c r="F54" s="64">
        <v>99</v>
      </c>
      <c r="G54" s="56">
        <v>99</v>
      </c>
      <c r="H54" s="56">
        <v>134</v>
      </c>
      <c r="I54" s="71" t="s">
        <v>76</v>
      </c>
    </row>
    <row r="55" spans="1:9" ht="16.5" customHeight="1" x14ac:dyDescent="0.2">
      <c r="A55" s="99" t="s">
        <v>107</v>
      </c>
      <c r="B55" s="99" t="s">
        <v>80</v>
      </c>
      <c r="C55" s="88">
        <v>609</v>
      </c>
      <c r="D55" s="88">
        <v>34097</v>
      </c>
      <c r="E55" s="88">
        <v>648</v>
      </c>
      <c r="F55" s="89">
        <v>714</v>
      </c>
      <c r="G55" s="90">
        <v>39984</v>
      </c>
      <c r="H55" s="90">
        <v>760</v>
      </c>
      <c r="I55" s="91">
        <f t="shared" si="0"/>
        <v>0.1728395061728395</v>
      </c>
    </row>
    <row r="56" spans="1:9" ht="16.5" customHeight="1" x14ac:dyDescent="0.2">
      <c r="A56" s="98" t="s">
        <v>108</v>
      </c>
      <c r="B56" s="98" t="s">
        <v>80</v>
      </c>
      <c r="C56" s="74">
        <v>63</v>
      </c>
      <c r="D56" s="74">
        <v>3528</v>
      </c>
      <c r="E56" s="74">
        <v>67</v>
      </c>
      <c r="F56" s="64">
        <v>42</v>
      </c>
      <c r="G56" s="56">
        <v>2352</v>
      </c>
      <c r="H56" s="56">
        <v>45</v>
      </c>
      <c r="I56" s="71">
        <f t="shared" si="0"/>
        <v>-0.32835820895522388</v>
      </c>
    </row>
    <row r="57" spans="1:9" ht="16.5" customHeight="1" x14ac:dyDescent="0.2">
      <c r="A57" s="99" t="s">
        <v>108</v>
      </c>
      <c r="B57" s="99" t="s">
        <v>84</v>
      </c>
      <c r="C57" s="88">
        <v>287</v>
      </c>
      <c r="D57" s="88">
        <v>26331</v>
      </c>
      <c r="E57" s="88">
        <v>320</v>
      </c>
      <c r="F57" s="89">
        <v>224</v>
      </c>
      <c r="G57" s="90">
        <v>24763</v>
      </c>
      <c r="H57" s="90">
        <v>259</v>
      </c>
      <c r="I57" s="91">
        <f t="shared" si="0"/>
        <v>-0.19062499999999999</v>
      </c>
    </row>
    <row r="58" spans="1:9" ht="16.5" customHeight="1" x14ac:dyDescent="0.2">
      <c r="A58" s="98" t="s">
        <v>109</v>
      </c>
      <c r="B58" s="98" t="s">
        <v>84</v>
      </c>
      <c r="C58" s="74">
        <v>21</v>
      </c>
      <c r="D58" s="74">
        <v>2205</v>
      </c>
      <c r="E58" s="74">
        <v>22</v>
      </c>
      <c r="F58" s="64">
        <v>20</v>
      </c>
      <c r="G58" s="56">
        <v>2240</v>
      </c>
      <c r="H58" s="56">
        <v>23</v>
      </c>
      <c r="I58" s="71">
        <f t="shared" si="0"/>
        <v>4.5454545454545456E-2</v>
      </c>
    </row>
    <row r="59" spans="1:9" ht="16.5" customHeight="1" x14ac:dyDescent="0.2">
      <c r="A59" s="99" t="s">
        <v>110</v>
      </c>
      <c r="B59" s="99" t="s">
        <v>116</v>
      </c>
      <c r="C59" s="88">
        <v>0</v>
      </c>
      <c r="D59" s="88">
        <v>0</v>
      </c>
      <c r="E59" s="88">
        <v>0</v>
      </c>
      <c r="F59" s="89">
        <v>40</v>
      </c>
      <c r="G59" s="90">
        <v>2374</v>
      </c>
      <c r="H59" s="90">
        <v>37</v>
      </c>
      <c r="I59" s="91" t="s">
        <v>76</v>
      </c>
    </row>
    <row r="60" spans="1:9" ht="16.5" customHeight="1" x14ac:dyDescent="0.2">
      <c r="A60" s="98" t="s">
        <v>110</v>
      </c>
      <c r="B60" s="98" t="s">
        <v>77</v>
      </c>
      <c r="C60" s="74">
        <v>40</v>
      </c>
      <c r="D60" s="74">
        <v>4800</v>
      </c>
      <c r="E60" s="74">
        <v>46</v>
      </c>
      <c r="F60" s="64">
        <v>449</v>
      </c>
      <c r="G60" s="56">
        <v>54741</v>
      </c>
      <c r="H60" s="56">
        <v>493</v>
      </c>
      <c r="I60" s="71">
        <f t="shared" si="0"/>
        <v>9.7173913043478262</v>
      </c>
    </row>
    <row r="61" spans="1:9" ht="16.5" customHeight="1" x14ac:dyDescent="0.2">
      <c r="A61" s="99" t="s">
        <v>110</v>
      </c>
      <c r="B61" s="99" t="s">
        <v>78</v>
      </c>
      <c r="C61" s="88">
        <v>8</v>
      </c>
      <c r="D61" s="88">
        <v>960</v>
      </c>
      <c r="E61" s="88">
        <v>10</v>
      </c>
      <c r="F61" s="89">
        <v>0</v>
      </c>
      <c r="G61" s="90">
        <v>0</v>
      </c>
      <c r="H61" s="90">
        <v>0</v>
      </c>
      <c r="I61" s="91">
        <f t="shared" si="0"/>
        <v>-1</v>
      </c>
    </row>
    <row r="62" spans="1:9" ht="16.5" customHeight="1" x14ac:dyDescent="0.2">
      <c r="A62" s="98" t="s">
        <v>110</v>
      </c>
      <c r="B62" s="98" t="s">
        <v>152</v>
      </c>
      <c r="C62" s="74">
        <v>20</v>
      </c>
      <c r="D62" s="74">
        <v>2400</v>
      </c>
      <c r="E62" s="74">
        <v>24</v>
      </c>
      <c r="F62" s="64">
        <v>0</v>
      </c>
      <c r="G62" s="56">
        <v>0</v>
      </c>
      <c r="H62" s="56">
        <v>0</v>
      </c>
      <c r="I62" s="71">
        <f t="shared" si="0"/>
        <v>-1</v>
      </c>
    </row>
    <row r="63" spans="1:9" ht="16.5" customHeight="1" x14ac:dyDescent="0.2">
      <c r="A63" s="99" t="s">
        <v>110</v>
      </c>
      <c r="B63" s="99" t="s">
        <v>117</v>
      </c>
      <c r="C63" s="88">
        <v>0</v>
      </c>
      <c r="D63" s="88">
        <v>0</v>
      </c>
      <c r="E63" s="88">
        <v>0</v>
      </c>
      <c r="F63" s="89">
        <v>500</v>
      </c>
      <c r="G63" s="90">
        <v>57518</v>
      </c>
      <c r="H63" s="90">
        <v>805</v>
      </c>
      <c r="I63" s="91" t="s">
        <v>76</v>
      </c>
    </row>
    <row r="64" spans="1:9" ht="16.5" customHeight="1" x14ac:dyDescent="0.2">
      <c r="A64" s="98" t="s">
        <v>110</v>
      </c>
      <c r="B64" s="98" t="s">
        <v>153</v>
      </c>
      <c r="C64" s="74">
        <v>1103</v>
      </c>
      <c r="D64" s="74">
        <v>70275</v>
      </c>
      <c r="E64" s="74">
        <v>1334</v>
      </c>
      <c r="F64" s="64">
        <v>300</v>
      </c>
      <c r="G64" s="56">
        <v>18936</v>
      </c>
      <c r="H64" s="56">
        <v>360</v>
      </c>
      <c r="I64" s="71">
        <f t="shared" si="0"/>
        <v>-0.73013493253373318</v>
      </c>
    </row>
    <row r="65" spans="1:9" ht="16.5" customHeight="1" x14ac:dyDescent="0.2">
      <c r="A65" s="99" t="s">
        <v>110</v>
      </c>
      <c r="B65" s="99" t="s">
        <v>80</v>
      </c>
      <c r="C65" s="88">
        <v>153</v>
      </c>
      <c r="D65" s="88">
        <v>8211</v>
      </c>
      <c r="E65" s="88">
        <v>156</v>
      </c>
      <c r="F65" s="89">
        <v>231</v>
      </c>
      <c r="G65" s="90">
        <v>11949</v>
      </c>
      <c r="H65" s="90">
        <v>227</v>
      </c>
      <c r="I65" s="91">
        <f t="shared" si="0"/>
        <v>0.45512820512820512</v>
      </c>
    </row>
    <row r="66" spans="1:9" ht="16.5" customHeight="1" x14ac:dyDescent="0.2">
      <c r="A66" s="98" t="s">
        <v>110</v>
      </c>
      <c r="B66" s="98" t="s">
        <v>81</v>
      </c>
      <c r="C66" s="74">
        <v>73</v>
      </c>
      <c r="D66" s="74">
        <v>8760</v>
      </c>
      <c r="E66" s="74">
        <v>88</v>
      </c>
      <c r="F66" s="64">
        <v>0</v>
      </c>
      <c r="G66" s="56">
        <v>0</v>
      </c>
      <c r="H66" s="56">
        <v>0</v>
      </c>
      <c r="I66" s="71">
        <f t="shared" si="0"/>
        <v>-1</v>
      </c>
    </row>
    <row r="67" spans="1:9" ht="16.5" customHeight="1" x14ac:dyDescent="0.2">
      <c r="A67" s="99" t="s">
        <v>110</v>
      </c>
      <c r="B67" s="99" t="s">
        <v>82</v>
      </c>
      <c r="C67" s="88">
        <v>20</v>
      </c>
      <c r="D67" s="88">
        <v>2400</v>
      </c>
      <c r="E67" s="88">
        <v>24</v>
      </c>
      <c r="F67" s="89">
        <v>0</v>
      </c>
      <c r="G67" s="90">
        <v>0</v>
      </c>
      <c r="H67" s="90">
        <v>0</v>
      </c>
      <c r="I67" s="91">
        <f t="shared" si="0"/>
        <v>-1</v>
      </c>
    </row>
    <row r="68" spans="1:9" ht="16.5" customHeight="1" x14ac:dyDescent="0.2">
      <c r="A68" s="98" t="s">
        <v>110</v>
      </c>
      <c r="B68" s="98" t="s">
        <v>83</v>
      </c>
      <c r="C68" s="74">
        <v>282</v>
      </c>
      <c r="D68" s="74">
        <v>35960</v>
      </c>
      <c r="E68" s="74">
        <v>333</v>
      </c>
      <c r="F68" s="64">
        <v>212</v>
      </c>
      <c r="G68" s="56">
        <v>25141</v>
      </c>
      <c r="H68" s="56">
        <v>231</v>
      </c>
      <c r="I68" s="71">
        <f t="shared" si="0"/>
        <v>-0.30630630630630629</v>
      </c>
    </row>
    <row r="69" spans="1:9" ht="16.5" customHeight="1" x14ac:dyDescent="0.2">
      <c r="A69" s="99" t="s">
        <v>110</v>
      </c>
      <c r="B69" s="99" t="s">
        <v>84</v>
      </c>
      <c r="C69" s="88">
        <v>18383</v>
      </c>
      <c r="D69" s="88">
        <v>1440995</v>
      </c>
      <c r="E69" s="88">
        <v>20620</v>
      </c>
      <c r="F69" s="89">
        <v>19600</v>
      </c>
      <c r="G69" s="90">
        <v>1598892</v>
      </c>
      <c r="H69" s="90">
        <v>21877</v>
      </c>
      <c r="I69" s="91">
        <f t="shared" si="0"/>
        <v>6.0960232783705139E-2</v>
      </c>
    </row>
    <row r="70" spans="1:9" ht="16.5" customHeight="1" x14ac:dyDescent="0.2">
      <c r="A70" s="98" t="s">
        <v>110</v>
      </c>
      <c r="B70" s="98" t="s">
        <v>85</v>
      </c>
      <c r="C70" s="74">
        <v>1137</v>
      </c>
      <c r="D70" s="74">
        <v>125537</v>
      </c>
      <c r="E70" s="74">
        <v>1130</v>
      </c>
      <c r="F70" s="64">
        <v>680</v>
      </c>
      <c r="G70" s="56">
        <v>76356</v>
      </c>
      <c r="H70" s="56">
        <v>684</v>
      </c>
      <c r="I70" s="71">
        <f t="shared" si="0"/>
        <v>-0.39469026548672564</v>
      </c>
    </row>
    <row r="71" spans="1:9" ht="16.5" customHeight="1" x14ac:dyDescent="0.2">
      <c r="A71" s="99" t="s">
        <v>111</v>
      </c>
      <c r="B71" s="99" t="s">
        <v>80</v>
      </c>
      <c r="C71" s="88">
        <v>42</v>
      </c>
      <c r="D71" s="88">
        <v>2352</v>
      </c>
      <c r="E71" s="88">
        <v>45</v>
      </c>
      <c r="F71" s="89">
        <v>42</v>
      </c>
      <c r="G71" s="90">
        <v>2352</v>
      </c>
      <c r="H71" s="90">
        <v>45</v>
      </c>
      <c r="I71" s="91">
        <f t="shared" si="0"/>
        <v>0</v>
      </c>
    </row>
    <row r="72" spans="1:9" ht="16.5" customHeight="1" x14ac:dyDescent="0.2">
      <c r="A72" s="98" t="s">
        <v>111</v>
      </c>
      <c r="B72" s="98" t="s">
        <v>84</v>
      </c>
      <c r="C72" s="74">
        <v>81</v>
      </c>
      <c r="D72" s="74">
        <v>8605</v>
      </c>
      <c r="E72" s="74">
        <v>71</v>
      </c>
      <c r="F72" s="64">
        <v>102</v>
      </c>
      <c r="G72" s="56">
        <v>10810</v>
      </c>
      <c r="H72" s="56">
        <v>106</v>
      </c>
      <c r="I72" s="71">
        <f t="shared" si="0"/>
        <v>0.49295774647887325</v>
      </c>
    </row>
    <row r="73" spans="1:9" ht="16.5" customHeight="1" x14ac:dyDescent="0.2">
      <c r="A73" s="99" t="s">
        <v>112</v>
      </c>
      <c r="B73" s="99" t="s">
        <v>80</v>
      </c>
      <c r="C73" s="88">
        <v>58</v>
      </c>
      <c r="D73" s="88">
        <v>3248</v>
      </c>
      <c r="E73" s="88">
        <v>62</v>
      </c>
      <c r="F73" s="89">
        <v>0</v>
      </c>
      <c r="G73" s="90">
        <v>0</v>
      </c>
      <c r="H73" s="90">
        <v>0</v>
      </c>
      <c r="I73" s="91">
        <f t="shared" si="0"/>
        <v>-1</v>
      </c>
    </row>
    <row r="74" spans="1:9" ht="16.5" customHeight="1" x14ac:dyDescent="0.2">
      <c r="A74" s="98" t="s">
        <v>112</v>
      </c>
      <c r="B74" s="98" t="s">
        <v>84</v>
      </c>
      <c r="C74" s="74">
        <v>8709</v>
      </c>
      <c r="D74" s="74">
        <v>641347</v>
      </c>
      <c r="E74" s="74">
        <v>10746</v>
      </c>
      <c r="F74" s="64">
        <v>12117</v>
      </c>
      <c r="G74" s="56">
        <v>834441</v>
      </c>
      <c r="H74" s="56">
        <v>14883</v>
      </c>
      <c r="I74" s="71">
        <f t="shared" si="0"/>
        <v>0.38498045784477947</v>
      </c>
    </row>
    <row r="75" spans="1:9" ht="16.5" customHeight="1" x14ac:dyDescent="0.2">
      <c r="A75" s="109" t="s">
        <v>70</v>
      </c>
      <c r="B75" s="109"/>
      <c r="C75" s="77">
        <f t="shared" ref="C75:H75" si="1">SUM(C14:C74)</f>
        <v>53259</v>
      </c>
      <c r="D75" s="77">
        <f t="shared" si="1"/>
        <v>4133720</v>
      </c>
      <c r="E75" s="78">
        <f t="shared" si="1"/>
        <v>62773</v>
      </c>
      <c r="F75" s="79">
        <f t="shared" si="1"/>
        <v>69276</v>
      </c>
      <c r="G75" s="80">
        <f t="shared" si="1"/>
        <v>5486205</v>
      </c>
      <c r="H75" s="80">
        <f t="shared" si="1"/>
        <v>82235</v>
      </c>
      <c r="I75" s="81">
        <f>+(H75-E75)/E75</f>
        <v>0.31003775508578529</v>
      </c>
    </row>
    <row r="76" spans="1:9" s="33" customFormat="1" ht="16.5" customHeight="1" x14ac:dyDescent="0.2">
      <c r="A76" s="35"/>
      <c r="B76" s="35"/>
      <c r="C76" s="35"/>
      <c r="D76" s="35"/>
      <c r="E76" s="35"/>
      <c r="F76" s="35"/>
      <c r="G76" s="108" t="s">
        <v>86</v>
      </c>
      <c r="H76" s="108"/>
      <c r="I76" s="66">
        <f>+(F75-C75)/C75</f>
        <v>0.30073790345293755</v>
      </c>
    </row>
  </sheetData>
  <mergeCells count="4">
    <mergeCell ref="G76:H76"/>
    <mergeCell ref="A9:I9"/>
    <mergeCell ref="F10:I10"/>
    <mergeCell ref="A75:B75"/>
  </mergeCells>
  <phoneticPr fontId="0" type="noConversion"/>
  <pageMargins left="0.7" right="0.7" top="0.75" bottom="0.75" header="0.3" footer="0.3"/>
  <pageSetup paperSize="9" scale="84" fitToHeight="0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6932EA-EA66-4690-B214-F83C54B9C8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dcterms:created xsi:type="dcterms:W3CDTF">2000-02-12T15:57:40Z</dcterms:created>
  <dcterms:modified xsi:type="dcterms:W3CDTF">2024-04-03T18:21:57Z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