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tables/table1.xml" ContentType="application/vnd.openxmlformats-officedocument.spreadsheetml.table+xml"/>
  <Override PartName="/xl/drawings/drawing3.xml" ContentType="application/vnd.openxmlformats-officedocument.drawing+xml"/>
  <Override PartName="/xl/tables/table2.xml" ContentType="application/vnd.openxmlformats-officedocument.spreadsheetml.table+xml"/>
  <Override PartName="/xl/drawings/drawing4.xml" ContentType="application/vnd.openxmlformats-officedocument.drawing+xml"/>
  <Override PartName="/xl/tables/table3.xml" ContentType="application/vnd.openxmlformats-officedocument.spreadsheetml.table+xml"/>
  <Override PartName="/xl/drawings/drawing5.xml" ContentType="application/vnd.openxmlformats-officedocument.drawing+xml"/>
  <Override PartName="/xl/tables/table4.xml" ContentType="application/vnd.openxmlformats-officedocument.spreadsheetml.table+xml"/>
  <Override PartName="/xl/drawings/drawing6.xml" ContentType="application/vnd.openxmlformats-officedocument.drawing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drawings/drawing7.xml" ContentType="application/vnd.openxmlformats-officedocument.drawing+xml"/>
  <Override PartName="/xl/tables/table7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628"/>
  <workbookPr/>
  <mc:AlternateContent xmlns:mc="http://schemas.openxmlformats.org/markup-compatibility/2006">
    <mc:Choice Requires="x15">
      <x15ac:absPath xmlns:x15ac="http://schemas.microsoft.com/office/spreadsheetml/2010/11/ac" url="https://patagonianorte.sharepoint.com/sites/sistemas/Documentos compartidos/General/Informes mensuales estadisticos/2026/datos/"/>
    </mc:Choice>
  </mc:AlternateContent>
  <xr:revisionPtr revIDLastSave="4446" documentId="8_{47016CA1-E1E5-4D54-9335-8F3921172825}" xr6:coauthVersionLast="47" xr6:coauthVersionMax="47" xr10:uidLastSave="{7CAA6C3E-740F-4808-8A93-D3004B71A86A}"/>
  <bookViews>
    <workbookView xWindow="-120" yWindow="-16320" windowWidth="29040" windowHeight="15720" tabRatio="849" xr2:uid="{00000000-000D-0000-FFFF-FFFF00000000}"/>
  </bookViews>
  <sheets>
    <sheet name="Principal" sheetId="4" r:id="rId1"/>
    <sheet name="buques" sheetId="1" r:id="rId2"/>
    <sheet name="ag, marítimos" sheetId="9" r:id="rId3"/>
    <sheet name="exportadores" sheetId="3" r:id="rId4"/>
    <sheet name="manzanas &amp; peras" sheetId="10" r:id="rId5"/>
    <sheet name="especies &amp; destinos" sheetId="8" r:id="rId6"/>
    <sheet name="especies x destinos" sheetId="11" r:id="rId7"/>
  </sheets>
  <definedNames>
    <definedName name="_xlnm._FilterDatabase" localSheetId="6" hidden="1">'especies x destinos'!$A$13:$I$24</definedName>
    <definedName name="_xlnm._FilterDatabase" localSheetId="3" hidden="1">exportadores!$B$12:$G$12</definedName>
    <definedName name="_xlnm.Print_Titles" localSheetId="1">buques!$1:$12</definedName>
    <definedName name="_xlnm.Print_Titles" localSheetId="5">'especies &amp; destinos'!$30:$31</definedName>
    <definedName name="_xlnm.Print_Titles" localSheetId="6">'especies x destinos'!$1:$13</definedName>
    <definedName name="_xlnm.Print_Titles" localSheetId="3">exportadores!$1:$12</definedName>
    <definedName name="_xlnm.Print_Titles" localSheetId="4">'manzanas &amp; peras'!$1:$12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7" i="3" l="1"/>
  <c r="D27" i="3"/>
  <c r="E27" i="3"/>
  <c r="F15" i="3" l="1"/>
  <c r="F16" i="3"/>
  <c r="F17" i="3"/>
  <c r="F18" i="3"/>
  <c r="F19" i="3"/>
  <c r="F20" i="3"/>
  <c r="F21" i="3"/>
  <c r="F22" i="3"/>
  <c r="F23" i="3"/>
  <c r="F24" i="3"/>
  <c r="F25" i="3"/>
  <c r="F26" i="3"/>
  <c r="I22" i="11"/>
  <c r="I21" i="11"/>
  <c r="I20" i="11"/>
  <c r="I19" i="11"/>
  <c r="I18" i="11"/>
  <c r="I17" i="11"/>
  <c r="F14" i="1" l="1"/>
  <c r="E14" i="1"/>
  <c r="D14" i="1"/>
  <c r="I16" i="11"/>
  <c r="H29" i="8"/>
  <c r="H28" i="8"/>
  <c r="H27" i="8"/>
  <c r="H26" i="8"/>
  <c r="H25" i="8"/>
  <c r="H24" i="8"/>
  <c r="H23" i="8"/>
  <c r="H22" i="8"/>
  <c r="C27" i="10" l="1"/>
  <c r="D27" i="10"/>
  <c r="E27" i="10"/>
  <c r="F18" i="10" l="1"/>
  <c r="F17" i="10"/>
  <c r="H21" i="8"/>
  <c r="H24" i="11" l="1"/>
  <c r="G24" i="11"/>
  <c r="F24" i="11"/>
  <c r="E24" i="11"/>
  <c r="D24" i="11"/>
  <c r="C24" i="11"/>
  <c r="I14" i="11"/>
  <c r="H14" i="8"/>
  <c r="E15" i="8"/>
  <c r="E30" i="8"/>
  <c r="G30" i="8"/>
  <c r="F30" i="8"/>
  <c r="D30" i="8"/>
  <c r="C30" i="8"/>
  <c r="B30" i="8"/>
  <c r="H20" i="8"/>
  <c r="G15" i="8"/>
  <c r="F15" i="8"/>
  <c r="D15" i="8"/>
  <c r="C15" i="8"/>
  <c r="B15" i="8"/>
  <c r="H15" i="8" l="1"/>
  <c r="F22" i="10" l="1"/>
  <c r="F13" i="10"/>
  <c r="F23" i="10"/>
  <c r="F14" i="10"/>
  <c r="F20" i="10"/>
  <c r="F24" i="10"/>
  <c r="F15" i="10"/>
  <c r="F21" i="10"/>
  <c r="F25" i="10"/>
  <c r="F16" i="10"/>
  <c r="F26" i="10"/>
  <c r="F19" i="10"/>
  <c r="F14" i="3"/>
  <c r="F13" i="3"/>
  <c r="F10" i="1"/>
  <c r="F27" i="10" l="1"/>
  <c r="F27" i="3"/>
  <c r="F10" i="8"/>
  <c r="F10" i="11"/>
  <c r="E14" i="9"/>
  <c r="D14" i="9"/>
  <c r="C14" i="9"/>
  <c r="F10" i="9"/>
  <c r="F10" i="3"/>
  <c r="E10" i="10"/>
  <c r="F14" i="9" l="1"/>
  <c r="F13" i="9"/>
  <c r="H31" i="8"/>
  <c r="H30" i="8"/>
  <c r="H16" i="8"/>
  <c r="I24" i="11" l="1"/>
  <c r="I25" i="11"/>
</calcChain>
</file>

<file path=xl/sharedStrings.xml><?xml version="1.0" encoding="utf-8"?>
<sst xmlns="http://schemas.openxmlformats.org/spreadsheetml/2006/main" count="126" uniqueCount="56">
  <si>
    <t>Datos Estadísticos de embarques</t>
  </si>
  <si>
    <t>N°</t>
  </si>
  <si>
    <t>BUQUE</t>
  </si>
  <si>
    <t>FECHA</t>
  </si>
  <si>
    <t>PALLETS</t>
  </si>
  <si>
    <t>BULTOS</t>
  </si>
  <si>
    <t>TONELADAS</t>
  </si>
  <si>
    <t>Totales</t>
  </si>
  <si>
    <t>AGENTE</t>
  </si>
  <si>
    <t>% Distr.</t>
  </si>
  <si>
    <t>EXPORTADOR</t>
  </si>
  <si>
    <t>TOTALES</t>
  </si>
  <si>
    <t>ESPECIE</t>
  </si>
  <si>
    <t>% Var</t>
  </si>
  <si>
    <t>---%</t>
  </si>
  <si>
    <t>Variación en pallets:</t>
  </si>
  <si>
    <t>DESTINO</t>
  </si>
  <si>
    <t>% Variación</t>
  </si>
  <si>
    <t>PALL</t>
  </si>
  <si>
    <t>TONS</t>
  </si>
  <si>
    <t>BULT</t>
  </si>
  <si>
    <t xml:space="preserve">MAERKS ARGENTINA SA </t>
  </si>
  <si>
    <t>PAT. FRUITS TRADE SA</t>
  </si>
  <si>
    <t xml:space="preserve">PAI S.A.            </t>
  </si>
  <si>
    <t xml:space="preserve">MOÑO AZUL S.A.      </t>
  </si>
  <si>
    <t xml:space="preserve">DON CLEMENTE SRL    </t>
  </si>
  <si>
    <t xml:space="preserve">TRES ASES S.A.      </t>
  </si>
  <si>
    <t xml:space="preserve">GLOBAL FRESH        </t>
  </si>
  <si>
    <t xml:space="preserve">KLEPPE S.A.         </t>
  </si>
  <si>
    <t xml:space="preserve">STD FRUIT ARG. S.A. </t>
  </si>
  <si>
    <t xml:space="preserve">EMELKA S.A.         </t>
  </si>
  <si>
    <t xml:space="preserve">FRUIT WORLD SA      </t>
  </si>
  <si>
    <t xml:space="preserve">CLASICA S.R.L.      </t>
  </si>
  <si>
    <t xml:space="preserve">BATTAGLIO ARG. SA   </t>
  </si>
  <si>
    <t xml:space="preserve">LA CONQUISTA SRL    </t>
  </si>
  <si>
    <t xml:space="preserve">MY FAMILY S.A.S.    </t>
  </si>
  <si>
    <t xml:space="preserve">PERA                </t>
  </si>
  <si>
    <t xml:space="preserve">ALEMANIA            </t>
  </si>
  <si>
    <t xml:space="preserve">CANADA              </t>
  </si>
  <si>
    <t xml:space="preserve">ESPAÑA              </t>
  </si>
  <si>
    <t xml:space="preserve">GRECIA              </t>
  </si>
  <si>
    <t xml:space="preserve">HOLANDA             </t>
  </si>
  <si>
    <t xml:space="preserve">INGLATERRA          </t>
  </si>
  <si>
    <t xml:space="preserve">ITALIA              </t>
  </si>
  <si>
    <t xml:space="preserve">MALTA               </t>
  </si>
  <si>
    <t xml:space="preserve">MARRUECOS           </t>
  </si>
  <si>
    <t xml:space="preserve">U.S.A.              </t>
  </si>
  <si>
    <r>
      <rPr>
        <sz val="12"/>
        <color theme="1" tint="0.34998626667073579"/>
        <rFont val="Consolas"/>
        <family val="3"/>
      </rPr>
      <t>datos al</t>
    </r>
    <r>
      <rPr>
        <b/>
        <sz val="12"/>
        <color theme="1" tint="0.34998626667073579"/>
        <rFont val="Consolas"/>
        <family val="3"/>
      </rPr>
      <t xml:space="preserve"> 31/01/2026</t>
    </r>
  </si>
  <si>
    <t>TEMPORADA 2026</t>
  </si>
  <si>
    <t xml:space="preserve">AS SABINE V605      </t>
  </si>
  <si>
    <t>BUQUES | 2026</t>
  </si>
  <si>
    <t>AGENTES MARITIMOS | 2026</t>
  </si>
  <si>
    <t>EXPORTADORES | 2026</t>
  </si>
  <si>
    <t>EXPORTADORES - MANZANAS &amp; PERAS | 2026</t>
  </si>
  <si>
    <r>
      <t xml:space="preserve">COMPARATIVOS - ESPECIES &amp; DESTINOS | 2025 </t>
    </r>
    <r>
      <rPr>
        <sz val="11"/>
        <color theme="2" tint="-0.89999084444715716"/>
        <rFont val="Consolas"/>
        <family val="3"/>
      </rPr>
      <t>VS</t>
    </r>
    <r>
      <rPr>
        <b/>
        <sz val="11"/>
        <color theme="2" tint="-0.89999084444715716"/>
        <rFont val="Consolas"/>
        <family val="3"/>
      </rPr>
      <t xml:space="preserve"> 2026 </t>
    </r>
  </si>
  <si>
    <r>
      <t xml:space="preserve">COMPARATIVO - ESPECIES POR DESTINOS | 2025 </t>
    </r>
    <r>
      <rPr>
        <sz val="11"/>
        <color theme="2" tint="-0.89999084444715716"/>
        <rFont val="Consolas"/>
        <family val="3"/>
      </rPr>
      <t>VS</t>
    </r>
    <r>
      <rPr>
        <b/>
        <sz val="11"/>
        <color theme="2" tint="-0.89999084444715716"/>
        <rFont val="Consolas"/>
        <family val="3"/>
      </rPr>
      <t xml:space="preserve"> 2026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</si>
</sst>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(* #,##0.00_);_(* \(#,##0.00\);_(* &quot;-&quot;??_);_(@_)"/>
    <numFmt numFmtId="165" formatCode="d/mm/yyyy"/>
    <numFmt numFmtId="166" formatCode="_ * #,##0_ ;_ * \-#,##0_ ;_ * \-??_ ;_ @_ "/>
    <numFmt numFmtId="167" formatCode="0\ %"/>
    <numFmt numFmtId="168" formatCode="0.00\ %"/>
    <numFmt numFmtId="169" formatCode="_(* #,##0.00_);_(* \(#,##0.00\);_(* \-??_);_(@_)"/>
    <numFmt numFmtId="170" formatCode="_(* #,##0_);_(* \(#,##0\);_(* \-??_);_(@_)"/>
  </numFmts>
  <fonts count="45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0"/>
      <color indexed="18"/>
      <name val="Arial"/>
      <family val="2"/>
    </font>
    <font>
      <sz val="8"/>
      <color indexed="18"/>
      <name val="Arial"/>
      <family val="2"/>
    </font>
    <font>
      <b/>
      <sz val="10"/>
      <color indexed="18"/>
      <name val="Consolas"/>
      <family val="3"/>
    </font>
    <font>
      <b/>
      <sz val="12"/>
      <name val="Consolas"/>
      <family val="3"/>
    </font>
    <font>
      <b/>
      <sz val="12"/>
      <color theme="1" tint="0.34998626667073579"/>
      <name val="Consolas"/>
      <family val="3"/>
    </font>
    <font>
      <sz val="10"/>
      <color indexed="18"/>
      <name val="Consolas"/>
      <family val="3"/>
    </font>
    <font>
      <b/>
      <sz val="8"/>
      <color indexed="18"/>
      <name val="Consolas"/>
      <family val="3"/>
    </font>
    <font>
      <b/>
      <sz val="8"/>
      <name val="Consolas"/>
      <family val="3"/>
      <charset val="1"/>
    </font>
    <font>
      <sz val="10"/>
      <name val="Arial"/>
      <family val="2"/>
      <charset val="1"/>
    </font>
    <font>
      <sz val="8"/>
      <name val="Consolas"/>
      <family val="3"/>
    </font>
    <font>
      <sz val="11"/>
      <color rgb="FF333399"/>
      <name val="Consolas"/>
      <family val="3"/>
    </font>
    <font>
      <sz val="11"/>
      <color indexed="18"/>
      <name val="Consolas"/>
      <family val="3"/>
    </font>
    <font>
      <sz val="8"/>
      <color indexed="18"/>
      <name val="Consolas"/>
      <family val="3"/>
    </font>
    <font>
      <sz val="9"/>
      <name val="Arial"/>
      <family val="2"/>
    </font>
    <font>
      <b/>
      <sz val="12"/>
      <color theme="1" tint="0.249977111117893"/>
      <name val="Consolas"/>
      <family val="3"/>
      <charset val="1"/>
    </font>
    <font>
      <sz val="12"/>
      <color theme="1" tint="0.34998626667073579"/>
      <name val="Consolas"/>
      <family val="3"/>
    </font>
    <font>
      <sz val="8"/>
      <color theme="1" tint="0.249977111117893"/>
      <name val="Consolas"/>
      <family val="3"/>
    </font>
    <font>
      <b/>
      <sz val="11"/>
      <color theme="2" tint="-0.89999084444715716"/>
      <name val="Consolas"/>
      <family val="3"/>
      <charset val="1"/>
    </font>
    <font>
      <b/>
      <sz val="9"/>
      <color theme="2" tint="-0.89999084444715716"/>
      <name val="Consolas"/>
      <family val="3"/>
      <charset val="1"/>
    </font>
    <font>
      <sz val="10"/>
      <color theme="2" tint="-0.89999084444715716"/>
      <name val="Arial"/>
      <family val="2"/>
    </font>
    <font>
      <b/>
      <sz val="11"/>
      <color theme="2" tint="-0.89999084444715716"/>
      <name val="Consolas"/>
      <family val="3"/>
    </font>
    <font>
      <sz val="10"/>
      <color theme="2" tint="-0.89999084444715716"/>
      <name val="Consolas"/>
      <family val="3"/>
    </font>
    <font>
      <sz val="11"/>
      <color theme="2" tint="-0.89999084444715716"/>
      <name val="Consolas"/>
      <family val="3"/>
    </font>
    <font>
      <sz val="8"/>
      <color theme="2" tint="-0.89999084444715716"/>
      <name val="Consolas"/>
      <family val="3"/>
      <charset val="1"/>
    </font>
    <font>
      <b/>
      <sz val="8"/>
      <color theme="2" tint="-0.89999084444715716"/>
      <name val="Consolas"/>
      <family val="3"/>
      <charset val="1"/>
    </font>
    <font>
      <sz val="9"/>
      <color theme="2" tint="-0.89999084444715716"/>
      <name val="Arial"/>
      <family val="2"/>
    </font>
    <font>
      <b/>
      <sz val="20"/>
      <color theme="2" tint="-0.89999084444715716"/>
      <name val="Consolas"/>
      <family val="3"/>
    </font>
    <font>
      <sz val="9"/>
      <color rgb="FF262626"/>
      <name val="Consolas"/>
      <family val="3"/>
      <charset val="1"/>
    </font>
    <font>
      <b/>
      <sz val="9"/>
      <color rgb="FFD9D9D9"/>
      <name val="Consolas"/>
      <family val="3"/>
      <charset val="1"/>
    </font>
    <font>
      <sz val="9"/>
      <color rgb="FF1F497D"/>
      <name val="Consolas"/>
      <family val="3"/>
      <charset val="1"/>
    </font>
    <font>
      <b/>
      <sz val="9"/>
      <color theme="2" tint="-0.89999084444715716"/>
      <name val="Arial"/>
      <family val="2"/>
    </font>
    <font>
      <sz val="9"/>
      <color theme="2" tint="-0.89999084444715716"/>
      <name val="Consolas"/>
      <family val="3"/>
      <charset val="1"/>
    </font>
    <font>
      <b/>
      <sz val="9"/>
      <color theme="0"/>
      <name val="Consolas"/>
      <family val="3"/>
    </font>
    <font>
      <b/>
      <sz val="10"/>
      <color theme="2" tint="-0.89999084444715716"/>
      <name val="Consolas"/>
      <family val="3"/>
      <charset val="1"/>
    </font>
    <font>
      <sz val="9"/>
      <color theme="2" tint="-0.89999084444715716"/>
      <name val="Consolas"/>
      <family val="3"/>
    </font>
    <font>
      <sz val="9"/>
      <color theme="4" tint="-0.249977111117893"/>
      <name val="Consolas"/>
      <family val="3"/>
      <charset val="1"/>
    </font>
    <font>
      <b/>
      <sz val="11"/>
      <color theme="4" tint="-0.249977111117893"/>
      <name val="Consolas"/>
      <family val="3"/>
      <charset val="1"/>
    </font>
    <font>
      <b/>
      <sz val="9"/>
      <color theme="0"/>
      <name val="Consolas"/>
      <family val="3"/>
      <charset val="1"/>
    </font>
    <font>
      <b/>
      <sz val="9"/>
      <color rgb="FF262626"/>
      <name val="Consolas"/>
      <family val="3"/>
    </font>
    <font>
      <b/>
      <sz val="9"/>
      <color theme="2" tint="-0.89999084444715716"/>
      <name val="Consolas"/>
      <family val="3"/>
    </font>
    <font>
      <b/>
      <sz val="11"/>
      <color theme="0"/>
      <name val="Consolas"/>
      <family val="3"/>
      <charset val="1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376092"/>
        <bgColor rgb="FF1F497D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-0.249977111117893"/>
        <bgColor rgb="FF1F497D"/>
      </patternFill>
    </fill>
    <fill>
      <patternFill patternType="solid">
        <fgColor theme="4" tint="-0.249977111117893"/>
        <bgColor rgb="FF9999FF"/>
      </patternFill>
    </fill>
    <fill>
      <patternFill patternType="solid">
        <fgColor theme="4" tint="-0.249977111117893"/>
        <bgColor rgb="FF33CCCC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rgb="FF3A3935"/>
      </bottom>
      <diagonal/>
    </border>
    <border>
      <left/>
      <right/>
      <top style="thin">
        <color rgb="FF3A3935"/>
      </top>
      <bottom style="thin">
        <color rgb="FF3A3935"/>
      </bottom>
      <diagonal/>
    </border>
    <border>
      <left style="thin">
        <color rgb="FF3A3935"/>
      </left>
      <right/>
      <top/>
      <bottom style="thin">
        <color rgb="FF3A3935"/>
      </bottom>
      <diagonal/>
    </border>
    <border>
      <left/>
      <right style="thin">
        <color rgb="FF3A3935"/>
      </right>
      <top/>
      <bottom style="thin">
        <color rgb="FF3A3935"/>
      </bottom>
      <diagonal/>
    </border>
    <border>
      <left/>
      <right style="thin">
        <color indexed="64"/>
      </right>
      <top/>
      <bottom style="thin">
        <color rgb="FF3A3935"/>
      </bottom>
      <diagonal/>
    </border>
    <border>
      <left/>
      <right/>
      <top style="thin">
        <color rgb="FF3A3935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7" fontId="12" fillId="0" borderId="0" applyBorder="0" applyProtection="0"/>
    <xf numFmtId="169" fontId="12" fillId="0" borderId="0" applyBorder="0" applyProtection="0"/>
  </cellStyleXfs>
  <cellXfs count="96">
    <xf numFmtId="0" fontId="0" fillId="0" borderId="0" xfId="0"/>
    <xf numFmtId="3" fontId="3" fillId="0" borderId="0" xfId="0" applyNumberFormat="1" applyFont="1"/>
    <xf numFmtId="0" fontId="3" fillId="0" borderId="0" xfId="0" applyFont="1"/>
    <xf numFmtId="0" fontId="2" fillId="0" borderId="0" xfId="0" applyFont="1"/>
    <xf numFmtId="0" fontId="0" fillId="2" borderId="0" xfId="0" applyFill="1"/>
    <xf numFmtId="0" fontId="4" fillId="0" borderId="0" xfId="0" applyFont="1"/>
    <xf numFmtId="3" fontId="5" fillId="0" borderId="0" xfId="0" applyNumberFormat="1" applyFont="1"/>
    <xf numFmtId="1" fontId="0" fillId="0" borderId="0" xfId="0" applyNumberFormat="1"/>
    <xf numFmtId="3" fontId="0" fillId="0" borderId="0" xfId="0" applyNumberFormat="1"/>
    <xf numFmtId="1" fontId="5" fillId="0" borderId="0" xfId="0" applyNumberFormat="1" applyFont="1"/>
    <xf numFmtId="165" fontId="5" fillId="0" borderId="0" xfId="0" applyNumberFormat="1" applyFont="1"/>
    <xf numFmtId="0" fontId="5" fillId="0" borderId="0" xfId="0" applyFont="1"/>
    <xf numFmtId="0" fontId="0" fillId="0" borderId="0" xfId="0" applyAlignment="1">
      <alignment vertical="center"/>
    </xf>
    <xf numFmtId="0" fontId="4" fillId="0" borderId="0" xfId="0" applyFont="1" applyAlignment="1">
      <alignment vertical="center"/>
    </xf>
    <xf numFmtId="14" fontId="15" fillId="0" borderId="0" xfId="0" applyNumberFormat="1" applyFont="1" applyAlignment="1">
      <alignment vertical="center"/>
    </xf>
    <xf numFmtId="0" fontId="2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10" fillId="0" borderId="0" xfId="0" applyFont="1" applyAlignment="1">
      <alignment horizontal="right"/>
    </xf>
    <xf numFmtId="0" fontId="16" fillId="0" borderId="0" xfId="0" applyFont="1" applyAlignment="1">
      <alignment horizontal="right"/>
    </xf>
    <xf numFmtId="0" fontId="10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0" fontId="20" fillId="0" borderId="0" xfId="0" applyFont="1" applyAlignment="1">
      <alignment horizontal="right"/>
    </xf>
    <xf numFmtId="14" fontId="20" fillId="0" borderId="0" xfId="0" applyNumberFormat="1" applyFont="1" applyAlignment="1">
      <alignment horizontal="right"/>
    </xf>
    <xf numFmtId="14" fontId="20" fillId="0" borderId="0" xfId="0" applyNumberFormat="1" applyFont="1" applyAlignment="1">
      <alignment horizontal="right" vertical="center"/>
    </xf>
    <xf numFmtId="3" fontId="22" fillId="0" borderId="5" xfId="0" applyNumberFormat="1" applyFont="1" applyBorder="1" applyAlignment="1">
      <alignment vertical="center"/>
    </xf>
    <xf numFmtId="3" fontId="22" fillId="0" borderId="5" xfId="0" applyNumberFormat="1" applyFont="1" applyBorder="1" applyAlignment="1">
      <alignment horizontal="right" vertical="center"/>
    </xf>
    <xf numFmtId="0" fontId="23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23" fillId="0" borderId="0" xfId="0" applyFont="1"/>
    <xf numFmtId="0" fontId="29" fillId="0" borderId="0" xfId="0" applyFont="1" applyAlignment="1">
      <alignment vertical="center"/>
    </xf>
    <xf numFmtId="0" fontId="27" fillId="0" borderId="0" xfId="0" applyFont="1"/>
    <xf numFmtId="3" fontId="22" fillId="0" borderId="0" xfId="0" applyNumberFormat="1" applyFont="1" applyAlignment="1">
      <alignment horizontal="right" vertical="center"/>
    </xf>
    <xf numFmtId="0" fontId="17" fillId="0" borderId="0" xfId="0" applyFont="1"/>
    <xf numFmtId="166" fontId="32" fillId="3" borderId="5" xfId="1" applyNumberFormat="1" applyFont="1" applyFill="1" applyBorder="1" applyAlignment="1" applyProtection="1">
      <alignment vertical="center"/>
    </xf>
    <xf numFmtId="166" fontId="32" fillId="3" borderId="5" xfId="1" applyNumberFormat="1" applyFont="1" applyFill="1" applyBorder="1" applyAlignment="1" applyProtection="1">
      <alignment horizontal="right" vertical="center"/>
    </xf>
    <xf numFmtId="0" fontId="34" fillId="0" borderId="0" xfId="0" applyFont="1"/>
    <xf numFmtId="3" fontId="34" fillId="0" borderId="0" xfId="0" applyNumberFormat="1" applyFont="1"/>
    <xf numFmtId="0" fontId="29" fillId="0" borderId="0" xfId="0" applyFont="1"/>
    <xf numFmtId="3" fontId="22" fillId="0" borderId="1" xfId="0" applyNumberFormat="1" applyFont="1" applyBorder="1" applyAlignment="1">
      <alignment horizontal="left" vertical="center"/>
    </xf>
    <xf numFmtId="3" fontId="22" fillId="0" borderId="1" xfId="0" applyNumberFormat="1" applyFont="1" applyBorder="1" applyAlignment="1">
      <alignment horizontal="right" vertical="center"/>
    </xf>
    <xf numFmtId="0" fontId="22" fillId="0" borderId="1" xfId="0" applyFont="1" applyBorder="1" applyAlignment="1">
      <alignment horizontal="right" vertical="center"/>
    </xf>
    <xf numFmtId="166" fontId="31" fillId="0" borderId="0" xfId="1" applyNumberFormat="1" applyFont="1" applyFill="1" applyBorder="1" applyAlignment="1" applyProtection="1">
      <alignment vertical="center"/>
    </xf>
    <xf numFmtId="14" fontId="36" fillId="4" borderId="0" xfId="0" applyNumberFormat="1" applyFont="1" applyFill="1" applyAlignment="1">
      <alignment horizontal="right" vertical="center"/>
    </xf>
    <xf numFmtId="170" fontId="36" fillId="4" borderId="0" xfId="4" applyNumberFormat="1" applyFont="1" applyFill="1" applyBorder="1" applyAlignment="1" applyProtection="1">
      <alignment horizontal="right" vertical="center"/>
    </xf>
    <xf numFmtId="170" fontId="36" fillId="4" borderId="0" xfId="4" applyNumberFormat="1" applyFont="1" applyFill="1" applyBorder="1" applyAlignment="1" applyProtection="1">
      <alignment vertical="center"/>
    </xf>
    <xf numFmtId="0" fontId="27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37" fillId="0" borderId="0" xfId="0" applyFont="1" applyAlignment="1">
      <alignment horizontal="left" vertical="center"/>
    </xf>
    <xf numFmtId="0" fontId="22" fillId="0" borderId="2" xfId="0" applyFont="1" applyBorder="1" applyAlignment="1">
      <alignment horizontal="right" vertical="center"/>
    </xf>
    <xf numFmtId="166" fontId="31" fillId="0" borderId="4" xfId="1" applyNumberFormat="1" applyFont="1" applyFill="1" applyBorder="1" applyAlignment="1" applyProtection="1">
      <alignment vertical="center"/>
    </xf>
    <xf numFmtId="170" fontId="36" fillId="4" borderId="4" xfId="4" applyNumberFormat="1" applyFont="1" applyFill="1" applyBorder="1" applyAlignment="1" applyProtection="1">
      <alignment vertical="center"/>
    </xf>
    <xf numFmtId="168" fontId="22" fillId="0" borderId="5" xfId="0" applyNumberFormat="1" applyFont="1" applyBorder="1" applyAlignment="1">
      <alignment horizontal="right" vertical="center"/>
    </xf>
    <xf numFmtId="168" fontId="22" fillId="0" borderId="9" xfId="0" applyNumberFormat="1" applyFont="1" applyBorder="1" applyAlignment="1">
      <alignment horizontal="right" vertical="center"/>
    </xf>
    <xf numFmtId="166" fontId="39" fillId="0" borderId="0" xfId="1" applyNumberFormat="1" applyFont="1" applyFill="1" applyBorder="1" applyAlignment="1" applyProtection="1">
      <alignment vertical="center"/>
    </xf>
    <xf numFmtId="0" fontId="40" fillId="0" borderId="3" xfId="0" applyFont="1" applyBorder="1" applyAlignment="1">
      <alignment horizontal="right" vertical="center"/>
    </xf>
    <xf numFmtId="170" fontId="41" fillId="5" borderId="5" xfId="4" applyNumberFormat="1" applyFont="1" applyFill="1" applyBorder="1" applyAlignment="1" applyProtection="1">
      <alignment horizontal="left" vertical="center"/>
    </xf>
    <xf numFmtId="170" fontId="41" fillId="5" borderId="8" xfId="4" applyNumberFormat="1" applyFont="1" applyFill="1" applyBorder="1" applyAlignment="1" applyProtection="1">
      <alignment horizontal="left" vertical="center"/>
    </xf>
    <xf numFmtId="170" fontId="41" fillId="6" borderId="7" xfId="4" applyNumberFormat="1" applyFont="1" applyFill="1" applyBorder="1" applyAlignment="1" applyProtection="1">
      <alignment horizontal="left" vertical="center"/>
    </xf>
    <xf numFmtId="170" fontId="41" fillId="6" borderId="5" xfId="4" applyNumberFormat="1" applyFont="1" applyFill="1" applyBorder="1" applyAlignment="1" applyProtection="1">
      <alignment horizontal="left" vertical="center"/>
    </xf>
    <xf numFmtId="3" fontId="41" fillId="4" borderId="0" xfId="0" applyNumberFormat="1" applyFont="1" applyFill="1" applyAlignment="1">
      <alignment horizontal="right" vertical="center"/>
    </xf>
    <xf numFmtId="0" fontId="32" fillId="3" borderId="10" xfId="0" applyFont="1" applyFill="1" applyBorder="1" applyAlignment="1">
      <alignment horizontal="right" vertical="center"/>
    </xf>
    <xf numFmtId="166" fontId="32" fillId="3" borderId="10" xfId="1" applyNumberFormat="1" applyFont="1" applyFill="1" applyBorder="1" applyAlignment="1" applyProtection="1">
      <alignment vertical="center"/>
    </xf>
    <xf numFmtId="9" fontId="32" fillId="3" borderId="10" xfId="2" applyFont="1" applyFill="1" applyBorder="1" applyAlignment="1" applyProtection="1">
      <alignment vertical="center"/>
    </xf>
    <xf numFmtId="0" fontId="32" fillId="3" borderId="0" xfId="0" applyFont="1" applyFill="1" applyAlignment="1">
      <alignment horizontal="right" vertical="center"/>
    </xf>
    <xf numFmtId="166" fontId="32" fillId="3" borderId="0" xfId="1" applyNumberFormat="1" applyFont="1" applyFill="1" applyBorder="1" applyAlignment="1" applyProtection="1">
      <alignment vertical="center"/>
    </xf>
    <xf numFmtId="9" fontId="32" fillId="3" borderId="0" xfId="2" applyFont="1" applyFill="1" applyBorder="1" applyAlignment="1" applyProtection="1">
      <alignment vertical="center"/>
    </xf>
    <xf numFmtId="0" fontId="6" fillId="0" borderId="0" xfId="0" applyFont="1" applyAlignment="1">
      <alignment horizontal="right"/>
    </xf>
    <xf numFmtId="0" fontId="9" fillId="0" borderId="0" xfId="0" applyFont="1" applyAlignment="1">
      <alignment horizontal="right"/>
    </xf>
    <xf numFmtId="0" fontId="13" fillId="0" borderId="0" xfId="0" applyFont="1" applyAlignment="1">
      <alignment horizontal="right"/>
    </xf>
    <xf numFmtId="14" fontId="14" fillId="0" borderId="0" xfId="0" applyNumberFormat="1" applyFont="1" applyAlignment="1">
      <alignment horizontal="right"/>
    </xf>
    <xf numFmtId="0" fontId="11" fillId="4" borderId="0" xfId="0" applyFont="1" applyFill="1" applyAlignment="1">
      <alignment horizontal="right" vertical="center"/>
    </xf>
    <xf numFmtId="168" fontId="36" fillId="4" borderId="0" xfId="2" applyNumberFormat="1" applyFont="1" applyFill="1" applyBorder="1" applyAlignment="1" applyProtection="1">
      <alignment vertical="center"/>
    </xf>
    <xf numFmtId="0" fontId="44" fillId="4" borderId="3" xfId="0" applyFont="1" applyFill="1" applyBorder="1" applyAlignment="1">
      <alignment horizontal="right" vertical="center"/>
    </xf>
    <xf numFmtId="3" fontId="43" fillId="0" borderId="0" xfId="0" applyNumberFormat="1" applyFont="1" applyAlignment="1">
      <alignment horizontal="left" vertical="center"/>
    </xf>
    <xf numFmtId="168" fontId="35" fillId="0" borderId="0" xfId="3" applyNumberFormat="1" applyFont="1" applyBorder="1" applyAlignment="1" applyProtection="1">
      <alignment horizontal="right" vertical="center"/>
    </xf>
    <xf numFmtId="0" fontId="42" fillId="0" borderId="0" xfId="0" applyFont="1" applyAlignment="1">
      <alignment vertical="center"/>
    </xf>
    <xf numFmtId="3" fontId="31" fillId="0" borderId="0" xfId="0" applyNumberFormat="1" applyFont="1" applyAlignment="1">
      <alignment vertical="center"/>
    </xf>
    <xf numFmtId="168" fontId="33" fillId="0" borderId="0" xfId="3" applyNumberFormat="1" applyFont="1" applyBorder="1" applyAlignment="1" applyProtection="1">
      <alignment vertical="center"/>
    </xf>
    <xf numFmtId="10" fontId="31" fillId="0" borderId="0" xfId="2" applyNumberFormat="1" applyFont="1" applyFill="1" applyAlignment="1">
      <alignment vertical="center"/>
    </xf>
    <xf numFmtId="14" fontId="31" fillId="0" borderId="0" xfId="0" applyNumberFormat="1" applyFont="1" applyAlignment="1">
      <alignment vertical="center"/>
    </xf>
    <xf numFmtId="168" fontId="38" fillId="0" borderId="0" xfId="3" applyNumberFormat="1" applyFont="1" applyBorder="1" applyAlignment="1" applyProtection="1">
      <alignment horizontal="right" vertical="center"/>
    </xf>
    <xf numFmtId="168" fontId="41" fillId="7" borderId="0" xfId="2" applyNumberFormat="1" applyFont="1" applyFill="1" applyBorder="1" applyAlignment="1" applyProtection="1">
      <alignment horizontal="right" vertical="center"/>
    </xf>
    <xf numFmtId="168" fontId="38" fillId="0" borderId="0" xfId="2" quotePrefix="1" applyNumberFormat="1" applyFont="1" applyFill="1" applyBorder="1" applyAlignment="1" applyProtection="1">
      <alignment horizontal="right" vertical="center"/>
    </xf>
    <xf numFmtId="3" fontId="22" fillId="0" borderId="0" xfId="0" applyNumberFormat="1" applyFont="1" applyAlignment="1">
      <alignment vertical="center"/>
    </xf>
    <xf numFmtId="166" fontId="31" fillId="0" borderId="11" xfId="1" applyNumberFormat="1" applyFont="1" applyFill="1" applyBorder="1" applyAlignment="1" applyProtection="1">
      <alignment vertical="center"/>
    </xf>
    <xf numFmtId="168" fontId="38" fillId="0" borderId="0" xfId="3" quotePrefix="1" applyNumberFormat="1" applyFont="1" applyBorder="1" applyAlignment="1" applyProtection="1">
      <alignment horizontal="right" vertical="center"/>
    </xf>
    <xf numFmtId="3" fontId="38" fillId="0" borderId="0" xfId="0" applyNumberFormat="1" applyFont="1" applyAlignment="1">
      <alignment horizontal="right" vertical="center"/>
    </xf>
    <xf numFmtId="14" fontId="8" fillId="2" borderId="0" xfId="0" applyNumberFormat="1" applyFont="1" applyFill="1" applyAlignment="1">
      <alignment horizontal="center"/>
    </xf>
    <xf numFmtId="0" fontId="7" fillId="2" borderId="0" xfId="0" applyFont="1" applyFill="1" applyAlignment="1">
      <alignment horizontal="center"/>
    </xf>
    <xf numFmtId="0" fontId="18" fillId="0" borderId="0" xfId="0" applyFont="1" applyAlignment="1">
      <alignment horizontal="center" vertical="center" wrapText="1"/>
    </xf>
    <xf numFmtId="0" fontId="30" fillId="2" borderId="0" xfId="0" applyFont="1" applyFill="1" applyAlignment="1">
      <alignment horizontal="center"/>
    </xf>
    <xf numFmtId="0" fontId="21" fillId="0" borderId="0" xfId="0" applyFont="1" applyAlignment="1">
      <alignment horizontal="right" vertical="center"/>
    </xf>
    <xf numFmtId="0" fontId="24" fillId="0" borderId="0" xfId="0" applyFont="1" applyAlignment="1">
      <alignment horizontal="right" vertical="center"/>
    </xf>
    <xf numFmtId="14" fontId="20" fillId="0" borderId="0" xfId="0" applyNumberFormat="1" applyFont="1" applyAlignment="1">
      <alignment horizontal="right" vertical="center"/>
    </xf>
    <xf numFmtId="170" fontId="35" fillId="0" borderId="5" xfId="4" applyNumberFormat="1" applyFont="1" applyBorder="1" applyAlignment="1" applyProtection="1">
      <alignment horizontal="right" vertical="center"/>
    </xf>
    <xf numFmtId="170" fontId="35" fillId="0" borderId="6" xfId="4" applyNumberFormat="1" applyFont="1" applyBorder="1" applyAlignment="1" applyProtection="1">
      <alignment horizontal="right" vertical="center"/>
    </xf>
  </cellXfs>
  <cellStyles count="5">
    <cellStyle name="Millares" xfId="1" builtinId="3"/>
    <cellStyle name="Millares_bb-310109" xfId="4" xr:uid="{00000000-0005-0000-0000-000001000000}"/>
    <cellStyle name="Normal" xfId="0" builtinId="0"/>
    <cellStyle name="Porcentaje" xfId="2" builtinId="5"/>
    <cellStyle name="Porcentual_bb-150609" xfId="3" xr:uid="{00000000-0005-0000-0000-000004000000}"/>
  </cellStyles>
  <dxfs count="29">
    <dxf>
      <border outline="0">
        <bottom style="thin">
          <color rgb="FF3A3935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2" tint="-0.89999084444715716"/>
        <name val="Consolas"/>
        <family val="3"/>
        <charset val="1"/>
        <scheme val="none"/>
      </font>
      <numFmt numFmtId="3" formatCode="#,##0"/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2" tint="-0.89999084444715716"/>
        <name val="Consolas"/>
        <family val="3"/>
        <scheme val="none"/>
      </font>
      <numFmt numFmtId="168" formatCode="0.00\ %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262626"/>
        <name val="Consolas"/>
        <family val="3"/>
        <charset val="1"/>
        <scheme val="none"/>
      </font>
      <numFmt numFmtId="166" formatCode="_ * #,##0_ ;_ * \-#,##0_ ;_ * \-??_ ;_ @_ 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262626"/>
        <name val="Consolas"/>
        <family val="3"/>
        <charset val="1"/>
        <scheme val="none"/>
      </font>
      <numFmt numFmtId="166" formatCode="_ * #,##0_ ;_ * \-#,##0_ ;_ * \-??_ ;_ @_ 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262626"/>
        <name val="Consolas"/>
        <family val="3"/>
        <charset val="1"/>
        <scheme val="none"/>
      </font>
      <numFmt numFmtId="166" formatCode="_ * #,##0_ ;_ * \-#,##0_ ;_ * \-??_ ;_ @_ 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/>
        <top/>
        <bottom/>
        <vertical/>
        <horizontal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4" tint="-0.249977111117893"/>
        <name val="Consolas"/>
        <family val="3"/>
        <charset val="1"/>
        <scheme val="none"/>
      </font>
      <numFmt numFmtId="166" formatCode="_ * #,##0_ ;_ * \-#,##0_ ;_ * \-??_ ;_ @_ 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4" tint="-0.249977111117893"/>
        <name val="Consolas"/>
        <family val="3"/>
        <charset val="1"/>
        <scheme val="none"/>
      </font>
      <numFmt numFmtId="166" formatCode="_ * #,##0_ ;_ * \-#,##0_ ;_ * \-??_ ;_ @_ 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4" tint="-0.249977111117893"/>
        <name val="Consolas"/>
        <family val="3"/>
        <charset val="1"/>
        <scheme val="none"/>
      </font>
      <numFmt numFmtId="166" formatCode="_ * #,##0_ ;_ * \-#,##0_ ;_ * \-??_ ;_ @_ 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2" tint="-0.89999084444715716"/>
        <name val="Consolas"/>
        <family val="3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2" tint="-0.89999084444715716"/>
        <name val="Consolas"/>
        <family val="3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</dxf>
    <dxf>
      <border outline="0">
        <right style="thin">
          <color indexed="64"/>
        </right>
      </border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2" tint="-0.89999084444715716"/>
        <name val="Consolas"/>
        <family val="3"/>
        <charset val="1"/>
        <scheme val="none"/>
      </font>
      <alignment horizontal="right" vertical="center" textRotation="0" wrapText="0" indent="0" justifyLastLine="0" shrinkToFit="0" readingOrder="0"/>
    </dxf>
    <dxf>
      <border outline="0">
        <right style="thin">
          <color indexed="64"/>
        </right>
      </border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2" tint="-0.89999084444715716"/>
        <name val="Consolas"/>
        <family val="3"/>
        <charset val="1"/>
        <scheme val="none"/>
      </font>
      <alignment horizontal="right" vertical="center" textRotation="0" wrapText="0" indent="0" justifyLastLine="0" shrinkToFit="0" readingOrder="0"/>
    </dxf>
    <dxf>
      <border outline="0">
        <right style="thin">
          <color indexed="64"/>
        </right>
      </border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2" tint="-0.89999084444715716"/>
        <name val="Consolas"/>
        <family val="3"/>
        <charset val="1"/>
        <scheme val="none"/>
      </font>
      <alignment horizontal="right" vertical="center" textRotation="0" wrapText="0" indent="0" justifyLastLine="0" shrinkToFit="0" readingOrder="0"/>
    </dxf>
    <dxf>
      <border outline="0">
        <bottom style="thin">
          <color rgb="FF3A3935"/>
        </bottom>
      </border>
    </dxf>
    <dxf>
      <border outline="0">
        <bottom style="thin">
          <color rgb="FF3A3935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2" tint="-0.89999084444715716"/>
        <name val="Consolas"/>
        <family val="3"/>
        <charset val="1"/>
        <scheme val="none"/>
      </font>
      <numFmt numFmtId="3" formatCode="#,##0"/>
      <alignment horizontal="right" vertical="center" textRotation="0" wrapText="0" indent="0" justifyLastLine="0" shrinkToFit="0" readingOrder="0"/>
    </dxf>
    <dxf>
      <border outline="0">
        <bottom style="thin">
          <color rgb="FF3A3935"/>
        </bottom>
      </border>
    </dxf>
    <dxf>
      <border outline="0">
        <bottom style="thin">
          <color rgb="FF3A3935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2" tint="-0.89999084444715716"/>
        <name val="Consolas"/>
        <family val="3"/>
        <charset val="1"/>
        <scheme val="none"/>
      </font>
      <numFmt numFmtId="3" formatCode="#,##0"/>
      <alignment horizontal="right" vertical="center" textRotation="0" wrapText="0" indent="0" justifyLastLine="0" shrinkToFit="0" readingOrder="0"/>
    </dxf>
    <dxf>
      <border outline="0">
        <bottom style="thin">
          <color rgb="FF3A3935"/>
        </bottom>
      </border>
    </dxf>
    <dxf>
      <border outline="0">
        <bottom style="thin">
          <color rgb="FF3A3935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2" tint="-0.89999084444715716"/>
        <name val="Consolas"/>
        <family val="3"/>
        <charset val="1"/>
        <scheme val="none"/>
      </font>
      <numFmt numFmtId="3" formatCode="#,##0"/>
      <alignment horizontal="right" vertical="center" textRotation="0" wrapText="0" indent="0" justifyLastLine="0" shrinkToFit="0" readingOrder="0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514350</xdr:colOff>
      <xdr:row>53</xdr:row>
      <xdr:rowOff>0</xdr:rowOff>
    </xdr:from>
    <xdr:to>
      <xdr:col>6</xdr:col>
      <xdr:colOff>142875</xdr:colOff>
      <xdr:row>57</xdr:row>
      <xdr:rowOff>123825</xdr:rowOff>
    </xdr:to>
    <xdr:sp macro="" textlink="">
      <xdr:nvSpPr>
        <xdr:cNvPr id="3075" name="Text Box 3">
          <a:extLst>
            <a:ext uri="{FF2B5EF4-FFF2-40B4-BE49-F238E27FC236}">
              <a16:creationId xmlns:a16="http://schemas.microsoft.com/office/drawing/2014/main" id="{266B2678-87B0-992D-EA47-9471F952A230}"/>
            </a:ext>
          </a:extLst>
        </xdr:cNvPr>
        <xdr:cNvSpPr txBox="1">
          <a:spLocks noChangeArrowheads="1"/>
        </xdr:cNvSpPr>
      </xdr:nvSpPr>
      <xdr:spPr bwMode="auto">
        <a:xfrm>
          <a:off x="514350" y="8753475"/>
          <a:ext cx="4200525" cy="77152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lnSpc>
              <a:spcPts val="900"/>
            </a:lnSpc>
            <a:defRPr sz="1000"/>
          </a:pPr>
          <a:r>
            <a:rPr lang="es-AR" sz="800" b="1" i="0" strike="noStrike">
              <a:solidFill>
                <a:schemeClr val="tx1">
                  <a:lumMod val="75000"/>
                  <a:lumOff val="25000"/>
                </a:schemeClr>
              </a:solidFill>
              <a:latin typeface="Consolas" panose="020B0609020204030204" pitchFamily="49" charset="0"/>
              <a:ea typeface="Verdana"/>
              <a:cs typeface="Verdana"/>
            </a:rPr>
            <a:t>Terminal de Servicios Portuarios Patagonia Norte S.A.</a:t>
          </a:r>
        </a:p>
        <a:p>
          <a:pPr algn="ctr" rtl="0">
            <a:lnSpc>
              <a:spcPts val="900"/>
            </a:lnSpc>
            <a:defRPr sz="1000"/>
          </a:pPr>
          <a:r>
            <a:rPr lang="es-AR" sz="800" b="0" i="0" strike="noStrike">
              <a:solidFill>
                <a:schemeClr val="tx1">
                  <a:lumMod val="75000"/>
                  <a:lumOff val="25000"/>
                </a:schemeClr>
              </a:solidFill>
              <a:latin typeface="Consolas" panose="020B0609020204030204" pitchFamily="49" charset="0"/>
              <a:ea typeface="Verdana"/>
              <a:cs typeface="Verdana"/>
            </a:rPr>
            <a:t>C.C. 78 – 8520 San Antonio Oeste – Río Negro – República Argentina</a:t>
          </a:r>
        </a:p>
        <a:p>
          <a:pPr algn="ctr" rtl="0">
            <a:lnSpc>
              <a:spcPts val="900"/>
            </a:lnSpc>
            <a:defRPr sz="1000"/>
          </a:pPr>
          <a:r>
            <a:rPr lang="es-AR" sz="800" b="0" i="0" strike="noStrike">
              <a:solidFill>
                <a:schemeClr val="tx1">
                  <a:lumMod val="75000"/>
                  <a:lumOff val="25000"/>
                </a:schemeClr>
              </a:solidFill>
              <a:latin typeface="Consolas" panose="020B0609020204030204" pitchFamily="49" charset="0"/>
              <a:ea typeface="Verdana"/>
              <a:cs typeface="Verdana"/>
            </a:rPr>
            <a:t>Telefax: (02934) 492035. Administración: (02934) 492023</a:t>
          </a:r>
        </a:p>
        <a:p>
          <a:pPr algn="ctr" rtl="0">
            <a:lnSpc>
              <a:spcPts val="900"/>
            </a:lnSpc>
            <a:defRPr sz="1000"/>
          </a:pPr>
          <a:r>
            <a:rPr lang="es-AR" sz="800" b="0" i="0" strike="noStrike">
              <a:solidFill>
                <a:schemeClr val="tx1">
                  <a:lumMod val="75000"/>
                  <a:lumOff val="25000"/>
                </a:schemeClr>
              </a:solidFill>
              <a:latin typeface="Consolas" panose="020B0609020204030204" pitchFamily="49" charset="0"/>
              <a:ea typeface="Verdana"/>
              <a:cs typeface="Verdana"/>
            </a:rPr>
            <a:t>Zona Operativa: (02934) 492006. E mail: info@patagonia-norte.com.ar</a:t>
          </a:r>
        </a:p>
        <a:p>
          <a:pPr algn="ctr" rtl="0">
            <a:lnSpc>
              <a:spcPts val="900"/>
            </a:lnSpc>
            <a:defRPr sz="1000"/>
          </a:pPr>
          <a:r>
            <a:rPr lang="es-AR" sz="800" b="0" i="0" strike="noStrike">
              <a:solidFill>
                <a:schemeClr val="tx1">
                  <a:lumMod val="75000"/>
                  <a:lumOff val="25000"/>
                </a:schemeClr>
              </a:solidFill>
              <a:latin typeface="Consolas" panose="020B0609020204030204" pitchFamily="49" charset="0"/>
              <a:ea typeface="Verdana"/>
              <a:cs typeface="Verdana"/>
            </a:rPr>
            <a:t>Web: </a:t>
          </a:r>
          <a:r>
            <a:rPr lang="es-AR" sz="800" b="1" i="0" strike="noStrike">
              <a:solidFill>
                <a:schemeClr val="tx1">
                  <a:lumMod val="75000"/>
                  <a:lumOff val="25000"/>
                </a:schemeClr>
              </a:solidFill>
              <a:latin typeface="Consolas" panose="020B0609020204030204" pitchFamily="49" charset="0"/>
              <a:ea typeface="Verdana"/>
              <a:cs typeface="Verdana"/>
            </a:rPr>
            <a:t>patagonia-norte.com.ar</a:t>
          </a:r>
        </a:p>
      </xdr:txBody>
    </xdr:sp>
    <xdr:clientData/>
  </xdr:twoCellAnchor>
  <xdr:twoCellAnchor>
    <xdr:from>
      <xdr:col>1</xdr:col>
      <xdr:colOff>571500</xdr:colOff>
      <xdr:row>43</xdr:row>
      <xdr:rowOff>142875</xdr:rowOff>
    </xdr:from>
    <xdr:to>
      <xdr:col>5</xdr:col>
      <xdr:colOff>66675</xdr:colOff>
      <xdr:row>52</xdr:row>
      <xdr:rowOff>104775</xdr:rowOff>
    </xdr:to>
    <xdr:sp macro="" textlink="">
      <xdr:nvSpPr>
        <xdr:cNvPr id="3078" name="Text Box 6" descr="Mvc-015f">
          <a:extLst>
            <a:ext uri="{FF2B5EF4-FFF2-40B4-BE49-F238E27FC236}">
              <a16:creationId xmlns:a16="http://schemas.microsoft.com/office/drawing/2014/main" id="{FC283642-6743-AB5C-D2A4-8930DFD28279}"/>
            </a:ext>
          </a:extLst>
        </xdr:cNvPr>
        <xdr:cNvSpPr txBox="1">
          <a:spLocks noChangeArrowheads="1"/>
        </xdr:cNvSpPr>
      </xdr:nvSpPr>
      <xdr:spPr bwMode="auto">
        <a:xfrm>
          <a:off x="1333500" y="6953250"/>
          <a:ext cx="2543175" cy="14192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s-ES" sz="800" b="1" i="0" u="none" strike="noStrike" baseline="0">
              <a:solidFill>
                <a:schemeClr val="tx2">
                  <a:lumMod val="60000"/>
                  <a:lumOff val="40000"/>
                </a:schemeClr>
              </a:solidFill>
              <a:latin typeface="Consolas" panose="020B0609020204030204" pitchFamily="49" charset="0"/>
              <a:cs typeface="Arial"/>
            </a:rPr>
            <a:t>Frutas y hortalizas</a:t>
          </a:r>
          <a:endParaRPr lang="es-ES" sz="800" b="0" i="0" u="none" strike="noStrike" baseline="0">
            <a:solidFill>
              <a:schemeClr val="tx2">
                <a:lumMod val="60000"/>
                <a:lumOff val="40000"/>
              </a:schemeClr>
            </a:solidFill>
            <a:latin typeface="Consolas" panose="020B0609020204030204" pitchFamily="49" charset="0"/>
            <a:cs typeface="Arial"/>
          </a:endParaRPr>
        </a:p>
        <a:p>
          <a:pPr algn="ctr" rtl="0">
            <a:defRPr sz="1000"/>
          </a:pPr>
          <a:endParaRPr lang="es-ES" sz="800" b="0" i="0" u="none" strike="noStrike" baseline="0">
            <a:solidFill>
              <a:schemeClr val="tx2">
                <a:lumMod val="60000"/>
                <a:lumOff val="40000"/>
              </a:schemeClr>
            </a:solidFill>
            <a:latin typeface="Consolas" panose="020B0609020204030204" pitchFamily="49" charset="0"/>
            <a:cs typeface="Arial"/>
          </a:endParaRP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chemeClr val="tx2">
                  <a:lumMod val="60000"/>
                  <a:lumOff val="40000"/>
                </a:schemeClr>
              </a:solidFill>
              <a:latin typeface="Consolas" panose="020B0609020204030204" pitchFamily="49" charset="0"/>
              <a:cs typeface="Arial"/>
            </a:rPr>
            <a:t>Buques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chemeClr val="tx2">
                  <a:lumMod val="60000"/>
                  <a:lumOff val="40000"/>
                </a:schemeClr>
              </a:solidFill>
              <a:latin typeface="Consolas" panose="020B0609020204030204" pitchFamily="49" charset="0"/>
              <a:cs typeface="Arial"/>
            </a:rPr>
            <a:t>Agentes 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chemeClr val="tx2">
                  <a:lumMod val="60000"/>
                  <a:lumOff val="40000"/>
                </a:schemeClr>
              </a:solidFill>
              <a:latin typeface="Consolas" panose="020B0609020204030204" pitchFamily="49" charset="0"/>
              <a:cs typeface="Arial"/>
            </a:rPr>
            <a:t>Exportadores</a:t>
          </a:r>
        </a:p>
        <a:p>
          <a:pPr algn="ctr" rtl="0">
            <a:defRPr sz="1000"/>
          </a:pPr>
          <a:endParaRPr lang="es-ES" sz="800" b="0" i="0" u="none" strike="noStrike" baseline="0">
            <a:solidFill>
              <a:schemeClr val="tx2">
                <a:lumMod val="60000"/>
                <a:lumOff val="40000"/>
              </a:schemeClr>
            </a:solidFill>
            <a:latin typeface="Consolas" panose="020B0609020204030204" pitchFamily="49" charset="0"/>
            <a:cs typeface="Arial"/>
          </a:endParaRPr>
        </a:p>
        <a:p>
          <a:pPr algn="ctr" rtl="0">
            <a:defRPr sz="1000"/>
          </a:pPr>
          <a:r>
            <a:rPr lang="es-ES" sz="800" b="1" i="0" u="none" strike="noStrike" baseline="0">
              <a:solidFill>
                <a:schemeClr val="tx2">
                  <a:lumMod val="60000"/>
                  <a:lumOff val="40000"/>
                </a:schemeClr>
              </a:solidFill>
              <a:latin typeface="Consolas" panose="020B0609020204030204" pitchFamily="49" charset="0"/>
              <a:cs typeface="Arial"/>
            </a:rPr>
            <a:t>Comparativos</a:t>
          </a:r>
        </a:p>
        <a:p>
          <a:pPr algn="ctr" rtl="0">
            <a:defRPr sz="1000"/>
          </a:pPr>
          <a:endParaRPr lang="es-ES" sz="800" b="1" i="0" u="none" strike="noStrike" baseline="0">
            <a:solidFill>
              <a:schemeClr val="tx2">
                <a:lumMod val="60000"/>
                <a:lumOff val="40000"/>
              </a:schemeClr>
            </a:solidFill>
            <a:latin typeface="Consolas" panose="020B0609020204030204" pitchFamily="49" charset="0"/>
            <a:cs typeface="Arial"/>
          </a:endParaRP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chemeClr val="tx2">
                  <a:lumMod val="60000"/>
                  <a:lumOff val="40000"/>
                </a:schemeClr>
              </a:solidFill>
              <a:latin typeface="Consolas" panose="020B0609020204030204" pitchFamily="49" charset="0"/>
              <a:cs typeface="Arial"/>
            </a:rPr>
            <a:t>Especies 2022 Vs. 2023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chemeClr val="tx2">
                  <a:lumMod val="60000"/>
                  <a:lumOff val="40000"/>
                </a:schemeClr>
              </a:solidFill>
              <a:latin typeface="Consolas" panose="020B0609020204030204" pitchFamily="49" charset="0"/>
              <a:cs typeface="Arial"/>
            </a:rPr>
            <a:t>Destinos 2022 Vs. 2023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chemeClr val="tx2">
                  <a:lumMod val="60000"/>
                  <a:lumOff val="40000"/>
                </a:schemeClr>
              </a:solidFill>
              <a:latin typeface="Consolas" panose="020B0609020204030204" pitchFamily="49" charset="0"/>
              <a:cs typeface="Arial"/>
            </a:rPr>
            <a:t>Especies por Destino 2022 Vs. 2023</a:t>
          </a:r>
        </a:p>
        <a:p>
          <a:pPr algn="ctr" rtl="0">
            <a:defRPr sz="1000"/>
          </a:pPr>
          <a:endParaRPr lang="es-ES" sz="1000" b="0" i="0" u="none" strike="noStrike" baseline="0">
            <a:solidFill>
              <a:srgbClr val="0000FF"/>
            </a:solidFill>
            <a:latin typeface="Consolas" panose="020B0609020204030204" pitchFamily="49" charset="0"/>
            <a:cs typeface="Arial"/>
          </a:endParaRPr>
        </a:p>
        <a:p>
          <a:pPr algn="ctr" rtl="0">
            <a:defRPr sz="1000"/>
          </a:pPr>
          <a:endParaRPr lang="es-ES" sz="1000" b="0" i="0" u="none" strike="noStrike" baseline="0">
            <a:solidFill>
              <a:srgbClr val="0000FF"/>
            </a:solidFill>
            <a:latin typeface="Arial"/>
            <a:cs typeface="Arial"/>
          </a:endParaRPr>
        </a:p>
      </xdr:txBody>
    </xdr:sp>
    <xdr:clientData/>
  </xdr:twoCellAnchor>
  <xdr:twoCellAnchor editAs="oneCell">
    <xdr:from>
      <xdr:col>0</xdr:col>
      <xdr:colOff>38100</xdr:colOff>
      <xdr:row>13</xdr:row>
      <xdr:rowOff>152400</xdr:rowOff>
    </xdr:from>
    <xdr:to>
      <xdr:col>6</xdr:col>
      <xdr:colOff>735330</xdr:colOff>
      <xdr:row>17</xdr:row>
      <xdr:rowOff>34875</xdr:rowOff>
    </xdr:to>
    <xdr:sp macro="" textlink="">
      <xdr:nvSpPr>
        <xdr:cNvPr id="4" name="Text Box 1">
          <a:extLst>
            <a:ext uri="{FF2B5EF4-FFF2-40B4-BE49-F238E27FC236}">
              <a16:creationId xmlns:a16="http://schemas.microsoft.com/office/drawing/2014/main" id="{310835E7-E643-4234-8F7D-74BCA57C0699}"/>
            </a:ext>
          </a:extLst>
        </xdr:cNvPr>
        <xdr:cNvSpPr/>
      </xdr:nvSpPr>
      <xdr:spPr>
        <a:xfrm>
          <a:off x="38100" y="2428875"/>
          <a:ext cx="5267325" cy="530175"/>
        </a:xfrm>
        <a:prstGeom prst="rect">
          <a:avLst/>
        </a:prstGeom>
        <a:solidFill>
          <a:srgbClr val="FFFFFF"/>
        </a:solidFill>
        <a:ln w="9525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vertOverflow="clip" lIns="20160" tIns="20160" rIns="20160" bIns="20160" anchor="t" upright="1">
          <a:noAutofit/>
        </a:bodyPr>
        <a:lstStyle/>
        <a:p>
          <a:pPr algn="ctr">
            <a:lnSpc>
              <a:spcPct val="100000"/>
            </a:lnSpc>
          </a:pPr>
          <a:r>
            <a:rPr lang="es-AR" sz="1800" b="1" strike="noStrike" spc="-1">
              <a:solidFill>
                <a:schemeClr val="tx1">
                  <a:lumMod val="85000"/>
                  <a:lumOff val="15000"/>
                </a:schemeClr>
              </a:solidFill>
              <a:latin typeface="Consolas"/>
              <a:ea typeface="Verdana"/>
            </a:rPr>
            <a:t>Terminal Puerto San Antonio Este </a:t>
          </a:r>
          <a:endParaRPr lang="es-ES" sz="1800" b="0" strike="noStrike" spc="-1">
            <a:solidFill>
              <a:schemeClr val="tx1">
                <a:lumMod val="85000"/>
                <a:lumOff val="15000"/>
              </a:schemeClr>
            </a:solidFill>
            <a:latin typeface="Times New Roman"/>
          </a:endParaRPr>
        </a:p>
        <a:p>
          <a:pPr algn="ctr">
            <a:lnSpc>
              <a:spcPct val="100000"/>
            </a:lnSpc>
          </a:pPr>
          <a:r>
            <a:rPr lang="es-AR" sz="1000" b="0" strike="noStrike" spc="-1">
              <a:solidFill>
                <a:srgbClr val="000000"/>
              </a:solidFill>
              <a:latin typeface="Consolas"/>
              <a:ea typeface="Verdana"/>
            </a:rPr>
            <a:t>T. S. P. Patagonia Norte S.A. Provincia de Río Negro - República Argentina</a:t>
          </a:r>
          <a:endParaRPr lang="es-ES" sz="1000" b="0" strike="noStrike" spc="-1">
            <a:latin typeface="Times New Roman"/>
          </a:endParaRPr>
        </a:p>
        <a:p>
          <a:pPr algn="ctr">
            <a:lnSpc>
              <a:spcPct val="100000"/>
            </a:lnSpc>
          </a:pPr>
          <a:endParaRPr lang="es-ES" sz="1000" b="0" strike="noStrike" spc="-1">
            <a:latin typeface="Times New Roman"/>
          </a:endParaRPr>
        </a:p>
      </xdr:txBody>
    </xdr:sp>
    <xdr:clientData/>
  </xdr:twoCellAnchor>
  <xdr:twoCellAnchor editAs="oneCell">
    <xdr:from>
      <xdr:col>1</xdr:col>
      <xdr:colOff>617220</xdr:colOff>
      <xdr:row>0</xdr:row>
      <xdr:rowOff>0</xdr:rowOff>
    </xdr:from>
    <xdr:to>
      <xdr:col>5</xdr:col>
      <xdr:colOff>4950</xdr:colOff>
      <xdr:row>9</xdr:row>
      <xdr:rowOff>111240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3A49268F-B3A9-9315-ADB9-8506B3FF365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09700" y="0"/>
          <a:ext cx="2557650" cy="1620000"/>
        </a:xfrm>
        <a:prstGeom prst="rect">
          <a:avLst/>
        </a:prstGeom>
      </xdr:spPr>
    </xdr:pic>
    <xdr:clientData/>
  </xdr:twoCellAnchor>
  <xdr:twoCellAnchor editAs="oneCell">
    <xdr:from>
      <xdr:col>0</xdr:col>
      <xdr:colOff>33339</xdr:colOff>
      <xdr:row>18</xdr:row>
      <xdr:rowOff>114300</xdr:rowOff>
    </xdr:from>
    <xdr:to>
      <xdr:col>6</xdr:col>
      <xdr:colOff>747715</xdr:colOff>
      <xdr:row>40</xdr:row>
      <xdr:rowOff>76200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CE9D25F3-04D3-0BCB-9065-2CB9D3822A3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339" y="3238500"/>
          <a:ext cx="5286376" cy="3524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238125</xdr:colOff>
      <xdr:row>14</xdr:row>
      <xdr:rowOff>0</xdr:rowOff>
    </xdr:from>
    <xdr:to>
      <xdr:col>6</xdr:col>
      <xdr:colOff>647700</xdr:colOff>
      <xdr:row>14</xdr:row>
      <xdr:rowOff>0</xdr:rowOff>
    </xdr:to>
    <xdr:sp macro="" textlink="">
      <xdr:nvSpPr>
        <xdr:cNvPr id="4098" name="Text Box 2">
          <a:extLst>
            <a:ext uri="{FF2B5EF4-FFF2-40B4-BE49-F238E27FC236}">
              <a16:creationId xmlns:a16="http://schemas.microsoft.com/office/drawing/2014/main" id="{C9B34920-923C-8B91-FA2C-C8E53D5DC98D}"/>
            </a:ext>
          </a:extLst>
        </xdr:cNvPr>
        <xdr:cNvSpPr txBox="1">
          <a:spLocks noChangeArrowheads="1"/>
        </xdr:cNvSpPr>
      </xdr:nvSpPr>
      <xdr:spPr bwMode="auto">
        <a:xfrm>
          <a:off x="638175" y="5505450"/>
          <a:ext cx="42576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es-AR" sz="800" b="0" i="0" strike="noStrike">
              <a:solidFill>
                <a:srgbClr val="000080"/>
              </a:solidFill>
              <a:latin typeface="Verdana"/>
              <a:ea typeface="Verdana"/>
              <a:cs typeface="Verdana"/>
            </a:rPr>
            <a:t>Terminal de Servicios Portuarios Patagonia Norte S.A.</a:t>
          </a:r>
        </a:p>
        <a:p>
          <a:pPr algn="l" rtl="0">
            <a:defRPr sz="1000"/>
          </a:pPr>
          <a:r>
            <a:rPr lang="es-AR" sz="800" b="0" i="0" strike="noStrike">
              <a:solidFill>
                <a:srgbClr val="000080"/>
              </a:solidFill>
              <a:latin typeface="Verdana"/>
              <a:ea typeface="Verdana"/>
              <a:cs typeface="Verdana"/>
            </a:rPr>
            <a:t>C.C. 78 – 8520 San Antonio Oeste – Río Negro – República Argentina</a:t>
          </a:r>
        </a:p>
        <a:p>
          <a:pPr algn="l" rtl="0">
            <a:defRPr sz="1000"/>
          </a:pPr>
          <a:r>
            <a:rPr lang="es-AR" sz="800" b="0" i="0" strike="noStrike">
              <a:solidFill>
                <a:srgbClr val="000080"/>
              </a:solidFill>
              <a:latin typeface="Verdana"/>
              <a:ea typeface="Verdana"/>
              <a:cs typeface="Verdana"/>
            </a:rPr>
            <a:t>Telefax: (02934) 492035. Administración: (02934) 492023</a:t>
          </a:r>
        </a:p>
        <a:p>
          <a:pPr algn="l" rtl="0">
            <a:defRPr sz="1000"/>
          </a:pPr>
          <a:r>
            <a:rPr lang="es-AR" sz="800" b="0" i="0" strike="noStrike">
              <a:solidFill>
                <a:srgbClr val="000080"/>
              </a:solidFill>
              <a:latin typeface="Verdana"/>
              <a:ea typeface="Verdana"/>
              <a:cs typeface="Verdana"/>
            </a:rPr>
            <a:t>Zona Operativa: (02934) 492006. E mail: pnorte2@canaldig.com.ar</a:t>
          </a:r>
        </a:p>
        <a:p>
          <a:pPr algn="l" rtl="0">
            <a:defRPr sz="1000"/>
          </a:pPr>
          <a:endParaRPr lang="es-AR" sz="10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es-AR" sz="1000" b="0" i="0" strike="noStrike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 editAs="oneCell">
    <xdr:from>
      <xdr:col>1</xdr:col>
      <xdr:colOff>30480</xdr:colOff>
      <xdr:row>0</xdr:row>
      <xdr:rowOff>22861</xdr:rowOff>
    </xdr:from>
    <xdr:to>
      <xdr:col>2</xdr:col>
      <xdr:colOff>170653</xdr:colOff>
      <xdr:row>7</xdr:row>
      <xdr:rowOff>135256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E529F820-17C8-46DD-B077-97588B81BAF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41960" y="22861"/>
          <a:ext cx="2045173" cy="12954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15240</xdr:colOff>
      <xdr:row>0</xdr:row>
      <xdr:rowOff>22860</xdr:rowOff>
    </xdr:from>
    <xdr:to>
      <xdr:col>2</xdr:col>
      <xdr:colOff>625948</xdr:colOff>
      <xdr:row>7</xdr:row>
      <xdr:rowOff>140970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490A8A58-356E-4F66-8BA0-1AFE4341CEF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26720" y="22860"/>
          <a:ext cx="2045173" cy="12954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22860</xdr:colOff>
      <xdr:row>0</xdr:row>
      <xdr:rowOff>22860</xdr:rowOff>
    </xdr:from>
    <xdr:to>
      <xdr:col>2</xdr:col>
      <xdr:colOff>612613</xdr:colOff>
      <xdr:row>7</xdr:row>
      <xdr:rowOff>142875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813F7788-B35C-4264-8F61-3B12F7A4866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860" y="22860"/>
          <a:ext cx="2045173" cy="129540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22860</xdr:colOff>
      <xdr:row>0</xdr:row>
      <xdr:rowOff>22860</xdr:rowOff>
    </xdr:from>
    <xdr:to>
      <xdr:col>2</xdr:col>
      <xdr:colOff>488788</xdr:colOff>
      <xdr:row>7</xdr:row>
      <xdr:rowOff>142875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D2EE16A8-5729-43BD-9FBC-5F76F82B279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860" y="22860"/>
          <a:ext cx="2045173" cy="1295400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114300</xdr:colOff>
      <xdr:row>30</xdr:row>
      <xdr:rowOff>0</xdr:rowOff>
    </xdr:from>
    <xdr:to>
      <xdr:col>7</xdr:col>
      <xdr:colOff>66675</xdr:colOff>
      <xdr:row>30</xdr:row>
      <xdr:rowOff>0</xdr:rowOff>
    </xdr:to>
    <xdr:sp macro="" textlink="">
      <xdr:nvSpPr>
        <xdr:cNvPr id="4" name="Text Box 3">
          <a:extLst>
            <a:ext uri="{FF2B5EF4-FFF2-40B4-BE49-F238E27FC236}">
              <a16:creationId xmlns:a16="http://schemas.microsoft.com/office/drawing/2014/main" id="{BBF79BC4-1E2E-2D78-5814-FECCD636C93D}"/>
            </a:ext>
          </a:extLst>
        </xdr:cNvPr>
        <xdr:cNvSpPr txBox="1">
          <a:spLocks noChangeArrowheads="1"/>
        </xdr:cNvSpPr>
      </xdr:nvSpPr>
      <xdr:spPr bwMode="auto">
        <a:xfrm>
          <a:off x="857250" y="7286625"/>
          <a:ext cx="420052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es-AR" sz="800" b="0" i="0" strike="noStrike">
              <a:solidFill>
                <a:srgbClr val="000080"/>
              </a:solidFill>
              <a:latin typeface="Verdana"/>
              <a:ea typeface="Verdana"/>
              <a:cs typeface="Verdana"/>
            </a:rPr>
            <a:t>Terminal de Servicios Portuarios Patagonia Norte S.A.</a:t>
          </a:r>
        </a:p>
        <a:p>
          <a:pPr algn="l" rtl="0">
            <a:defRPr sz="1000"/>
          </a:pPr>
          <a:r>
            <a:rPr lang="es-AR" sz="800" b="0" i="0" strike="noStrike">
              <a:solidFill>
                <a:srgbClr val="000080"/>
              </a:solidFill>
              <a:latin typeface="Verdana"/>
              <a:ea typeface="Verdana"/>
              <a:cs typeface="Verdana"/>
            </a:rPr>
            <a:t>C.C. 78 – 8520 San Antonio Oeste – Río Negro – República Argentina</a:t>
          </a:r>
        </a:p>
        <a:p>
          <a:pPr algn="l" rtl="0">
            <a:defRPr sz="1000"/>
          </a:pPr>
          <a:r>
            <a:rPr lang="es-AR" sz="800" b="0" i="0" strike="noStrike">
              <a:solidFill>
                <a:srgbClr val="000080"/>
              </a:solidFill>
              <a:latin typeface="Verdana"/>
              <a:ea typeface="Verdana"/>
              <a:cs typeface="Verdana"/>
            </a:rPr>
            <a:t>Telefax: (02934) 492035. Administración: (02934) 492023</a:t>
          </a:r>
        </a:p>
        <a:p>
          <a:pPr algn="l" rtl="0">
            <a:defRPr sz="1000"/>
          </a:pPr>
          <a:r>
            <a:rPr lang="es-AR" sz="800" b="0" i="0" strike="noStrike">
              <a:solidFill>
                <a:srgbClr val="000080"/>
              </a:solidFill>
              <a:latin typeface="Verdana"/>
              <a:ea typeface="Verdana"/>
              <a:cs typeface="Verdana"/>
            </a:rPr>
            <a:t>Zona Operativa: (02934) 492006. E mail: pnorte2@canaldig.com.ar</a:t>
          </a:r>
        </a:p>
        <a:p>
          <a:pPr algn="l" rtl="0">
            <a:defRPr sz="1000"/>
          </a:pPr>
          <a:endParaRPr lang="es-AR" sz="10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es-AR" sz="1000" b="0" i="0" strike="noStrike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 editAs="oneCell">
    <xdr:from>
      <xdr:col>0</xdr:col>
      <xdr:colOff>22860</xdr:colOff>
      <xdr:row>0</xdr:row>
      <xdr:rowOff>22860</xdr:rowOff>
    </xdr:from>
    <xdr:to>
      <xdr:col>2</xdr:col>
      <xdr:colOff>498313</xdr:colOff>
      <xdr:row>7</xdr:row>
      <xdr:rowOff>142875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6C0D2778-F610-4913-BDB7-791BDA7E1B4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860" y="22860"/>
          <a:ext cx="2045173" cy="1295400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22860</xdr:colOff>
      <xdr:row>0</xdr:row>
      <xdr:rowOff>22860</xdr:rowOff>
    </xdr:from>
    <xdr:to>
      <xdr:col>2</xdr:col>
      <xdr:colOff>384013</xdr:colOff>
      <xdr:row>7</xdr:row>
      <xdr:rowOff>135255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5BC15521-6FF4-4CDC-A618-B68EB4A7F55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860" y="22860"/>
          <a:ext cx="2045173" cy="1295400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61C7F357-CD2B-4EFA-B814-E3FA6B2268C0}" name="Tabla4" displayName="Tabla4" ref="A12:F14" totalsRowShown="0" headerRowDxfId="1" headerRowBorderDxfId="0">
  <tableColumns count="6">
    <tableColumn id="1" xr3:uid="{D2EC01D9-DFD6-492B-A769-46298D271B3E}" name="N°"/>
    <tableColumn id="2" xr3:uid="{AA58ECCA-0A44-4BB4-B458-E35253BC3DAE}" name="BUQUE"/>
    <tableColumn id="3" xr3:uid="{13AB0706-96B4-462E-8515-600BDB140183}" name="FECHA"/>
    <tableColumn id="4" xr3:uid="{1FE19846-5403-46AF-9AAA-86CEDFD89539}" name="PALLETS"/>
    <tableColumn id="5" xr3:uid="{6342125D-8153-43EE-A639-529047C93858}" name="BULTOS"/>
    <tableColumn id="6" xr3:uid="{C20E2D36-3BD5-4417-A205-43160BF72357}" name="TONELADAS"/>
  </tableColumns>
  <tableStyleInfo name="TableStyleLight1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7283C12C-AA64-4389-BAE6-DB4F75C03EDD}" name="Tabla3" displayName="Tabla3" ref="B12:F14" totalsRowShown="0" headerRowDxfId="28" headerRowBorderDxfId="27" tableBorderDxfId="26">
  <tableColumns count="5">
    <tableColumn id="1" xr3:uid="{880D3E87-2459-40ED-B98C-3B32D3DC1C8F}" name="AGENTE"/>
    <tableColumn id="2" xr3:uid="{23270B6C-EB88-4D04-98DD-6713E8AAA3E2}" name="PALLETS"/>
    <tableColumn id="3" xr3:uid="{D24E0A32-0371-46EF-B2AA-D142A5DC7FD8}" name="BULTOS"/>
    <tableColumn id="4" xr3:uid="{8A598FD6-E1DC-40F4-A0BE-3DAAD48637A2}" name="TONELADAS"/>
    <tableColumn id="5" xr3:uid="{FBD40376-DBA2-4D34-812E-2563F9D8ADCB}" name="% Distr.">
      <calculatedColumnFormula>+E13/$E$14</calculatedColumnFormula>
    </tableColumn>
  </tableColumns>
  <tableStyleInfo name="TableStyleLight1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BE0EC4D7-C717-464A-9F5F-DD87A7B188BC}" name="Tabla1" displayName="Tabla1" ref="B12:F27" totalsRowShown="0" headerRowDxfId="25" headerRowBorderDxfId="24" tableBorderDxfId="23">
  <sortState xmlns:xlrd2="http://schemas.microsoft.com/office/spreadsheetml/2017/richdata2" ref="B13:F27">
    <sortCondition descending="1" ref="E13:E27"/>
  </sortState>
  <tableColumns count="5">
    <tableColumn id="1" xr3:uid="{0A7B0318-26DF-4DAF-824F-917FBD8E30D3}" name="EXPORTADOR"/>
    <tableColumn id="2" xr3:uid="{8A3B8566-6E4F-475B-AAF9-F49ABBD5430B}" name="PALLETS"/>
    <tableColumn id="3" xr3:uid="{71EAC110-0C52-475C-8C6B-7E8911BF1EB2}" name="BULTOS"/>
    <tableColumn id="4" xr3:uid="{8B6B3154-244B-4530-85AE-A93E46876973}" name="TONELADAS"/>
    <tableColumn id="5" xr3:uid="{ABEFDD89-F8CB-4C2D-BFDC-7285B2469451}" name="% Distr.">
      <calculatedColumnFormula>+E13/#REF!</calculatedColumnFormula>
    </tableColumn>
  </tableColumns>
  <tableStyleInfo name="TableStyleLight1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79A23D71-C9B7-4DE4-A3D1-368A085FEDEE}" name="Tabla5" displayName="Tabla5" ref="B12:F27" totalsRowShown="0" headerRowDxfId="22" headerRowBorderDxfId="21" tableBorderDxfId="20">
  <sortState xmlns:xlrd2="http://schemas.microsoft.com/office/spreadsheetml/2017/richdata2" ref="B13:F27">
    <sortCondition descending="1" ref="E13:E27"/>
  </sortState>
  <tableColumns count="5">
    <tableColumn id="1" xr3:uid="{A6C5EFE3-C944-4574-B245-8DB83DE3F132}" name="EXPORTADOR"/>
    <tableColumn id="2" xr3:uid="{CA5993C2-E925-4690-9C86-FCA234C4A197}" name="PALLETS"/>
    <tableColumn id="3" xr3:uid="{BFCB2325-084F-4905-94E0-363EC2AB6D9A}" name="BULTOS"/>
    <tableColumn id="4" xr3:uid="{01F0D222-72D5-4F48-ABBC-128F820E0D33}" name="TONELADAS"/>
    <tableColumn id="5" xr3:uid="{CDF0CC2D-676E-487F-B51F-92E042C1D527}" name="% Distr.">
      <calculatedColumnFormula>+E13/#REF!</calculatedColumnFormula>
    </tableColumn>
  </tableColumns>
  <tableStyleInfo name="TableStyleLight1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ACB32701-426F-47F8-8B5C-ABDC49FED3FB}" name="Tabla6" displayName="Tabla6" ref="A13:H15" totalsRowShown="0" headerRowDxfId="19" headerRowBorderDxfId="18" tableBorderDxfId="17">
  <tableColumns count="8">
    <tableColumn id="1" xr3:uid="{F9990F22-7EA9-4C83-9769-23B1E38C36E7}" name="ESPECIE"/>
    <tableColumn id="2" xr3:uid="{28037506-5C7D-46BF-AE28-B077F7A064D4}" name="PALL"/>
    <tableColumn id="3" xr3:uid="{1E4C4845-E0FA-4B01-AD79-5F1DF2541764}" name="BULT"/>
    <tableColumn id="4" xr3:uid="{E1368395-671D-4B13-9F74-733CE11BA07D}" name="TONS"/>
    <tableColumn id="5" xr3:uid="{1082A961-BBB3-49FD-A472-12BB73B26602}" name="PALLETS"/>
    <tableColumn id="6" xr3:uid="{F3C174A4-B077-4702-802B-A6456CD2FA41}" name="BULTOS"/>
    <tableColumn id="7" xr3:uid="{7AFFA048-0081-444F-B63C-1CBA44D9C0D9}" name="TONELADAS"/>
    <tableColumn id="8" xr3:uid="{8659347C-DFF5-49FA-8B55-9E44C4D149FC}" name="% Var">
      <calculatedColumnFormula>+(G14-D14)/D14</calculatedColumnFormula>
    </tableColumn>
  </tableColumns>
  <tableStyleInfo name="TableStyleLight1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DA1572DA-19D1-49DE-9436-9704D1C83A9B}" name="Tabla7" displayName="Tabla7" ref="A19:H30" totalsRowShown="0" headerRowDxfId="16" headerRowBorderDxfId="15" tableBorderDxfId="14">
  <tableColumns count="8">
    <tableColumn id="1" xr3:uid="{9EC7478F-1657-445E-AEDF-4A7FC728DD51}" name="DESTINO"/>
    <tableColumn id="2" xr3:uid="{143D0E3D-D95C-4546-ACEB-8D246AB6AE76}" name="PALL"/>
    <tableColumn id="3" xr3:uid="{7DFAAC8B-A5F2-4258-831A-0A79237630BA}" name="BULT"/>
    <tableColumn id="4" xr3:uid="{9D59535D-459F-48E1-8839-7C80F125AA7D}" name="TONS"/>
    <tableColumn id="5" xr3:uid="{907FFE7B-80EB-4DAD-B1CD-01D89783A44F}" name="PALLETS"/>
    <tableColumn id="6" xr3:uid="{48020BF8-8646-4179-9CBB-3AE47DF97743}" name="BULTOS"/>
    <tableColumn id="7" xr3:uid="{1DBC8F00-A5A5-4542-B0EF-F7193D76E754}" name="TONELADAS"/>
    <tableColumn id="8" xr3:uid="{86CF3CC0-00A9-476D-9995-69D5C21C3898}" name="% Var">
      <calculatedColumnFormula>+(G20-D20)/D20</calculatedColumnFormula>
    </tableColumn>
  </tableColumns>
  <tableStyleInfo name="TableStyleLight1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1E57179C-E11C-4134-9E8D-ADD5BAC4BB80}" name="Tabla8" displayName="Tabla8" ref="A13:I24" totalsRowShown="0" headerRowDxfId="13" headerRowBorderDxfId="12" tableBorderDxfId="11">
  <tableColumns count="9">
    <tableColumn id="1" xr3:uid="{5D5C9B32-CC7C-42CB-B148-6A540FA8224F}" name="DESTINO" dataDxfId="10"/>
    <tableColumn id="2" xr3:uid="{34F784EA-D59F-4152-A0F3-14FFF3586B99}" name="ESPECIE" dataDxfId="9"/>
    <tableColumn id="3" xr3:uid="{05704FBE-D1E3-4B4F-A1B0-B5A1B289291A}" name="PALL" dataDxfId="8" dataCellStyle="Millares"/>
    <tableColumn id="4" xr3:uid="{33D767CB-282C-43B0-B411-17E301E590FA}" name="BULT" dataDxfId="7" dataCellStyle="Millares"/>
    <tableColumn id="5" xr3:uid="{1240987F-48F3-4E84-B003-8C8416CE588D}" name="TONS" dataDxfId="6" dataCellStyle="Millares"/>
    <tableColumn id="6" xr3:uid="{DEDC19FD-0F3C-4DA8-AB8E-BADAED50D104}" name="PALLETS" dataDxfId="5" dataCellStyle="Millares"/>
    <tableColumn id="7" xr3:uid="{511A1832-1905-47C7-ABDD-63C9EBE388F2}" name="BULTOS" dataDxfId="4" dataCellStyle="Millares"/>
    <tableColumn id="8" xr3:uid="{74D2C20B-01E3-46DC-BA5B-8CCFDC824C9C}" name="TONELADAS" dataDxfId="3" dataCellStyle="Millares"/>
    <tableColumn id="9" xr3:uid="{E58DF92A-F187-47EE-8E34-77F5FB532B4A}" name="% Variación" dataDxfId="2" dataCellStyle="Porcentaje">
      <calculatedColumnFormula>+(H14-E14)/E14</calculatedColumnFormula>
    </tableColumn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4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Relationship Id="rId4" Type="http://schemas.openxmlformats.org/officeDocument/2006/relationships/table" Target="../tables/table6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table" Target="../tables/table7.x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3"/>
    <pageSetUpPr fitToPage="1"/>
  </sheetPr>
  <dimension ref="A1:G58"/>
  <sheetViews>
    <sheetView showGridLines="0" tabSelected="1" zoomScaleNormal="100" zoomScaleSheetLayoutView="100" workbookViewId="0">
      <selection activeCell="C13" sqref="C13:E13"/>
    </sheetView>
  </sheetViews>
  <sheetFormatPr baseColWidth="10" defaultColWidth="11.42578125" defaultRowHeight="12.75" x14ac:dyDescent="0.2"/>
  <sheetData>
    <row r="1" spans="1:7" x14ac:dyDescent="0.2">
      <c r="A1" s="4"/>
      <c r="B1" s="4"/>
      <c r="C1" s="4"/>
      <c r="D1" s="4"/>
      <c r="E1" s="4"/>
      <c r="F1" s="4"/>
      <c r="G1" s="4"/>
    </row>
    <row r="2" spans="1:7" x14ac:dyDescent="0.2">
      <c r="A2" s="4"/>
      <c r="B2" s="4"/>
      <c r="C2" s="4"/>
      <c r="D2" s="4"/>
      <c r="E2" s="4"/>
      <c r="F2" s="4"/>
      <c r="G2" s="4"/>
    </row>
    <row r="3" spans="1:7" x14ac:dyDescent="0.2">
      <c r="A3" s="4"/>
      <c r="B3" s="4"/>
      <c r="C3" s="4"/>
      <c r="D3" s="4"/>
      <c r="E3" s="4"/>
      <c r="F3" s="4"/>
      <c r="G3" s="4"/>
    </row>
    <row r="4" spans="1:7" x14ac:dyDescent="0.2">
      <c r="A4" s="4"/>
      <c r="B4" s="4"/>
      <c r="C4" s="4"/>
      <c r="D4" s="4"/>
      <c r="E4" s="4"/>
      <c r="F4" s="4"/>
      <c r="G4" s="4"/>
    </row>
    <row r="5" spans="1:7" x14ac:dyDescent="0.2">
      <c r="A5" s="4"/>
      <c r="B5" s="4"/>
      <c r="C5" s="4"/>
      <c r="D5" s="4"/>
      <c r="E5" s="4"/>
      <c r="F5" s="4"/>
      <c r="G5" s="4"/>
    </row>
    <row r="6" spans="1:7" x14ac:dyDescent="0.2">
      <c r="A6" s="4"/>
      <c r="B6" s="4"/>
      <c r="C6" s="4"/>
      <c r="D6" s="4"/>
      <c r="E6" s="4"/>
      <c r="F6" s="4"/>
      <c r="G6" s="4"/>
    </row>
    <row r="7" spans="1:7" x14ac:dyDescent="0.2">
      <c r="A7" s="4"/>
      <c r="B7" s="4"/>
      <c r="C7" s="4"/>
      <c r="D7" s="4"/>
      <c r="E7" s="4"/>
      <c r="F7" s="4"/>
      <c r="G7" s="4"/>
    </row>
    <row r="8" spans="1:7" x14ac:dyDescent="0.2">
      <c r="A8" s="4"/>
      <c r="B8" s="4"/>
      <c r="C8" s="4"/>
      <c r="D8" s="4"/>
      <c r="E8" s="4"/>
      <c r="F8" s="4"/>
      <c r="G8" s="4"/>
    </row>
    <row r="9" spans="1:7" x14ac:dyDescent="0.2">
      <c r="A9" s="4"/>
      <c r="B9" s="4"/>
      <c r="C9" s="4"/>
      <c r="D9" s="4"/>
      <c r="E9" s="4"/>
      <c r="F9" s="4"/>
      <c r="G9" s="4"/>
    </row>
    <row r="10" spans="1:7" x14ac:dyDescent="0.2">
      <c r="A10" s="4"/>
      <c r="B10" s="4"/>
      <c r="C10" s="4"/>
      <c r="D10" s="4"/>
      <c r="E10" s="4"/>
      <c r="F10" s="4"/>
      <c r="G10" s="4"/>
    </row>
    <row r="11" spans="1:7" ht="26.25" x14ac:dyDescent="0.4">
      <c r="A11" s="90" t="s">
        <v>0</v>
      </c>
      <c r="B11" s="90"/>
      <c r="C11" s="90"/>
      <c r="D11" s="90"/>
      <c r="E11" s="90"/>
      <c r="F11" s="90"/>
      <c r="G11" s="90"/>
    </row>
    <row r="12" spans="1:7" x14ac:dyDescent="0.2">
      <c r="A12" s="4"/>
      <c r="B12" s="4"/>
      <c r="C12" s="4"/>
      <c r="D12" s="4"/>
      <c r="E12" s="4"/>
      <c r="F12" s="4"/>
      <c r="G12" s="4"/>
    </row>
    <row r="13" spans="1:7" ht="15.75" x14ac:dyDescent="0.25">
      <c r="A13" s="4"/>
      <c r="C13" s="87" t="s">
        <v>47</v>
      </c>
      <c r="D13" s="88"/>
      <c r="E13" s="88"/>
      <c r="F13" s="4"/>
      <c r="G13" s="4"/>
    </row>
    <row r="14" spans="1:7" x14ac:dyDescent="0.2">
      <c r="A14" s="4"/>
      <c r="B14" s="4"/>
      <c r="C14" s="4"/>
      <c r="D14" s="4"/>
      <c r="E14" s="4"/>
      <c r="F14" s="4"/>
      <c r="G14" s="4"/>
    </row>
    <row r="15" spans="1:7" x14ac:dyDescent="0.2">
      <c r="A15" s="4"/>
      <c r="B15" s="4"/>
      <c r="C15" s="4"/>
      <c r="D15" s="4"/>
      <c r="E15" s="4"/>
      <c r="F15" s="4"/>
      <c r="G15" s="4"/>
    </row>
    <row r="16" spans="1:7" x14ac:dyDescent="0.2">
      <c r="A16" s="4"/>
      <c r="B16" s="4"/>
      <c r="C16" s="4"/>
      <c r="D16" s="4"/>
      <c r="E16" s="4"/>
      <c r="F16" s="4"/>
      <c r="G16" s="4"/>
    </row>
    <row r="17" spans="1:7" x14ac:dyDescent="0.2">
      <c r="A17" s="4"/>
      <c r="B17" s="4"/>
      <c r="C17" s="4"/>
      <c r="D17" s="4"/>
      <c r="E17" s="4"/>
      <c r="F17" s="4"/>
      <c r="G17" s="4"/>
    </row>
    <row r="18" spans="1:7" x14ac:dyDescent="0.2">
      <c r="A18" s="4"/>
      <c r="B18" s="4"/>
      <c r="C18" s="4"/>
      <c r="D18" s="4"/>
      <c r="E18" s="4"/>
      <c r="F18" s="4"/>
      <c r="G18" s="4"/>
    </row>
    <row r="19" spans="1:7" x14ac:dyDescent="0.2">
      <c r="A19" s="4"/>
      <c r="B19" s="4"/>
      <c r="C19" s="4"/>
      <c r="D19" s="4"/>
      <c r="E19" s="4"/>
      <c r="F19" s="4"/>
      <c r="G19" s="4"/>
    </row>
    <row r="20" spans="1:7" x14ac:dyDescent="0.2">
      <c r="A20" s="4"/>
      <c r="B20" s="4"/>
      <c r="C20" s="4"/>
      <c r="D20" s="4"/>
      <c r="E20" s="4"/>
      <c r="F20" s="4"/>
      <c r="G20" s="4"/>
    </row>
    <row r="21" spans="1:7" x14ac:dyDescent="0.2">
      <c r="A21" s="4"/>
      <c r="B21" s="4"/>
      <c r="C21" s="4"/>
      <c r="D21" s="4"/>
      <c r="E21" s="4"/>
      <c r="F21" s="4"/>
      <c r="G21" s="4"/>
    </row>
    <row r="22" spans="1:7" x14ac:dyDescent="0.2">
      <c r="A22" s="4"/>
      <c r="B22" s="4"/>
      <c r="C22" s="4"/>
      <c r="D22" s="4"/>
      <c r="E22" s="4"/>
      <c r="F22" s="4"/>
      <c r="G22" s="4"/>
    </row>
    <row r="23" spans="1:7" x14ac:dyDescent="0.2">
      <c r="A23" s="4"/>
      <c r="B23" s="4"/>
      <c r="C23" s="4"/>
      <c r="D23" s="4"/>
      <c r="E23" s="4"/>
      <c r="F23" s="4"/>
      <c r="G23" s="4"/>
    </row>
    <row r="24" spans="1:7" x14ac:dyDescent="0.2">
      <c r="A24" s="4"/>
      <c r="B24" s="4"/>
      <c r="C24" s="4"/>
      <c r="D24" s="4"/>
      <c r="E24" s="4"/>
      <c r="F24" s="4"/>
      <c r="G24" s="4"/>
    </row>
    <row r="25" spans="1:7" x14ac:dyDescent="0.2">
      <c r="A25" s="4"/>
      <c r="B25" s="4"/>
      <c r="C25" s="4"/>
      <c r="D25" s="4"/>
      <c r="E25" s="4"/>
      <c r="F25" s="4"/>
      <c r="G25" s="4"/>
    </row>
    <row r="26" spans="1:7" x14ac:dyDescent="0.2">
      <c r="A26" s="4"/>
      <c r="B26" s="4"/>
      <c r="C26" s="4"/>
      <c r="D26" s="4"/>
      <c r="E26" s="4"/>
      <c r="F26" s="4"/>
      <c r="G26" s="4"/>
    </row>
    <row r="27" spans="1:7" x14ac:dyDescent="0.2">
      <c r="A27" s="4"/>
      <c r="B27" s="4"/>
      <c r="C27" s="4"/>
      <c r="D27" s="4"/>
      <c r="E27" s="4"/>
      <c r="F27" s="4"/>
      <c r="G27" s="4"/>
    </row>
    <row r="28" spans="1:7" x14ac:dyDescent="0.2">
      <c r="A28" s="4"/>
      <c r="B28" s="4"/>
      <c r="C28" s="4"/>
      <c r="D28" s="4"/>
      <c r="E28" s="4"/>
      <c r="F28" s="4"/>
      <c r="G28" s="4"/>
    </row>
    <row r="29" spans="1:7" x14ac:dyDescent="0.2">
      <c r="A29" s="4"/>
      <c r="B29" s="4"/>
      <c r="C29" s="4"/>
      <c r="D29" s="4"/>
      <c r="E29" s="4"/>
      <c r="F29" s="4"/>
      <c r="G29" s="4"/>
    </row>
    <row r="30" spans="1:7" x14ac:dyDescent="0.2">
      <c r="A30" s="4"/>
      <c r="B30" s="4"/>
      <c r="C30" s="4"/>
      <c r="D30" s="4"/>
      <c r="E30" s="4"/>
      <c r="F30" s="4"/>
      <c r="G30" s="4"/>
    </row>
    <row r="31" spans="1:7" x14ac:dyDescent="0.2">
      <c r="A31" s="4"/>
      <c r="B31" s="4"/>
      <c r="C31" s="4"/>
      <c r="D31" s="4"/>
      <c r="E31" s="4"/>
      <c r="F31" s="4"/>
      <c r="G31" s="4"/>
    </row>
    <row r="32" spans="1:7" x14ac:dyDescent="0.2">
      <c r="A32" s="4"/>
      <c r="B32" s="4"/>
      <c r="C32" s="4"/>
      <c r="D32" s="4"/>
      <c r="E32" s="4"/>
      <c r="F32" s="4"/>
      <c r="G32" s="4"/>
    </row>
    <row r="33" spans="1:7" x14ac:dyDescent="0.2">
      <c r="A33" s="4"/>
      <c r="B33" s="4"/>
      <c r="C33" s="4"/>
      <c r="D33" s="4"/>
      <c r="E33" s="4"/>
      <c r="F33" s="4"/>
      <c r="G33" s="4"/>
    </row>
    <row r="34" spans="1:7" x14ac:dyDescent="0.2">
      <c r="A34" s="4"/>
      <c r="B34" s="4"/>
      <c r="C34" s="4"/>
      <c r="D34" s="4"/>
      <c r="E34" s="4"/>
      <c r="F34" s="4"/>
      <c r="G34" s="4"/>
    </row>
    <row r="35" spans="1:7" x14ac:dyDescent="0.2">
      <c r="A35" s="4"/>
      <c r="B35" s="4"/>
      <c r="C35" s="4"/>
      <c r="D35" s="4"/>
      <c r="E35" s="4"/>
      <c r="F35" s="4"/>
      <c r="G35" s="4"/>
    </row>
    <row r="36" spans="1:7" x14ac:dyDescent="0.2">
      <c r="A36" s="4"/>
      <c r="B36" s="4"/>
      <c r="C36" s="4"/>
      <c r="D36" s="4"/>
      <c r="E36" s="4"/>
      <c r="F36" s="4"/>
      <c r="G36" s="4"/>
    </row>
    <row r="37" spans="1:7" x14ac:dyDescent="0.2">
      <c r="A37" s="4"/>
      <c r="B37" s="4"/>
      <c r="C37" s="4"/>
      <c r="D37" s="4"/>
      <c r="E37" s="4"/>
      <c r="F37" s="4"/>
      <c r="G37" s="4"/>
    </row>
    <row r="38" spans="1:7" x14ac:dyDescent="0.2">
      <c r="A38" s="4"/>
      <c r="B38" s="4"/>
      <c r="C38" s="4"/>
      <c r="D38" s="4"/>
      <c r="E38" s="4"/>
      <c r="F38" s="4"/>
      <c r="G38" s="4"/>
    </row>
    <row r="39" spans="1:7" x14ac:dyDescent="0.2">
      <c r="A39" s="4"/>
      <c r="B39" s="4"/>
      <c r="C39" s="4"/>
      <c r="D39" s="4"/>
      <c r="E39" s="4"/>
      <c r="F39" s="4"/>
      <c r="G39" s="4"/>
    </row>
    <row r="40" spans="1:7" x14ac:dyDescent="0.2">
      <c r="A40" s="4"/>
      <c r="B40" s="4"/>
      <c r="C40" s="4"/>
      <c r="D40" s="4"/>
      <c r="E40" s="4"/>
      <c r="F40" s="4"/>
      <c r="G40" s="4"/>
    </row>
    <row r="41" spans="1:7" x14ac:dyDescent="0.2">
      <c r="A41" s="4"/>
      <c r="B41" s="4"/>
      <c r="C41" s="4"/>
      <c r="D41" s="4"/>
      <c r="E41" s="4"/>
      <c r="F41" s="4"/>
      <c r="G41" s="4"/>
    </row>
    <row r="42" spans="1:7" x14ac:dyDescent="0.2">
      <c r="A42" s="4"/>
      <c r="B42" s="4"/>
      <c r="C42" s="4"/>
      <c r="D42" s="4"/>
      <c r="E42" s="4"/>
      <c r="F42" s="4"/>
      <c r="G42" s="4"/>
    </row>
    <row r="43" spans="1:7" ht="12.75" customHeight="1" x14ac:dyDescent="0.2">
      <c r="A43" s="4"/>
      <c r="B43" s="4"/>
      <c r="C43" s="89" t="s">
        <v>48</v>
      </c>
      <c r="D43" s="89"/>
      <c r="E43" s="89"/>
      <c r="F43" s="4"/>
      <c r="G43" s="4"/>
    </row>
    <row r="44" spans="1:7" ht="12.75" customHeight="1" x14ac:dyDescent="0.2">
      <c r="A44" s="4"/>
      <c r="B44" s="4"/>
      <c r="C44" s="89"/>
      <c r="D44" s="89"/>
      <c r="E44" s="89"/>
      <c r="F44" s="4"/>
      <c r="G44" s="4"/>
    </row>
    <row r="45" spans="1:7" x14ac:dyDescent="0.2">
      <c r="A45" s="4"/>
      <c r="B45" s="4"/>
      <c r="C45" s="4"/>
      <c r="D45" s="4"/>
      <c r="E45" s="4"/>
      <c r="F45" s="4"/>
      <c r="G45" s="4"/>
    </row>
    <row r="46" spans="1:7" x14ac:dyDescent="0.2">
      <c r="A46" s="4"/>
      <c r="B46" s="4"/>
      <c r="C46" s="4"/>
      <c r="D46" s="4"/>
      <c r="E46" s="4"/>
      <c r="F46" s="4"/>
      <c r="G46" s="4"/>
    </row>
    <row r="47" spans="1:7" x14ac:dyDescent="0.2">
      <c r="A47" s="4"/>
      <c r="B47" s="4"/>
      <c r="C47" s="4"/>
      <c r="D47" s="4"/>
      <c r="E47" s="4"/>
      <c r="F47" s="4"/>
      <c r="G47" s="4"/>
    </row>
    <row r="48" spans="1:7" x14ac:dyDescent="0.2">
      <c r="A48" s="4"/>
      <c r="B48" s="4"/>
      <c r="C48" s="4"/>
      <c r="D48" s="4"/>
      <c r="E48" s="4"/>
      <c r="F48" s="4"/>
      <c r="G48" s="4"/>
    </row>
    <row r="49" spans="1:7" x14ac:dyDescent="0.2">
      <c r="A49" s="4"/>
      <c r="B49" s="4"/>
      <c r="C49" s="4"/>
      <c r="D49" s="4"/>
      <c r="E49" s="4"/>
      <c r="F49" s="4"/>
      <c r="G49" s="4"/>
    </row>
    <row r="50" spans="1:7" x14ac:dyDescent="0.2">
      <c r="A50" s="4"/>
      <c r="B50" s="4"/>
      <c r="C50" s="4"/>
      <c r="D50" s="4"/>
      <c r="E50" s="4"/>
      <c r="F50" s="4"/>
      <c r="G50" s="4"/>
    </row>
    <row r="51" spans="1:7" x14ac:dyDescent="0.2">
      <c r="A51" s="4"/>
      <c r="B51" s="4"/>
      <c r="C51" s="4"/>
      <c r="D51" s="4"/>
      <c r="E51" s="4"/>
      <c r="F51" s="4"/>
      <c r="G51" s="4"/>
    </row>
    <row r="52" spans="1:7" x14ac:dyDescent="0.2">
      <c r="A52" s="4"/>
      <c r="B52" s="4"/>
      <c r="C52" s="4"/>
      <c r="D52" s="4"/>
      <c r="E52" s="4"/>
      <c r="F52" s="4"/>
      <c r="G52" s="4"/>
    </row>
    <row r="53" spans="1:7" x14ac:dyDescent="0.2">
      <c r="A53" s="4"/>
      <c r="B53" s="4"/>
      <c r="C53" s="4"/>
      <c r="D53" s="4"/>
      <c r="E53" s="4"/>
      <c r="F53" s="4"/>
      <c r="G53" s="4"/>
    </row>
    <row r="54" spans="1:7" x14ac:dyDescent="0.2">
      <c r="A54" s="4"/>
      <c r="B54" s="4"/>
      <c r="C54" s="4"/>
      <c r="D54" s="4"/>
      <c r="E54" s="4"/>
      <c r="F54" s="4"/>
      <c r="G54" s="4"/>
    </row>
    <row r="55" spans="1:7" x14ac:dyDescent="0.2">
      <c r="A55" s="4"/>
      <c r="B55" s="4"/>
      <c r="C55" s="4"/>
      <c r="D55" s="4"/>
      <c r="E55" s="4"/>
      <c r="F55" s="4"/>
      <c r="G55" s="4"/>
    </row>
    <row r="56" spans="1:7" x14ac:dyDescent="0.2">
      <c r="A56" s="4"/>
      <c r="B56" s="4"/>
      <c r="C56" s="4"/>
      <c r="D56" s="4"/>
      <c r="E56" s="4"/>
      <c r="F56" s="4"/>
      <c r="G56" s="4"/>
    </row>
    <row r="57" spans="1:7" x14ac:dyDescent="0.2">
      <c r="A57" s="4"/>
      <c r="B57" s="4"/>
      <c r="C57" s="4"/>
      <c r="D57" s="4"/>
      <c r="E57" s="4"/>
      <c r="F57" s="4"/>
      <c r="G57" s="4"/>
    </row>
    <row r="58" spans="1:7" x14ac:dyDescent="0.2">
      <c r="A58" s="4"/>
      <c r="B58" s="4"/>
      <c r="C58" s="4"/>
      <c r="D58" s="4"/>
      <c r="E58" s="4"/>
      <c r="F58" s="4"/>
      <c r="G58" s="4"/>
    </row>
  </sheetData>
  <mergeCells count="3">
    <mergeCell ref="C13:E13"/>
    <mergeCell ref="C43:E44"/>
    <mergeCell ref="A11:G11"/>
  </mergeCells>
  <phoneticPr fontId="0" type="noConversion"/>
  <pageMargins left="0.7" right="0.7" top="0.75" bottom="0.75" header="0.3" footer="0.3"/>
  <pageSetup paperSize="9" scale="97" fitToHeight="0" orientation="portrait" horizontalDpi="300" verticalDpi="300" r:id="rId1"/>
  <headerFooter alignWithMargins="0">
    <oddFooter>&amp;C&amp;8Form.1034 - 22/11/00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9:G32"/>
  <sheetViews>
    <sheetView showGridLines="0" zoomScaleNormal="100" zoomScaleSheetLayoutView="100" workbookViewId="0">
      <selection activeCell="F10" sqref="F10"/>
    </sheetView>
  </sheetViews>
  <sheetFormatPr baseColWidth="10" defaultColWidth="11.42578125" defaultRowHeight="12.75" x14ac:dyDescent="0.2"/>
  <cols>
    <col min="1" max="1" width="6" customWidth="1"/>
    <col min="2" max="2" width="27.7109375" customWidth="1"/>
    <col min="3" max="3" width="11.7109375" customWidth="1"/>
    <col min="4" max="4" width="10.140625" customWidth="1"/>
    <col min="5" max="5" width="13" customWidth="1"/>
    <col min="6" max="6" width="12.140625" customWidth="1"/>
  </cols>
  <sheetData>
    <row r="9" spans="1:6" ht="20.100000000000001" customHeight="1" x14ac:dyDescent="0.2">
      <c r="A9" s="91" t="s">
        <v>50</v>
      </c>
      <c r="B9" s="91"/>
      <c r="C9" s="91"/>
      <c r="D9" s="91"/>
      <c r="E9" s="91"/>
      <c r="F9" s="91"/>
    </row>
    <row r="10" spans="1:6" s="3" customFormat="1" ht="11.25" x14ac:dyDescent="0.2">
      <c r="A10" s="17"/>
      <c r="B10" s="18"/>
      <c r="C10" s="18"/>
      <c r="D10" s="18"/>
      <c r="E10" s="21"/>
      <c r="F10" s="22" t="str">
        <f>+Principal!C13</f>
        <v>datos al 31/01/2026</v>
      </c>
    </row>
    <row r="11" spans="1:6" ht="15" x14ac:dyDescent="0.25">
      <c r="A11" s="66"/>
      <c r="B11" s="67"/>
      <c r="C11" s="67"/>
      <c r="D11" s="67"/>
      <c r="E11" s="68"/>
      <c r="F11" s="69"/>
    </row>
    <row r="12" spans="1:6" ht="20.100000000000001" customHeight="1" x14ac:dyDescent="0.2">
      <c r="A12" s="25" t="s">
        <v>1</v>
      </c>
      <c r="B12" s="24" t="s">
        <v>2</v>
      </c>
      <c r="C12" s="25" t="s">
        <v>3</v>
      </c>
      <c r="D12" s="25" t="s">
        <v>4</v>
      </c>
      <c r="E12" s="25" t="s">
        <v>5</v>
      </c>
      <c r="F12" s="25" t="s">
        <v>6</v>
      </c>
    </row>
    <row r="13" spans="1:6" ht="20.100000000000001" customHeight="1" x14ac:dyDescent="0.2">
      <c r="A13" s="31">
        <v>1</v>
      </c>
      <c r="B13" s="83" t="s">
        <v>49</v>
      </c>
      <c r="C13" s="79">
        <v>46050</v>
      </c>
      <c r="D13" s="86">
        <v>2109</v>
      </c>
      <c r="E13" s="86">
        <v>176877</v>
      </c>
      <c r="F13" s="86">
        <v>2603</v>
      </c>
    </row>
    <row r="14" spans="1:6" ht="20.100000000000001" customHeight="1" x14ac:dyDescent="0.2">
      <c r="A14" s="70"/>
      <c r="B14" s="33"/>
      <c r="C14" s="34" t="s">
        <v>7</v>
      </c>
      <c r="D14" s="33">
        <f>SUM(D13:D13)</f>
        <v>2109</v>
      </c>
      <c r="E14" s="33">
        <f>SUM(E13:E13)</f>
        <v>176877</v>
      </c>
      <c r="F14" s="34">
        <f>SUM(F13:F13)</f>
        <v>2603</v>
      </c>
    </row>
    <row r="15" spans="1:6" ht="20.100000000000001" customHeight="1" x14ac:dyDescent="0.2">
      <c r="A15" s="6"/>
      <c r="B15" s="6"/>
      <c r="C15" s="10"/>
      <c r="D15" s="11"/>
      <c r="E15" s="11"/>
      <c r="F15" s="9"/>
    </row>
    <row r="16" spans="1:6" ht="20.100000000000001" customHeight="1" x14ac:dyDescent="0.2">
      <c r="A16" s="6"/>
      <c r="B16" s="6"/>
      <c r="C16" s="10"/>
      <c r="D16" s="11"/>
      <c r="E16" s="11"/>
      <c r="F16" s="9"/>
    </row>
    <row r="17" spans="4:7" ht="20.100000000000001" customHeight="1" x14ac:dyDescent="0.2">
      <c r="D17" s="7"/>
    </row>
    <row r="18" spans="4:7" ht="20.100000000000001" customHeight="1" x14ac:dyDescent="0.2"/>
    <row r="19" spans="4:7" ht="20.100000000000001" customHeight="1" x14ac:dyDescent="0.2">
      <c r="D19" s="7"/>
    </row>
    <row r="20" spans="4:7" ht="20.100000000000001" customHeight="1" x14ac:dyDescent="0.2"/>
    <row r="21" spans="4:7" ht="20.100000000000001" customHeight="1" x14ac:dyDescent="0.2"/>
    <row r="22" spans="4:7" ht="20.100000000000001" customHeight="1" x14ac:dyDescent="0.2"/>
    <row r="23" spans="4:7" ht="20.100000000000001" customHeight="1" x14ac:dyDescent="0.2"/>
    <row r="24" spans="4:7" ht="20.100000000000001" customHeight="1" x14ac:dyDescent="0.2"/>
    <row r="25" spans="4:7" ht="20.100000000000001" customHeight="1" x14ac:dyDescent="0.2"/>
    <row r="26" spans="4:7" ht="20.100000000000001" customHeight="1" x14ac:dyDescent="0.2"/>
    <row r="27" spans="4:7" ht="20.100000000000001" customHeight="1" x14ac:dyDescent="0.2"/>
    <row r="28" spans="4:7" ht="20.100000000000001" customHeight="1" x14ac:dyDescent="0.2"/>
    <row r="29" spans="4:7" ht="20.100000000000001" customHeight="1" x14ac:dyDescent="0.2"/>
    <row r="30" spans="4:7" ht="20.100000000000001" customHeight="1" x14ac:dyDescent="0.2"/>
    <row r="31" spans="4:7" ht="20.100000000000001" customHeight="1" x14ac:dyDescent="0.2"/>
    <row r="32" spans="4:7" ht="20.100000000000001" customHeight="1" x14ac:dyDescent="0.2">
      <c r="G32" s="6"/>
    </row>
  </sheetData>
  <mergeCells count="1">
    <mergeCell ref="A9:F9"/>
  </mergeCells>
  <phoneticPr fontId="0" type="noConversion"/>
  <pageMargins left="0.7" right="0.7" top="0.75" bottom="0.75" header="0.3" footer="0.3"/>
  <pageSetup paperSize="9" orientation="portrait" horizontalDpi="300" verticalDpi="300" r:id="rId1"/>
  <headerFooter alignWithMargins="0"/>
  <drawing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3"/>
  </sheetPr>
  <dimension ref="A9:G16"/>
  <sheetViews>
    <sheetView showGridLines="0" zoomScaleNormal="100" zoomScaleSheetLayoutView="100" workbookViewId="0">
      <selection activeCell="F10" sqref="F10"/>
    </sheetView>
  </sheetViews>
  <sheetFormatPr baseColWidth="10" defaultColWidth="11.42578125" defaultRowHeight="12.75" x14ac:dyDescent="0.2"/>
  <cols>
    <col min="1" max="1" width="6" customWidth="1"/>
    <col min="2" max="2" width="21" customWidth="1"/>
    <col min="3" max="3" width="10.140625" customWidth="1"/>
    <col min="4" max="4" width="13" customWidth="1"/>
    <col min="5" max="5" width="12.140625" customWidth="1"/>
    <col min="6" max="6" width="11.85546875" customWidth="1"/>
  </cols>
  <sheetData>
    <row r="9" spans="1:7" s="26" customFormat="1" ht="20.100000000000001" customHeight="1" x14ac:dyDescent="0.2">
      <c r="A9" s="92" t="s">
        <v>51</v>
      </c>
      <c r="B9" s="92"/>
      <c r="C9" s="92"/>
      <c r="D9" s="92"/>
      <c r="E9" s="92"/>
      <c r="F9" s="92"/>
      <c r="G9" s="27"/>
    </row>
    <row r="10" spans="1:7" s="15" customFormat="1" ht="11.25" x14ac:dyDescent="0.2">
      <c r="B10" s="16"/>
      <c r="C10" s="16"/>
      <c r="D10" s="16"/>
      <c r="E10" s="16"/>
      <c r="F10" s="23" t="str">
        <f>+Principal!C13</f>
        <v>datos al 31/01/2026</v>
      </c>
      <c r="G10" s="16"/>
    </row>
    <row r="11" spans="1:7" s="12" customFormat="1" ht="15" x14ac:dyDescent="0.2">
      <c r="B11" s="13"/>
      <c r="C11" s="13"/>
      <c r="D11" s="13"/>
      <c r="E11" s="13"/>
      <c r="F11" s="14"/>
      <c r="G11" s="13"/>
    </row>
    <row r="12" spans="1:7" s="26" customFormat="1" ht="16.5" customHeight="1" x14ac:dyDescent="0.2">
      <c r="A12" s="31"/>
      <c r="B12" s="24" t="s">
        <v>8</v>
      </c>
      <c r="C12" s="25" t="s">
        <v>4</v>
      </c>
      <c r="D12" s="25" t="s">
        <v>5</v>
      </c>
      <c r="E12" s="25" t="s">
        <v>6</v>
      </c>
      <c r="F12" s="25" t="s">
        <v>9</v>
      </c>
    </row>
    <row r="13" spans="1:7" ht="16.5" customHeight="1" x14ac:dyDescent="0.2">
      <c r="A13" s="32"/>
      <c r="B13" s="75" t="s">
        <v>21</v>
      </c>
      <c r="C13" s="76">
        <v>2109</v>
      </c>
      <c r="D13" s="76">
        <v>176877</v>
      </c>
      <c r="E13" s="76">
        <v>2603</v>
      </c>
      <c r="F13" s="78">
        <f>+E13/$E$14</f>
        <v>1</v>
      </c>
      <c r="G13" s="5"/>
    </row>
    <row r="14" spans="1:7" ht="16.5" customHeight="1" x14ac:dyDescent="0.2">
      <c r="A14" s="32"/>
      <c r="B14" s="63" t="s">
        <v>7</v>
      </c>
      <c r="C14" s="64">
        <f>SUM(C13:C13)</f>
        <v>2109</v>
      </c>
      <c r="D14" s="64">
        <f>SUM(D13:D13)</f>
        <v>176877</v>
      </c>
      <c r="E14" s="64">
        <f>SUM(E13:E13)</f>
        <v>2603</v>
      </c>
      <c r="F14" s="65">
        <f>+E14/$E$14</f>
        <v>1</v>
      </c>
      <c r="G14" s="5"/>
    </row>
    <row r="15" spans="1:7" ht="16.5" customHeight="1" x14ac:dyDescent="0.2">
      <c r="A15" s="32"/>
      <c r="G15" s="5"/>
    </row>
    <row r="16" spans="1:7" ht="16.5" customHeight="1" x14ac:dyDescent="0.2">
      <c r="G16" s="5"/>
    </row>
  </sheetData>
  <mergeCells count="1">
    <mergeCell ref="A9:F9"/>
  </mergeCells>
  <phoneticPr fontId="0" type="noConversion"/>
  <pageMargins left="0.7" right="0.7" top="0.75" bottom="0.75" header="0.3" footer="0.3"/>
  <pageSetup paperSize="9" orientation="portrait" horizontalDpi="300" verticalDpi="300" r:id="rId1"/>
  <headerFooter alignWithMargins="0"/>
  <drawing r:id="rId2"/>
  <tableParts count="1">
    <tablePart r:id="rId3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4:G81"/>
  <sheetViews>
    <sheetView showGridLines="0" topLeftCell="A3" zoomScaleNormal="100" zoomScaleSheetLayoutView="100" workbookViewId="0">
      <selection activeCell="F10" sqref="F10"/>
    </sheetView>
  </sheetViews>
  <sheetFormatPr baseColWidth="10" defaultColWidth="11.42578125" defaultRowHeight="12.75" x14ac:dyDescent="0.2"/>
  <cols>
    <col min="1" max="1" width="6" customWidth="1"/>
    <col min="2" max="2" width="21" customWidth="1"/>
    <col min="3" max="3" width="10.140625" customWidth="1"/>
    <col min="4" max="4" width="13.140625" customWidth="1"/>
    <col min="5" max="5" width="12.140625" customWidth="1"/>
    <col min="6" max="6" width="11.7109375" bestFit="1" customWidth="1"/>
  </cols>
  <sheetData>
    <row r="4" spans="2:7" x14ac:dyDescent="0.2">
      <c r="E4" s="6"/>
    </row>
    <row r="9" spans="2:7" s="28" customFormat="1" ht="20.100000000000001" customHeight="1" x14ac:dyDescent="0.2">
      <c r="B9" s="92" t="s">
        <v>52</v>
      </c>
      <c r="C9" s="92"/>
      <c r="D9" s="92"/>
      <c r="E9" s="92"/>
      <c r="F9" s="92"/>
    </row>
    <row r="10" spans="2:7" s="3" customFormat="1" ht="11.25" x14ac:dyDescent="0.2">
      <c r="B10" s="16"/>
      <c r="C10" s="15"/>
      <c r="D10" s="15"/>
      <c r="E10" s="15"/>
      <c r="F10" s="23" t="str">
        <f>+Principal!C13</f>
        <v>datos al 31/01/2026</v>
      </c>
      <c r="G10" s="11"/>
    </row>
    <row r="11" spans="2:7" ht="15" x14ac:dyDescent="0.2">
      <c r="B11" s="13"/>
      <c r="C11" s="12"/>
      <c r="D11" s="12"/>
      <c r="E11" s="12"/>
      <c r="F11" s="14"/>
      <c r="G11" s="5"/>
    </row>
    <row r="12" spans="2:7" s="28" customFormat="1" ht="20.100000000000001" customHeight="1" x14ac:dyDescent="0.2">
      <c r="B12" s="24" t="s">
        <v>10</v>
      </c>
      <c r="C12" s="25" t="s">
        <v>4</v>
      </c>
      <c r="D12" s="25" t="s">
        <v>5</v>
      </c>
      <c r="E12" s="25" t="s">
        <v>6</v>
      </c>
      <c r="F12" s="25" t="s">
        <v>9</v>
      </c>
    </row>
    <row r="13" spans="2:7" s="28" customFormat="1" ht="20.100000000000001" customHeight="1" x14ac:dyDescent="0.2">
      <c r="B13" s="75" t="s">
        <v>23</v>
      </c>
      <c r="C13" s="76">
        <v>417</v>
      </c>
      <c r="D13" s="76">
        <v>31519</v>
      </c>
      <c r="E13" s="76">
        <v>504</v>
      </c>
      <c r="F13" s="77">
        <f>+E13/$E$27</f>
        <v>0.19354838709677419</v>
      </c>
    </row>
    <row r="14" spans="2:7" s="28" customFormat="1" ht="20.100000000000001" customHeight="1" x14ac:dyDescent="0.2">
      <c r="B14" s="75" t="s">
        <v>26</v>
      </c>
      <c r="C14" s="76">
        <v>328</v>
      </c>
      <c r="D14" s="76">
        <v>28504</v>
      </c>
      <c r="E14" s="76">
        <v>389</v>
      </c>
      <c r="F14" s="77">
        <f>+E14/$E$27</f>
        <v>0.14938556067588327</v>
      </c>
    </row>
    <row r="15" spans="2:7" s="28" customFormat="1" ht="20.100000000000001" customHeight="1" x14ac:dyDescent="0.2">
      <c r="B15" s="75" t="s">
        <v>22</v>
      </c>
      <c r="C15" s="76">
        <v>266</v>
      </c>
      <c r="D15" s="76">
        <v>22130</v>
      </c>
      <c r="E15" s="76">
        <v>309</v>
      </c>
      <c r="F15" s="77">
        <f>+E15/$E$27</f>
        <v>0.11866359447004608</v>
      </c>
    </row>
    <row r="16" spans="2:7" s="28" customFormat="1" ht="20.100000000000001" customHeight="1" x14ac:dyDescent="0.2">
      <c r="B16" s="75" t="s">
        <v>25</v>
      </c>
      <c r="C16" s="76">
        <v>187</v>
      </c>
      <c r="D16" s="76">
        <v>19684</v>
      </c>
      <c r="E16" s="76">
        <v>233</v>
      </c>
      <c r="F16" s="77">
        <f>+E16/$E$27</f>
        <v>8.9477726574500774E-2</v>
      </c>
    </row>
    <row r="17" spans="2:6" s="28" customFormat="1" ht="20.100000000000001" customHeight="1" x14ac:dyDescent="0.2">
      <c r="B17" s="75" t="s">
        <v>32</v>
      </c>
      <c r="C17" s="76">
        <v>140</v>
      </c>
      <c r="D17" s="76">
        <v>9928</v>
      </c>
      <c r="E17" s="76">
        <v>191</v>
      </c>
      <c r="F17" s="77">
        <f>+E17/$E$27</f>
        <v>7.3348694316436258E-2</v>
      </c>
    </row>
    <row r="18" spans="2:6" s="28" customFormat="1" ht="20.100000000000001" customHeight="1" x14ac:dyDescent="0.2">
      <c r="B18" s="75" t="s">
        <v>24</v>
      </c>
      <c r="C18" s="76">
        <v>145</v>
      </c>
      <c r="D18" s="76">
        <v>14466</v>
      </c>
      <c r="E18" s="76">
        <v>173</v>
      </c>
      <c r="F18" s="77">
        <f>+E18/$E$27</f>
        <v>6.6436251920122882E-2</v>
      </c>
    </row>
    <row r="19" spans="2:6" s="28" customFormat="1" ht="20.100000000000001" customHeight="1" x14ac:dyDescent="0.2">
      <c r="B19" s="75" t="s">
        <v>33</v>
      </c>
      <c r="C19" s="76">
        <v>120</v>
      </c>
      <c r="D19" s="76">
        <v>14400</v>
      </c>
      <c r="E19" s="76">
        <v>156</v>
      </c>
      <c r="F19" s="77">
        <f>+E19/$E$27</f>
        <v>5.9907834101382486E-2</v>
      </c>
    </row>
    <row r="20" spans="2:6" s="28" customFormat="1" ht="20.100000000000001" customHeight="1" x14ac:dyDescent="0.2">
      <c r="B20" s="75" t="s">
        <v>34</v>
      </c>
      <c r="C20" s="76">
        <v>120</v>
      </c>
      <c r="D20" s="76">
        <v>8960</v>
      </c>
      <c r="E20" s="76">
        <v>152</v>
      </c>
      <c r="F20" s="77">
        <f>+E20/$E$27</f>
        <v>5.8371735791090631E-2</v>
      </c>
    </row>
    <row r="21" spans="2:6" s="28" customFormat="1" ht="20.100000000000001" customHeight="1" x14ac:dyDescent="0.2">
      <c r="B21" s="75" t="s">
        <v>31</v>
      </c>
      <c r="C21" s="76">
        <v>102</v>
      </c>
      <c r="D21" s="76">
        <v>3684</v>
      </c>
      <c r="E21" s="76">
        <v>138</v>
      </c>
      <c r="F21" s="77">
        <f>+E21/$E$27</f>
        <v>5.2995391705069124E-2</v>
      </c>
    </row>
    <row r="22" spans="2:6" s="28" customFormat="1" ht="20.100000000000001" customHeight="1" x14ac:dyDescent="0.2">
      <c r="B22" s="75" t="s">
        <v>29</v>
      </c>
      <c r="C22" s="76">
        <v>80</v>
      </c>
      <c r="D22" s="76">
        <v>6239</v>
      </c>
      <c r="E22" s="76">
        <v>103</v>
      </c>
      <c r="F22" s="77">
        <f>+E22/$E$27</f>
        <v>3.9554531490015359E-2</v>
      </c>
    </row>
    <row r="23" spans="2:6" s="28" customFormat="1" ht="20.100000000000001" customHeight="1" x14ac:dyDescent="0.2">
      <c r="B23" s="75" t="s">
        <v>30</v>
      </c>
      <c r="C23" s="76">
        <v>80</v>
      </c>
      <c r="D23" s="76">
        <v>7230</v>
      </c>
      <c r="E23" s="76">
        <v>100</v>
      </c>
      <c r="F23" s="77">
        <f>+E23/$E$27</f>
        <v>3.840245775729647E-2</v>
      </c>
    </row>
    <row r="24" spans="2:6" s="28" customFormat="1" ht="20.100000000000001" customHeight="1" x14ac:dyDescent="0.2">
      <c r="B24" s="75" t="s">
        <v>28</v>
      </c>
      <c r="C24" s="76">
        <v>63</v>
      </c>
      <c r="D24" s="76">
        <v>3969</v>
      </c>
      <c r="E24" s="76">
        <v>81</v>
      </c>
      <c r="F24" s="77">
        <f>+E24/$E$27</f>
        <v>3.1105990783410139E-2</v>
      </c>
    </row>
    <row r="25" spans="2:6" s="28" customFormat="1" ht="20.100000000000001" customHeight="1" x14ac:dyDescent="0.2">
      <c r="B25" s="75" t="s">
        <v>35</v>
      </c>
      <c r="C25" s="76">
        <v>41</v>
      </c>
      <c r="D25" s="76">
        <v>3764</v>
      </c>
      <c r="E25" s="76">
        <v>51</v>
      </c>
      <c r="F25" s="77">
        <f>+E25/$E$27</f>
        <v>1.9585253456221197E-2</v>
      </c>
    </row>
    <row r="26" spans="2:6" s="28" customFormat="1" ht="20.100000000000001" customHeight="1" x14ac:dyDescent="0.2">
      <c r="B26" s="75" t="s">
        <v>27</v>
      </c>
      <c r="C26" s="76">
        <v>20</v>
      </c>
      <c r="D26" s="76">
        <v>2400</v>
      </c>
      <c r="E26" s="76">
        <v>24</v>
      </c>
      <c r="F26" s="77">
        <f>+E26/$E$27</f>
        <v>9.2165898617511521E-3</v>
      </c>
    </row>
    <row r="27" spans="2:6" s="28" customFormat="1" ht="20.100000000000001" customHeight="1" x14ac:dyDescent="0.2">
      <c r="B27" s="60"/>
      <c r="C27" s="61">
        <f>SUBTOTAL(109,C13:C26)</f>
        <v>2109</v>
      </c>
      <c r="D27" s="61">
        <f>SUBTOTAL(109,D13:D26)</f>
        <v>176877</v>
      </c>
      <c r="E27" s="61">
        <f>SUBTOTAL(109,E13:E26)</f>
        <v>2604</v>
      </c>
      <c r="F27" s="62">
        <f>SUBTOTAL(109,F13:F26)</f>
        <v>1</v>
      </c>
    </row>
    <row r="28" spans="2:6" s="28" customFormat="1" ht="20.100000000000001" customHeight="1" x14ac:dyDescent="0.2">
      <c r="B28"/>
      <c r="C28"/>
      <c r="D28"/>
      <c r="E28"/>
      <c r="F28"/>
    </row>
    <row r="29" spans="2:6" s="28" customFormat="1" ht="20.100000000000001" customHeight="1" x14ac:dyDescent="0.2">
      <c r="B29"/>
      <c r="C29"/>
      <c r="D29"/>
      <c r="E29"/>
      <c r="F29"/>
    </row>
    <row r="30" spans="2:6" s="28" customFormat="1" ht="20.100000000000001" customHeight="1" x14ac:dyDescent="0.2">
      <c r="B30"/>
      <c r="C30"/>
      <c r="D30"/>
      <c r="E30"/>
      <c r="F30"/>
    </row>
    <row r="31" spans="2:6" s="28" customFormat="1" ht="20.100000000000001" customHeight="1" x14ac:dyDescent="0.2">
      <c r="B31"/>
      <c r="C31"/>
      <c r="D31"/>
      <c r="E31"/>
      <c r="F31"/>
    </row>
    <row r="32" spans="2:6" s="28" customFormat="1" ht="20.100000000000001" customHeight="1" x14ac:dyDescent="0.2">
      <c r="B32"/>
      <c r="C32"/>
      <c r="D32"/>
      <c r="E32"/>
      <c r="F32"/>
    </row>
    <row r="33" spans="2:6" s="28" customFormat="1" ht="20.100000000000001" customHeight="1" x14ac:dyDescent="0.2">
      <c r="B33"/>
      <c r="C33"/>
      <c r="D33"/>
      <c r="E33"/>
      <c r="F33"/>
    </row>
    <row r="34" spans="2:6" s="28" customFormat="1" ht="20.100000000000001" customHeight="1" x14ac:dyDescent="0.2">
      <c r="B34"/>
      <c r="C34"/>
      <c r="D34"/>
      <c r="E34"/>
      <c r="F34"/>
    </row>
    <row r="35" spans="2:6" s="28" customFormat="1" ht="20.100000000000001" customHeight="1" x14ac:dyDescent="0.2">
      <c r="B35"/>
      <c r="C35"/>
      <c r="D35"/>
      <c r="E35"/>
      <c r="F35"/>
    </row>
    <row r="36" spans="2:6" s="28" customFormat="1" ht="20.100000000000001" customHeight="1" x14ac:dyDescent="0.2">
      <c r="B36"/>
      <c r="C36"/>
      <c r="D36"/>
      <c r="E36"/>
      <c r="F36"/>
    </row>
    <row r="37" spans="2:6" s="28" customFormat="1" ht="20.100000000000001" customHeight="1" x14ac:dyDescent="0.2">
      <c r="B37"/>
      <c r="C37"/>
      <c r="D37"/>
      <c r="E37"/>
      <c r="F37"/>
    </row>
    <row r="38" spans="2:6" s="28" customFormat="1" ht="20.100000000000001" customHeight="1" x14ac:dyDescent="0.2">
      <c r="B38"/>
      <c r="C38"/>
      <c r="D38"/>
      <c r="E38"/>
      <c r="F38"/>
    </row>
    <row r="39" spans="2:6" s="28" customFormat="1" ht="20.100000000000001" customHeight="1" x14ac:dyDescent="0.2">
      <c r="B39"/>
      <c r="C39"/>
      <c r="D39"/>
      <c r="E39"/>
      <c r="F39"/>
    </row>
    <row r="40" spans="2:6" s="28" customFormat="1" ht="20.100000000000001" customHeight="1" x14ac:dyDescent="0.2">
      <c r="B40"/>
      <c r="C40"/>
      <c r="D40"/>
      <c r="E40"/>
      <c r="F40"/>
    </row>
    <row r="41" spans="2:6" s="28" customFormat="1" ht="20.100000000000001" customHeight="1" x14ac:dyDescent="0.2">
      <c r="B41"/>
      <c r="C41"/>
      <c r="D41"/>
      <c r="E41"/>
      <c r="F41"/>
    </row>
    <row r="42" spans="2:6" s="28" customFormat="1" ht="20.100000000000001" customHeight="1" x14ac:dyDescent="0.2">
      <c r="B42"/>
      <c r="C42"/>
      <c r="D42"/>
      <c r="E42"/>
      <c r="F42"/>
    </row>
    <row r="43" spans="2:6" s="28" customFormat="1" ht="20.100000000000001" customHeight="1" x14ac:dyDescent="0.2">
      <c r="B43"/>
      <c r="C43"/>
      <c r="D43"/>
      <c r="E43"/>
      <c r="F43"/>
    </row>
    <row r="44" spans="2:6" s="28" customFormat="1" ht="20.100000000000001" customHeight="1" x14ac:dyDescent="0.2">
      <c r="B44"/>
      <c r="C44"/>
      <c r="D44"/>
      <c r="E44"/>
      <c r="F44"/>
    </row>
    <row r="45" spans="2:6" s="28" customFormat="1" ht="20.100000000000001" customHeight="1" x14ac:dyDescent="0.2">
      <c r="B45"/>
      <c r="C45"/>
      <c r="D45"/>
      <c r="E45"/>
      <c r="F45"/>
    </row>
    <row r="46" spans="2:6" s="28" customFormat="1" ht="20.100000000000001" customHeight="1" x14ac:dyDescent="0.2">
      <c r="B46"/>
      <c r="C46"/>
      <c r="D46"/>
      <c r="E46"/>
      <c r="F46"/>
    </row>
    <row r="47" spans="2:6" s="28" customFormat="1" ht="20.100000000000001" customHeight="1" x14ac:dyDescent="0.2">
      <c r="B47"/>
      <c r="C47"/>
      <c r="D47"/>
      <c r="E47"/>
      <c r="F47"/>
    </row>
    <row r="48" spans="2:6" s="28" customFormat="1" ht="20.100000000000001" customHeight="1" x14ac:dyDescent="0.2">
      <c r="B48"/>
      <c r="C48"/>
      <c r="D48"/>
      <c r="E48"/>
      <c r="F48"/>
    </row>
    <row r="49" spans="2:6" s="28" customFormat="1" ht="20.100000000000001" customHeight="1" x14ac:dyDescent="0.2">
      <c r="B49"/>
      <c r="C49"/>
      <c r="D49"/>
      <c r="E49"/>
      <c r="F49"/>
    </row>
    <row r="50" spans="2:6" s="28" customFormat="1" ht="20.100000000000001" customHeight="1" x14ac:dyDescent="0.2">
      <c r="B50"/>
      <c r="C50"/>
      <c r="D50"/>
      <c r="E50"/>
      <c r="F50"/>
    </row>
    <row r="51" spans="2:6" s="28" customFormat="1" ht="20.100000000000001" customHeight="1" x14ac:dyDescent="0.2">
      <c r="B51"/>
      <c r="C51"/>
      <c r="D51"/>
      <c r="E51"/>
      <c r="F51"/>
    </row>
    <row r="52" spans="2:6" s="28" customFormat="1" ht="20.100000000000001" customHeight="1" x14ac:dyDescent="0.2">
      <c r="B52"/>
      <c r="C52"/>
      <c r="D52"/>
      <c r="E52"/>
      <c r="F52"/>
    </row>
    <row r="53" spans="2:6" s="28" customFormat="1" ht="20.100000000000001" customHeight="1" x14ac:dyDescent="0.2">
      <c r="B53"/>
      <c r="C53"/>
      <c r="D53"/>
      <c r="E53"/>
      <c r="F53"/>
    </row>
    <row r="54" spans="2:6" s="28" customFormat="1" ht="20.100000000000001" customHeight="1" x14ac:dyDescent="0.2">
      <c r="B54"/>
      <c r="C54"/>
      <c r="D54"/>
      <c r="E54"/>
      <c r="F54"/>
    </row>
    <row r="55" spans="2:6" s="28" customFormat="1" ht="20.100000000000001" customHeight="1" x14ac:dyDescent="0.2">
      <c r="B55"/>
      <c r="C55"/>
      <c r="D55"/>
      <c r="E55"/>
      <c r="F55"/>
    </row>
    <row r="56" spans="2:6" s="28" customFormat="1" ht="20.100000000000001" customHeight="1" x14ac:dyDescent="0.2">
      <c r="B56"/>
      <c r="C56"/>
      <c r="D56"/>
      <c r="E56"/>
      <c r="F56"/>
    </row>
    <row r="57" spans="2:6" s="28" customFormat="1" ht="20.100000000000001" customHeight="1" x14ac:dyDescent="0.2">
      <c r="B57"/>
      <c r="C57"/>
      <c r="D57"/>
      <c r="E57"/>
      <c r="F57"/>
    </row>
    <row r="58" spans="2:6" s="28" customFormat="1" ht="20.100000000000001" customHeight="1" x14ac:dyDescent="0.2">
      <c r="B58"/>
      <c r="C58"/>
      <c r="D58"/>
      <c r="E58"/>
      <c r="F58"/>
    </row>
    <row r="59" spans="2:6" s="28" customFormat="1" ht="20.100000000000001" customHeight="1" x14ac:dyDescent="0.2">
      <c r="B59"/>
      <c r="C59"/>
      <c r="D59"/>
      <c r="E59"/>
      <c r="F59"/>
    </row>
    <row r="60" spans="2:6" s="28" customFormat="1" ht="20.100000000000001" customHeight="1" x14ac:dyDescent="0.2">
      <c r="B60"/>
      <c r="C60"/>
      <c r="D60"/>
      <c r="E60"/>
      <c r="F60"/>
    </row>
    <row r="61" spans="2:6" s="28" customFormat="1" ht="20.100000000000001" customHeight="1" x14ac:dyDescent="0.2">
      <c r="B61"/>
      <c r="C61"/>
      <c r="D61"/>
      <c r="E61"/>
      <c r="F61"/>
    </row>
    <row r="62" spans="2:6" s="28" customFormat="1" ht="20.100000000000001" customHeight="1" x14ac:dyDescent="0.2">
      <c r="B62"/>
      <c r="C62"/>
      <c r="D62"/>
      <c r="E62"/>
      <c r="F62"/>
    </row>
    <row r="63" spans="2:6" s="28" customFormat="1" ht="20.100000000000001" customHeight="1" x14ac:dyDescent="0.2">
      <c r="B63"/>
      <c r="C63"/>
      <c r="D63"/>
      <c r="E63"/>
      <c r="F63"/>
    </row>
    <row r="64" spans="2:6" s="28" customFormat="1" ht="20.100000000000001" customHeight="1" x14ac:dyDescent="0.2">
      <c r="B64"/>
      <c r="C64"/>
      <c r="D64"/>
      <c r="E64"/>
      <c r="F64"/>
    </row>
    <row r="65" spans="2:6" s="28" customFormat="1" ht="20.100000000000001" customHeight="1" x14ac:dyDescent="0.2">
      <c r="B65"/>
      <c r="C65"/>
      <c r="D65"/>
      <c r="E65"/>
      <c r="F65"/>
    </row>
    <row r="66" spans="2:6" s="28" customFormat="1" ht="20.100000000000001" customHeight="1" x14ac:dyDescent="0.2">
      <c r="B66"/>
      <c r="C66"/>
      <c r="D66"/>
      <c r="E66"/>
      <c r="F66"/>
    </row>
    <row r="67" spans="2:6" s="28" customFormat="1" ht="20.100000000000001" customHeight="1" x14ac:dyDescent="0.2">
      <c r="B67"/>
      <c r="C67"/>
      <c r="D67"/>
      <c r="E67"/>
      <c r="F67"/>
    </row>
    <row r="68" spans="2:6" s="28" customFormat="1" ht="20.100000000000001" customHeight="1" x14ac:dyDescent="0.2">
      <c r="B68"/>
      <c r="C68"/>
      <c r="D68"/>
      <c r="E68"/>
      <c r="F68"/>
    </row>
    <row r="69" spans="2:6" s="28" customFormat="1" ht="20.100000000000001" customHeight="1" x14ac:dyDescent="0.2">
      <c r="B69"/>
      <c r="C69"/>
      <c r="D69"/>
      <c r="E69"/>
      <c r="F69"/>
    </row>
    <row r="70" spans="2:6" s="28" customFormat="1" ht="20.100000000000001" customHeight="1" x14ac:dyDescent="0.2">
      <c r="B70"/>
      <c r="C70"/>
      <c r="D70"/>
      <c r="E70"/>
      <c r="F70"/>
    </row>
    <row r="71" spans="2:6" s="28" customFormat="1" ht="20.100000000000001" customHeight="1" x14ac:dyDescent="0.2">
      <c r="B71"/>
      <c r="C71"/>
      <c r="D71"/>
      <c r="E71"/>
      <c r="F71"/>
    </row>
    <row r="72" spans="2:6" s="28" customFormat="1" ht="20.100000000000001" customHeight="1" x14ac:dyDescent="0.2">
      <c r="B72"/>
      <c r="C72"/>
      <c r="D72"/>
      <c r="E72"/>
      <c r="F72"/>
    </row>
    <row r="73" spans="2:6" s="28" customFormat="1" ht="20.100000000000001" customHeight="1" x14ac:dyDescent="0.2">
      <c r="B73"/>
      <c r="C73"/>
      <c r="D73"/>
      <c r="E73"/>
      <c r="F73"/>
    </row>
    <row r="74" spans="2:6" s="28" customFormat="1" ht="20.100000000000001" customHeight="1" x14ac:dyDescent="0.2">
      <c r="B74"/>
      <c r="C74"/>
      <c r="D74"/>
      <c r="E74"/>
      <c r="F74"/>
    </row>
    <row r="75" spans="2:6" s="28" customFormat="1" ht="20.100000000000001" customHeight="1" x14ac:dyDescent="0.2">
      <c r="B75"/>
      <c r="C75"/>
      <c r="D75"/>
      <c r="E75"/>
      <c r="F75"/>
    </row>
    <row r="76" spans="2:6" s="28" customFormat="1" ht="20.100000000000001" customHeight="1" x14ac:dyDescent="0.2">
      <c r="B76"/>
      <c r="C76"/>
      <c r="D76"/>
      <c r="E76"/>
      <c r="F76"/>
    </row>
    <row r="77" spans="2:6" s="28" customFormat="1" ht="20.100000000000001" customHeight="1" x14ac:dyDescent="0.2">
      <c r="B77"/>
      <c r="C77"/>
      <c r="D77"/>
      <c r="E77"/>
      <c r="F77"/>
    </row>
    <row r="78" spans="2:6" s="28" customFormat="1" ht="20.100000000000001" customHeight="1" x14ac:dyDescent="0.2">
      <c r="B78"/>
      <c r="C78"/>
      <c r="D78"/>
      <c r="E78"/>
      <c r="F78"/>
    </row>
    <row r="79" spans="2:6" s="28" customFormat="1" ht="20.100000000000001" customHeight="1" x14ac:dyDescent="0.2">
      <c r="B79"/>
      <c r="C79"/>
      <c r="D79"/>
      <c r="E79"/>
      <c r="F79"/>
    </row>
    <row r="80" spans="2:6" s="28" customFormat="1" ht="20.100000000000001" customHeight="1" x14ac:dyDescent="0.2">
      <c r="B80"/>
      <c r="C80"/>
      <c r="D80"/>
      <c r="E80"/>
      <c r="F80"/>
    </row>
    <row r="81" ht="20.100000000000001" customHeight="1" x14ac:dyDescent="0.2"/>
  </sheetData>
  <mergeCells count="1">
    <mergeCell ref="B9:F9"/>
  </mergeCells>
  <phoneticPr fontId="0" type="noConversion"/>
  <pageMargins left="0.70866141732283472" right="0.70866141732283472" top="0.74803149606299213" bottom="0.74803149606299213" header="0.31496062992125984" footer="0.31496062992125984"/>
  <pageSetup paperSize="9" orientation="portrait" horizontalDpi="300" verticalDpi="300" r:id="rId1"/>
  <headerFooter alignWithMargins="0"/>
  <ignoredErrors>
    <ignoredError sqref="F13:F14 F27 F15:F26" calculatedColumn="1"/>
  </ignoredErrors>
  <drawing r:id="rId2"/>
  <tableParts count="1"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3"/>
  </sheetPr>
  <dimension ref="B9:G49"/>
  <sheetViews>
    <sheetView showGridLines="0" zoomScaleNormal="100" zoomScaleSheetLayoutView="100" workbookViewId="0">
      <selection activeCell="E10" sqref="E10:F10"/>
    </sheetView>
  </sheetViews>
  <sheetFormatPr baseColWidth="10" defaultColWidth="11.42578125" defaultRowHeight="12.75" x14ac:dyDescent="0.2"/>
  <cols>
    <col min="1" max="1" width="6" customWidth="1"/>
    <col min="2" max="2" width="23" customWidth="1"/>
    <col min="3" max="3" width="10.140625" customWidth="1"/>
    <col min="4" max="4" width="11.7109375" customWidth="1"/>
    <col min="5" max="5" width="12.140625" customWidth="1"/>
    <col min="6" max="6" width="11.7109375" bestFit="1" customWidth="1"/>
  </cols>
  <sheetData>
    <row r="9" spans="2:7" s="28" customFormat="1" ht="20.100000000000001" customHeight="1" x14ac:dyDescent="0.2">
      <c r="B9" s="92" t="s">
        <v>53</v>
      </c>
      <c r="C9" s="92"/>
      <c r="D9" s="92"/>
      <c r="E9" s="92"/>
      <c r="F9" s="92"/>
    </row>
    <row r="10" spans="2:7" s="3" customFormat="1" ht="12.75" customHeight="1" x14ac:dyDescent="0.2">
      <c r="B10" s="16"/>
      <c r="C10" s="15"/>
      <c r="D10" s="15"/>
      <c r="E10" s="93" t="str">
        <f>+Principal!C13</f>
        <v>datos al 31/01/2026</v>
      </c>
      <c r="F10" s="93"/>
      <c r="G10" s="11"/>
    </row>
    <row r="11" spans="2:7" ht="15" x14ac:dyDescent="0.2">
      <c r="B11" s="13"/>
      <c r="C11" s="12"/>
      <c r="D11" s="12"/>
      <c r="E11" s="12"/>
      <c r="F11" s="14"/>
      <c r="G11" s="5"/>
    </row>
    <row r="12" spans="2:7" s="28" customFormat="1" ht="20.100000000000001" customHeight="1" x14ac:dyDescent="0.2">
      <c r="B12" s="24" t="s">
        <v>10</v>
      </c>
      <c r="C12" s="25" t="s">
        <v>4</v>
      </c>
      <c r="D12" s="25" t="s">
        <v>5</v>
      </c>
      <c r="E12" s="25" t="s">
        <v>6</v>
      </c>
      <c r="F12" s="25" t="s">
        <v>9</v>
      </c>
    </row>
    <row r="13" spans="2:7" s="28" customFormat="1" ht="20.100000000000001" customHeight="1" x14ac:dyDescent="0.2">
      <c r="B13" s="75" t="s">
        <v>23</v>
      </c>
      <c r="C13" s="76">
        <v>417</v>
      </c>
      <c r="D13" s="76">
        <v>31519</v>
      </c>
      <c r="E13" s="76">
        <v>504</v>
      </c>
      <c r="F13" s="77">
        <f>+E13/$E$27</f>
        <v>0.19354838709677419</v>
      </c>
    </row>
    <row r="14" spans="2:7" s="28" customFormat="1" ht="20.100000000000001" customHeight="1" x14ac:dyDescent="0.2">
      <c r="B14" s="75" t="s">
        <v>26</v>
      </c>
      <c r="C14" s="76">
        <v>328</v>
      </c>
      <c r="D14" s="76">
        <v>28504</v>
      </c>
      <c r="E14" s="76">
        <v>389</v>
      </c>
      <c r="F14" s="77">
        <f>+E14/$E$27</f>
        <v>0.14938556067588327</v>
      </c>
    </row>
    <row r="15" spans="2:7" s="28" customFormat="1" ht="20.100000000000001" customHeight="1" x14ac:dyDescent="0.2">
      <c r="B15" s="75" t="s">
        <v>22</v>
      </c>
      <c r="C15" s="76">
        <v>266</v>
      </c>
      <c r="D15" s="76">
        <v>22130</v>
      </c>
      <c r="E15" s="76">
        <v>309</v>
      </c>
      <c r="F15" s="77">
        <f>+E15/$E$27</f>
        <v>0.11866359447004608</v>
      </c>
    </row>
    <row r="16" spans="2:7" s="28" customFormat="1" ht="20.100000000000001" customHeight="1" x14ac:dyDescent="0.2">
      <c r="B16" s="75" t="s">
        <v>25</v>
      </c>
      <c r="C16" s="76">
        <v>187</v>
      </c>
      <c r="D16" s="76">
        <v>19684</v>
      </c>
      <c r="E16" s="76">
        <v>233</v>
      </c>
      <c r="F16" s="77">
        <f>+E16/$E$27</f>
        <v>8.9477726574500774E-2</v>
      </c>
    </row>
    <row r="17" spans="2:6" s="28" customFormat="1" ht="20.100000000000001" customHeight="1" x14ac:dyDescent="0.2">
      <c r="B17" s="75" t="s">
        <v>32</v>
      </c>
      <c r="C17" s="76">
        <v>140</v>
      </c>
      <c r="D17" s="76">
        <v>9928</v>
      </c>
      <c r="E17" s="76">
        <v>191</v>
      </c>
      <c r="F17" s="77">
        <f>+E17/$E$27</f>
        <v>7.3348694316436258E-2</v>
      </c>
    </row>
    <row r="18" spans="2:6" s="28" customFormat="1" ht="20.100000000000001" customHeight="1" x14ac:dyDescent="0.2">
      <c r="B18" s="75" t="s">
        <v>24</v>
      </c>
      <c r="C18" s="76">
        <v>145</v>
      </c>
      <c r="D18" s="76">
        <v>14466</v>
      </c>
      <c r="E18" s="76">
        <v>173</v>
      </c>
      <c r="F18" s="77">
        <f>+E18/$E$27</f>
        <v>6.6436251920122882E-2</v>
      </c>
    </row>
    <row r="19" spans="2:6" s="28" customFormat="1" ht="20.100000000000001" customHeight="1" x14ac:dyDescent="0.2">
      <c r="B19" s="75" t="s">
        <v>33</v>
      </c>
      <c r="C19" s="76">
        <v>120</v>
      </c>
      <c r="D19" s="76">
        <v>14400</v>
      </c>
      <c r="E19" s="76">
        <v>156</v>
      </c>
      <c r="F19" s="77">
        <f>+E19/$E$27</f>
        <v>5.9907834101382486E-2</v>
      </c>
    </row>
    <row r="20" spans="2:6" s="28" customFormat="1" ht="20.100000000000001" customHeight="1" x14ac:dyDescent="0.2">
      <c r="B20" s="75" t="s">
        <v>34</v>
      </c>
      <c r="C20" s="76">
        <v>120</v>
      </c>
      <c r="D20" s="76">
        <v>8960</v>
      </c>
      <c r="E20" s="76">
        <v>152</v>
      </c>
      <c r="F20" s="77">
        <f>+E20/$E$27</f>
        <v>5.8371735791090631E-2</v>
      </c>
    </row>
    <row r="21" spans="2:6" s="28" customFormat="1" ht="20.100000000000001" customHeight="1" x14ac:dyDescent="0.2">
      <c r="B21" s="75" t="s">
        <v>31</v>
      </c>
      <c r="C21" s="76">
        <v>102</v>
      </c>
      <c r="D21" s="76">
        <v>3684</v>
      </c>
      <c r="E21" s="76">
        <v>138</v>
      </c>
      <c r="F21" s="77">
        <f>+E21/$E$27</f>
        <v>5.2995391705069124E-2</v>
      </c>
    </row>
    <row r="22" spans="2:6" s="28" customFormat="1" ht="20.100000000000001" customHeight="1" x14ac:dyDescent="0.2">
      <c r="B22" s="75" t="s">
        <v>29</v>
      </c>
      <c r="C22" s="76">
        <v>80</v>
      </c>
      <c r="D22" s="76">
        <v>6239</v>
      </c>
      <c r="E22" s="76">
        <v>103</v>
      </c>
      <c r="F22" s="77">
        <f>+E22/$E$27</f>
        <v>3.9554531490015359E-2</v>
      </c>
    </row>
    <row r="23" spans="2:6" s="28" customFormat="1" ht="20.100000000000001" customHeight="1" x14ac:dyDescent="0.2">
      <c r="B23" s="75" t="s">
        <v>30</v>
      </c>
      <c r="C23" s="76">
        <v>80</v>
      </c>
      <c r="D23" s="76">
        <v>7230</v>
      </c>
      <c r="E23" s="76">
        <v>100</v>
      </c>
      <c r="F23" s="77">
        <f>+E23/$E$27</f>
        <v>3.840245775729647E-2</v>
      </c>
    </row>
    <row r="24" spans="2:6" s="28" customFormat="1" ht="20.100000000000001" customHeight="1" x14ac:dyDescent="0.2">
      <c r="B24" s="75" t="s">
        <v>28</v>
      </c>
      <c r="C24" s="76">
        <v>63</v>
      </c>
      <c r="D24" s="76">
        <v>3969</v>
      </c>
      <c r="E24" s="76">
        <v>81</v>
      </c>
      <c r="F24" s="77">
        <f>+E24/$E$27</f>
        <v>3.1105990783410139E-2</v>
      </c>
    </row>
    <row r="25" spans="2:6" s="28" customFormat="1" ht="20.100000000000001" customHeight="1" x14ac:dyDescent="0.2">
      <c r="B25" s="75" t="s">
        <v>35</v>
      </c>
      <c r="C25" s="76">
        <v>41</v>
      </c>
      <c r="D25" s="76">
        <v>3764</v>
      </c>
      <c r="E25" s="76">
        <v>51</v>
      </c>
      <c r="F25" s="77">
        <f>+E25/$E$27</f>
        <v>1.9585253456221197E-2</v>
      </c>
    </row>
    <row r="26" spans="2:6" s="28" customFormat="1" ht="20.100000000000001" customHeight="1" x14ac:dyDescent="0.2">
      <c r="B26" s="75" t="s">
        <v>27</v>
      </c>
      <c r="C26" s="76">
        <v>20</v>
      </c>
      <c r="D26" s="76">
        <v>2400</v>
      </c>
      <c r="E26" s="76">
        <v>24</v>
      </c>
      <c r="F26" s="77">
        <f>+E26/$E$27</f>
        <v>9.2165898617511521E-3</v>
      </c>
    </row>
    <row r="27" spans="2:6" s="28" customFormat="1" ht="20.100000000000001" customHeight="1" x14ac:dyDescent="0.2">
      <c r="B27" s="60"/>
      <c r="C27" s="61">
        <f>SUBTOTAL(109,C13:C26)</f>
        <v>2109</v>
      </c>
      <c r="D27" s="61">
        <f>SUBTOTAL(109,D13:D26)</f>
        <v>176877</v>
      </c>
      <c r="E27" s="61">
        <f>SUBTOTAL(109,E13:E26)</f>
        <v>2604</v>
      </c>
      <c r="F27" s="62">
        <f>SUBTOTAL(109,F13:F26)</f>
        <v>1</v>
      </c>
    </row>
    <row r="28" spans="2:6" s="28" customFormat="1" ht="20.100000000000001" customHeight="1" x14ac:dyDescent="0.2">
      <c r="B28"/>
      <c r="C28"/>
      <c r="D28"/>
      <c r="E28"/>
      <c r="F28"/>
    </row>
    <row r="29" spans="2:6" s="28" customFormat="1" ht="20.100000000000001" customHeight="1" x14ac:dyDescent="0.2">
      <c r="B29"/>
      <c r="C29"/>
      <c r="D29"/>
      <c r="E29"/>
      <c r="F29"/>
    </row>
    <row r="30" spans="2:6" s="28" customFormat="1" ht="20.100000000000001" customHeight="1" x14ac:dyDescent="0.2">
      <c r="B30"/>
      <c r="C30"/>
      <c r="D30"/>
      <c r="E30"/>
      <c r="F30"/>
    </row>
    <row r="31" spans="2:6" s="28" customFormat="1" ht="20.100000000000001" customHeight="1" x14ac:dyDescent="0.2">
      <c r="B31"/>
      <c r="C31"/>
      <c r="D31"/>
      <c r="E31"/>
      <c r="F31"/>
    </row>
    <row r="32" spans="2:6" s="28" customFormat="1" ht="20.100000000000001" customHeight="1" x14ac:dyDescent="0.2">
      <c r="B32"/>
      <c r="C32"/>
      <c r="D32"/>
      <c r="E32"/>
      <c r="F32"/>
    </row>
    <row r="33" spans="2:6" s="28" customFormat="1" ht="20.100000000000001" customHeight="1" x14ac:dyDescent="0.2">
      <c r="B33"/>
      <c r="C33"/>
      <c r="D33"/>
      <c r="E33"/>
      <c r="F33"/>
    </row>
    <row r="34" spans="2:6" s="28" customFormat="1" ht="20.100000000000001" customHeight="1" x14ac:dyDescent="0.2">
      <c r="B34"/>
      <c r="C34"/>
      <c r="D34"/>
      <c r="E34"/>
      <c r="F34"/>
    </row>
    <row r="35" spans="2:6" s="28" customFormat="1" ht="20.100000000000001" customHeight="1" x14ac:dyDescent="0.2">
      <c r="B35"/>
      <c r="C35"/>
      <c r="D35"/>
      <c r="E35"/>
      <c r="F35"/>
    </row>
    <row r="36" spans="2:6" s="28" customFormat="1" ht="20.100000000000001" customHeight="1" x14ac:dyDescent="0.2">
      <c r="B36"/>
      <c r="C36"/>
      <c r="D36"/>
      <c r="E36"/>
      <c r="F36"/>
    </row>
    <row r="37" spans="2:6" s="28" customFormat="1" ht="20.100000000000001" customHeight="1" x14ac:dyDescent="0.2">
      <c r="B37"/>
      <c r="C37"/>
      <c r="D37"/>
      <c r="E37"/>
      <c r="F37"/>
    </row>
    <row r="38" spans="2:6" s="28" customFormat="1" ht="20.100000000000001" customHeight="1" x14ac:dyDescent="0.2">
      <c r="B38"/>
      <c r="C38"/>
      <c r="D38"/>
      <c r="E38"/>
      <c r="F38"/>
    </row>
    <row r="39" spans="2:6" s="28" customFormat="1" ht="20.100000000000001" customHeight="1" x14ac:dyDescent="0.2">
      <c r="B39"/>
      <c r="C39"/>
      <c r="D39"/>
      <c r="E39"/>
      <c r="F39"/>
    </row>
    <row r="40" spans="2:6" s="28" customFormat="1" ht="20.100000000000001" customHeight="1" x14ac:dyDescent="0.2">
      <c r="B40"/>
      <c r="C40"/>
      <c r="D40"/>
      <c r="E40"/>
      <c r="F40"/>
    </row>
    <row r="41" spans="2:6" s="28" customFormat="1" ht="20.100000000000001" customHeight="1" x14ac:dyDescent="0.2">
      <c r="B41"/>
      <c r="C41"/>
      <c r="D41"/>
      <c r="E41"/>
      <c r="F41"/>
    </row>
    <row r="42" spans="2:6" s="28" customFormat="1" ht="20.100000000000001" customHeight="1" x14ac:dyDescent="0.2">
      <c r="B42"/>
      <c r="C42"/>
      <c r="D42"/>
      <c r="E42"/>
      <c r="F42"/>
    </row>
    <row r="43" spans="2:6" s="28" customFormat="1" ht="20.100000000000001" customHeight="1" x14ac:dyDescent="0.2">
      <c r="B43"/>
      <c r="C43"/>
      <c r="D43"/>
      <c r="E43"/>
      <c r="F43"/>
    </row>
    <row r="44" spans="2:6" s="28" customFormat="1" ht="20.100000000000001" customHeight="1" x14ac:dyDescent="0.2">
      <c r="B44"/>
      <c r="C44"/>
      <c r="D44"/>
      <c r="E44"/>
      <c r="F44"/>
    </row>
    <row r="45" spans="2:6" s="28" customFormat="1" ht="20.100000000000001" customHeight="1" x14ac:dyDescent="0.2">
      <c r="B45"/>
      <c r="C45"/>
      <c r="D45"/>
      <c r="E45"/>
      <c r="F45"/>
    </row>
    <row r="46" spans="2:6" s="28" customFormat="1" ht="20.100000000000001" customHeight="1" x14ac:dyDescent="0.2">
      <c r="B46"/>
      <c r="C46"/>
      <c r="D46"/>
      <c r="E46"/>
      <c r="F46"/>
    </row>
    <row r="47" spans="2:6" s="28" customFormat="1" ht="20.100000000000001" customHeight="1" x14ac:dyDescent="0.2">
      <c r="B47"/>
      <c r="C47"/>
      <c r="D47"/>
      <c r="E47"/>
      <c r="F47"/>
    </row>
    <row r="48" spans="2:6" s="28" customFormat="1" ht="20.100000000000001" customHeight="1" x14ac:dyDescent="0.2">
      <c r="B48"/>
      <c r="C48"/>
      <c r="D48"/>
      <c r="E48"/>
      <c r="F48"/>
    </row>
    <row r="49" ht="20.100000000000001" customHeight="1" x14ac:dyDescent="0.2"/>
  </sheetData>
  <mergeCells count="2">
    <mergeCell ref="B9:F9"/>
    <mergeCell ref="E10:F10"/>
  </mergeCells>
  <phoneticPr fontId="0" type="noConversion"/>
  <pageMargins left="0.70866141732283472" right="0.70866141732283472" top="0.74803149606299213" bottom="0.74803149606299213" header="0.31496062992125984" footer="0.31496062992125984"/>
  <pageSetup paperSize="9" orientation="portrait" horizontalDpi="300" verticalDpi="300" r:id="rId1"/>
  <headerFooter alignWithMargins="0"/>
  <ignoredErrors>
    <ignoredError sqref="F19:F26 F13:F16 F17:F18 F27" calculatedColumn="1"/>
  </ignoredErrors>
  <drawing r:id="rId2"/>
  <tableParts count="1">
    <tablePart r:id="rId3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8:H64"/>
  <sheetViews>
    <sheetView showGridLines="0" zoomScaleNormal="100" zoomScaleSheetLayoutView="100" workbookViewId="0">
      <selection activeCell="F10" sqref="F10:H10"/>
    </sheetView>
  </sheetViews>
  <sheetFormatPr baseColWidth="10" defaultColWidth="11.42578125" defaultRowHeight="12.75" x14ac:dyDescent="0.2"/>
  <cols>
    <col min="1" max="1" width="11.140625" customWidth="1"/>
    <col min="2" max="2" width="11.7109375" customWidth="1"/>
    <col min="3" max="3" width="13.140625" customWidth="1"/>
    <col min="4" max="4" width="12.140625" customWidth="1"/>
    <col min="5" max="5" width="11.7109375" customWidth="1"/>
    <col min="6" max="6" width="13.42578125" customWidth="1"/>
    <col min="7" max="7" width="13.140625" customWidth="1"/>
    <col min="8" max="8" width="12.28515625" customWidth="1"/>
  </cols>
  <sheetData>
    <row r="8" spans="1:8" x14ac:dyDescent="0.2">
      <c r="F8" s="8"/>
    </row>
    <row r="9" spans="1:8" s="26" customFormat="1" ht="20.100000000000001" customHeight="1" x14ac:dyDescent="0.2">
      <c r="A9" s="92" t="s">
        <v>54</v>
      </c>
      <c r="B9" s="92"/>
      <c r="C9" s="92"/>
      <c r="D9" s="92"/>
      <c r="E9" s="92"/>
      <c r="F9" s="92"/>
      <c r="G9" s="92"/>
      <c r="H9" s="92"/>
    </row>
    <row r="10" spans="1:8" s="15" customFormat="1" ht="11.25" x14ac:dyDescent="0.2">
      <c r="A10" s="19"/>
      <c r="B10" s="16"/>
      <c r="C10" s="16"/>
      <c r="D10" s="16"/>
      <c r="F10" s="93" t="str">
        <f>+CONCATENATE(MID(Principal!C13,1,14)," de ambas temporadas")</f>
        <v>datos al 31/01 de ambas temporadas</v>
      </c>
      <c r="G10" s="93"/>
      <c r="H10" s="93"/>
    </row>
    <row r="11" spans="1:8" s="12" customFormat="1" x14ac:dyDescent="0.2"/>
    <row r="12" spans="1:8" s="12" customFormat="1" ht="16.5" customHeight="1" x14ac:dyDescent="0.2">
      <c r="A12" s="47"/>
      <c r="B12" s="45"/>
      <c r="C12" s="45"/>
      <c r="D12" s="54">
        <v>2025</v>
      </c>
      <c r="E12" s="47"/>
      <c r="F12" s="46"/>
      <c r="G12" s="46"/>
      <c r="H12" s="72">
        <v>2026</v>
      </c>
    </row>
    <row r="13" spans="1:8" s="20" customFormat="1" ht="20.100000000000001" customHeight="1" x14ac:dyDescent="0.2">
      <c r="A13" s="38" t="s">
        <v>12</v>
      </c>
      <c r="B13" s="39" t="s">
        <v>18</v>
      </c>
      <c r="C13" s="39" t="s">
        <v>20</v>
      </c>
      <c r="D13" s="40" t="s">
        <v>19</v>
      </c>
      <c r="E13" s="48" t="s">
        <v>4</v>
      </c>
      <c r="F13" s="40" t="s">
        <v>5</v>
      </c>
      <c r="G13" s="40" t="s">
        <v>6</v>
      </c>
      <c r="H13" s="40" t="s">
        <v>13</v>
      </c>
    </row>
    <row r="14" spans="1:8" ht="20.100000000000001" customHeight="1" x14ac:dyDescent="0.2">
      <c r="A14" s="73" t="s">
        <v>36</v>
      </c>
      <c r="B14" s="53">
        <v>0</v>
      </c>
      <c r="C14" s="53">
        <v>0</v>
      </c>
      <c r="D14" s="53">
        <v>0</v>
      </c>
      <c r="E14" s="49">
        <v>2109</v>
      </c>
      <c r="F14" s="41">
        <v>176877</v>
      </c>
      <c r="G14" s="41">
        <v>2603</v>
      </c>
      <c r="H14" s="82" t="e">
        <f>+(G14-D14)/D14</f>
        <v>#DIV/0!</v>
      </c>
    </row>
    <row r="15" spans="1:8" ht="20.100000000000001" customHeight="1" x14ac:dyDescent="0.2">
      <c r="A15" s="42" t="s">
        <v>11</v>
      </c>
      <c r="B15" s="43">
        <f>SUBTOTAL(109,B14:B14)</f>
        <v>0</v>
      </c>
      <c r="C15" s="43">
        <f>SUBTOTAL(109,C14:C14)</f>
        <v>0</v>
      </c>
      <c r="D15" s="43">
        <f>SUBTOTAL(109,D14:D14)</f>
        <v>0</v>
      </c>
      <c r="E15" s="50">
        <f>SUBTOTAL(109,E14:E14)</f>
        <v>2109</v>
      </c>
      <c r="F15" s="44">
        <f>SUBTOTAL(109,F14:F14)</f>
        <v>176877</v>
      </c>
      <c r="G15" s="44">
        <f>SUBTOTAL(109,G14:G14)</f>
        <v>2603</v>
      </c>
      <c r="H15" s="71" t="e">
        <f t="shared" ref="H15" si="0">+(G15-D15)/D15</f>
        <v>#DIV/0!</v>
      </c>
    </row>
    <row r="16" spans="1:8" ht="20.100000000000001" customHeight="1" x14ac:dyDescent="0.2">
      <c r="A16" s="35"/>
      <c r="B16" s="36"/>
      <c r="C16" s="36"/>
      <c r="D16" s="36"/>
      <c r="E16" s="37"/>
      <c r="F16" s="94" t="s">
        <v>15</v>
      </c>
      <c r="G16" s="94"/>
      <c r="H16" s="52" t="e">
        <f>+(E15-B15)/B15</f>
        <v>#DIV/0!</v>
      </c>
    </row>
    <row r="17" spans="1:8" ht="20.100000000000001" customHeight="1" x14ac:dyDescent="0.2">
      <c r="A17" s="2"/>
      <c r="B17" s="1"/>
      <c r="C17" s="1"/>
      <c r="D17" s="1"/>
      <c r="E17" s="3"/>
      <c r="F17" s="3"/>
      <c r="G17" s="3"/>
      <c r="H17" s="3"/>
    </row>
    <row r="18" spans="1:8" ht="20.100000000000001" customHeight="1" x14ac:dyDescent="0.2">
      <c r="A18" s="47"/>
      <c r="B18" s="45"/>
      <c r="C18" s="45"/>
      <c r="D18" s="54">
        <v>2025</v>
      </c>
      <c r="E18" s="47"/>
      <c r="F18" s="46"/>
      <c r="G18" s="46"/>
      <c r="H18" s="72">
        <v>2026</v>
      </c>
    </row>
    <row r="19" spans="1:8" ht="20.100000000000001" customHeight="1" x14ac:dyDescent="0.2">
      <c r="A19" s="38" t="s">
        <v>16</v>
      </c>
      <c r="B19" s="39" t="s">
        <v>18</v>
      </c>
      <c r="C19" s="39" t="s">
        <v>20</v>
      </c>
      <c r="D19" s="40" t="s">
        <v>19</v>
      </c>
      <c r="E19" s="48" t="s">
        <v>4</v>
      </c>
      <c r="F19" s="40" t="s">
        <v>5</v>
      </c>
      <c r="G19" s="40" t="s">
        <v>6</v>
      </c>
      <c r="H19" s="40" t="s">
        <v>13</v>
      </c>
    </row>
    <row r="20" spans="1:8" ht="20.100000000000001" customHeight="1" x14ac:dyDescent="0.2">
      <c r="A20" s="73" t="s">
        <v>37</v>
      </c>
      <c r="B20" s="53">
        <v>0</v>
      </c>
      <c r="C20" s="53">
        <v>0</v>
      </c>
      <c r="D20" s="53">
        <v>0</v>
      </c>
      <c r="E20" s="49">
        <v>20</v>
      </c>
      <c r="F20" s="41">
        <v>1720</v>
      </c>
      <c r="G20" s="41">
        <v>28</v>
      </c>
      <c r="H20" s="74" t="e">
        <f>+(G20-D20)/D20</f>
        <v>#DIV/0!</v>
      </c>
    </row>
    <row r="21" spans="1:8" ht="20.100000000000001" customHeight="1" x14ac:dyDescent="0.2">
      <c r="A21" s="73" t="s">
        <v>38</v>
      </c>
      <c r="B21" s="53">
        <v>0</v>
      </c>
      <c r="C21" s="53">
        <v>0</v>
      </c>
      <c r="D21" s="53">
        <v>0</v>
      </c>
      <c r="E21" s="49">
        <v>83</v>
      </c>
      <c r="F21" s="41">
        <v>5149</v>
      </c>
      <c r="G21" s="41">
        <v>104</v>
      </c>
      <c r="H21" s="74" t="e">
        <f t="shared" ref="H21:H29" si="1">+(G21-D21)/D21</f>
        <v>#DIV/0!</v>
      </c>
    </row>
    <row r="22" spans="1:8" ht="20.100000000000001" customHeight="1" x14ac:dyDescent="0.2">
      <c r="A22" s="73" t="s">
        <v>39</v>
      </c>
      <c r="B22" s="53">
        <v>0</v>
      </c>
      <c r="C22" s="53">
        <v>0</v>
      </c>
      <c r="D22" s="53">
        <v>0</v>
      </c>
      <c r="E22" s="49">
        <v>40</v>
      </c>
      <c r="F22" s="41">
        <v>4710</v>
      </c>
      <c r="G22" s="41">
        <v>48</v>
      </c>
      <c r="H22" s="74" t="e">
        <f t="shared" si="1"/>
        <v>#DIV/0!</v>
      </c>
    </row>
    <row r="23" spans="1:8" ht="20.100000000000001" customHeight="1" x14ac:dyDescent="0.2">
      <c r="A23" s="73" t="s">
        <v>40</v>
      </c>
      <c r="B23" s="53">
        <v>0</v>
      </c>
      <c r="C23" s="53">
        <v>0</v>
      </c>
      <c r="D23" s="53">
        <v>0</v>
      </c>
      <c r="E23" s="49">
        <v>62</v>
      </c>
      <c r="F23" s="41">
        <v>6810</v>
      </c>
      <c r="G23" s="41">
        <v>75</v>
      </c>
      <c r="H23" s="74" t="e">
        <f t="shared" si="1"/>
        <v>#DIV/0!</v>
      </c>
    </row>
    <row r="24" spans="1:8" ht="20.100000000000001" customHeight="1" x14ac:dyDescent="0.2">
      <c r="A24" s="73" t="s">
        <v>41</v>
      </c>
      <c r="B24" s="53">
        <v>0</v>
      </c>
      <c r="C24" s="53">
        <v>0</v>
      </c>
      <c r="D24" s="53">
        <v>0</v>
      </c>
      <c r="E24" s="49">
        <v>571</v>
      </c>
      <c r="F24" s="41">
        <v>51014</v>
      </c>
      <c r="G24" s="41">
        <v>713</v>
      </c>
      <c r="H24" s="74" t="e">
        <f t="shared" si="1"/>
        <v>#DIV/0!</v>
      </c>
    </row>
    <row r="25" spans="1:8" ht="20.100000000000001" customHeight="1" x14ac:dyDescent="0.2">
      <c r="A25" s="73" t="s">
        <v>42</v>
      </c>
      <c r="B25" s="53">
        <v>0</v>
      </c>
      <c r="C25" s="53">
        <v>0</v>
      </c>
      <c r="D25" s="53">
        <v>0</v>
      </c>
      <c r="E25" s="49">
        <v>82</v>
      </c>
      <c r="F25" s="41">
        <v>5470</v>
      </c>
      <c r="G25" s="41">
        <v>96</v>
      </c>
      <c r="H25" s="74" t="e">
        <f t="shared" si="1"/>
        <v>#DIV/0!</v>
      </c>
    </row>
    <row r="26" spans="1:8" ht="20.100000000000001" customHeight="1" x14ac:dyDescent="0.2">
      <c r="A26" s="73" t="s">
        <v>43</v>
      </c>
      <c r="B26" s="53">
        <v>0</v>
      </c>
      <c r="C26" s="53">
        <v>0</v>
      </c>
      <c r="D26" s="53">
        <v>0</v>
      </c>
      <c r="E26" s="49">
        <v>695</v>
      </c>
      <c r="F26" s="41">
        <v>62276</v>
      </c>
      <c r="G26" s="41">
        <v>875</v>
      </c>
      <c r="H26" s="74" t="e">
        <f t="shared" si="1"/>
        <v>#DIV/0!</v>
      </c>
    </row>
    <row r="27" spans="1:8" ht="20.100000000000001" customHeight="1" x14ac:dyDescent="0.2">
      <c r="A27" s="73" t="s">
        <v>44</v>
      </c>
      <c r="B27" s="53">
        <v>0</v>
      </c>
      <c r="C27" s="53">
        <v>0</v>
      </c>
      <c r="D27" s="53">
        <v>0</v>
      </c>
      <c r="E27" s="49">
        <v>21</v>
      </c>
      <c r="F27" s="41">
        <v>2205</v>
      </c>
      <c r="G27" s="41">
        <v>22</v>
      </c>
      <c r="H27" s="74" t="e">
        <f t="shared" si="1"/>
        <v>#DIV/0!</v>
      </c>
    </row>
    <row r="28" spans="1:8" s="28" customFormat="1" ht="20.100000000000001" customHeight="1" x14ac:dyDescent="0.2">
      <c r="A28" s="73" t="s">
        <v>45</v>
      </c>
      <c r="B28" s="53">
        <v>0</v>
      </c>
      <c r="C28" s="53">
        <v>0</v>
      </c>
      <c r="D28" s="53">
        <v>0</v>
      </c>
      <c r="E28" s="49">
        <v>42</v>
      </c>
      <c r="F28" s="41">
        <v>4704</v>
      </c>
      <c r="G28" s="41">
        <v>48</v>
      </c>
      <c r="H28" s="74" t="e">
        <f t="shared" si="1"/>
        <v>#DIV/0!</v>
      </c>
    </row>
    <row r="29" spans="1:8" x14ac:dyDescent="0.2">
      <c r="A29" s="73" t="s">
        <v>46</v>
      </c>
      <c r="B29" s="53">
        <v>0</v>
      </c>
      <c r="C29" s="53">
        <v>0</v>
      </c>
      <c r="D29" s="53">
        <v>0</v>
      </c>
      <c r="E29" s="49">
        <v>493</v>
      </c>
      <c r="F29" s="41">
        <v>32819</v>
      </c>
      <c r="G29" s="41">
        <v>594</v>
      </c>
      <c r="H29" s="74" t="e">
        <f t="shared" si="1"/>
        <v>#DIV/0!</v>
      </c>
    </row>
    <row r="30" spans="1:8" ht="16.5" customHeight="1" x14ac:dyDescent="0.2">
      <c r="A30" s="42" t="s">
        <v>11</v>
      </c>
      <c r="B30" s="43">
        <f>SUBTOTAL(109,B20:B29)</f>
        <v>0</v>
      </c>
      <c r="C30" s="43">
        <f>SUBTOTAL(109,C20:C29)</f>
        <v>0</v>
      </c>
      <c r="D30" s="43">
        <f>SUBTOTAL(109,D20:D29)</f>
        <v>0</v>
      </c>
      <c r="E30" s="50">
        <f>SUBTOTAL(109,E20:E29)</f>
        <v>2109</v>
      </c>
      <c r="F30" s="44">
        <f>SUBTOTAL(109,F20:F29)</f>
        <v>176877</v>
      </c>
      <c r="G30" s="44">
        <f>SUBTOTAL(109,G20:G29)</f>
        <v>2603</v>
      </c>
      <c r="H30" s="71" t="e">
        <f t="shared" ref="H30" si="2">+(G30-D30)/D30</f>
        <v>#DIV/0!</v>
      </c>
    </row>
    <row r="31" spans="1:8" s="20" customFormat="1" ht="20.100000000000001" customHeight="1" x14ac:dyDescent="0.2">
      <c r="A31" s="35"/>
      <c r="B31" s="36"/>
      <c r="C31" s="36"/>
      <c r="D31" s="36"/>
      <c r="E31" s="37"/>
      <c r="F31" s="94" t="s">
        <v>15</v>
      </c>
      <c r="G31" s="94"/>
      <c r="H31" s="52" t="e">
        <f>+(E30-B30)/B30</f>
        <v>#DIV/0!</v>
      </c>
    </row>
    <row r="32" spans="1:8" ht="20.100000000000001" customHeight="1" x14ac:dyDescent="0.2"/>
    <row r="33" ht="20.100000000000001" customHeight="1" x14ac:dyDescent="0.2"/>
    <row r="34" ht="20.100000000000001" customHeight="1" x14ac:dyDescent="0.2"/>
    <row r="35" ht="20.100000000000001" customHeight="1" x14ac:dyDescent="0.2"/>
    <row r="36" ht="20.100000000000001" customHeight="1" x14ac:dyDescent="0.2"/>
    <row r="37" ht="20.100000000000001" customHeight="1" x14ac:dyDescent="0.2"/>
    <row r="38" ht="20.100000000000001" customHeight="1" x14ac:dyDescent="0.2"/>
    <row r="39" ht="20.100000000000001" customHeight="1" x14ac:dyDescent="0.2"/>
    <row r="40" ht="20.100000000000001" customHeight="1" x14ac:dyDescent="0.2"/>
    <row r="41" ht="20.100000000000001" customHeight="1" x14ac:dyDescent="0.2"/>
    <row r="42" ht="20.100000000000001" customHeight="1" x14ac:dyDescent="0.2"/>
    <row r="43" ht="20.100000000000001" customHeight="1" x14ac:dyDescent="0.2"/>
    <row r="44" ht="20.100000000000001" customHeight="1" x14ac:dyDescent="0.2"/>
    <row r="45" ht="20.100000000000001" customHeight="1" x14ac:dyDescent="0.2"/>
    <row r="46" ht="20.100000000000001" customHeight="1" x14ac:dyDescent="0.2"/>
    <row r="47" ht="20.100000000000001" customHeight="1" x14ac:dyDescent="0.2"/>
    <row r="48" ht="20.100000000000001" customHeight="1" x14ac:dyDescent="0.2"/>
    <row r="49" spans="1:8" ht="20.100000000000001" customHeight="1" x14ac:dyDescent="0.2"/>
    <row r="50" spans="1:8" ht="20.100000000000001" customHeight="1" x14ac:dyDescent="0.2"/>
    <row r="51" spans="1:8" ht="20.100000000000001" customHeight="1" x14ac:dyDescent="0.2"/>
    <row r="52" spans="1:8" ht="20.100000000000001" customHeight="1" x14ac:dyDescent="0.2"/>
    <row r="53" spans="1:8" ht="20.100000000000001" customHeight="1" x14ac:dyDescent="0.2"/>
    <row r="54" spans="1:8" ht="20.100000000000001" customHeight="1" x14ac:dyDescent="0.2"/>
    <row r="55" spans="1:8" ht="20.100000000000001" customHeight="1" x14ac:dyDescent="0.2"/>
    <row r="56" spans="1:8" ht="20.100000000000001" customHeight="1" x14ac:dyDescent="0.2"/>
    <row r="57" spans="1:8" ht="20.100000000000001" customHeight="1" x14ac:dyDescent="0.2"/>
    <row r="58" spans="1:8" ht="20.100000000000001" customHeight="1" x14ac:dyDescent="0.2"/>
    <row r="59" spans="1:8" ht="20.100000000000001" customHeight="1" x14ac:dyDescent="0.2"/>
    <row r="60" spans="1:8" ht="20.100000000000001" customHeight="1" x14ac:dyDescent="0.2"/>
    <row r="61" spans="1:8" ht="20.100000000000001" customHeight="1" x14ac:dyDescent="0.2"/>
    <row r="62" spans="1:8" ht="20.100000000000001" customHeight="1" x14ac:dyDescent="0.2"/>
    <row r="63" spans="1:8" ht="20.100000000000001" customHeight="1" x14ac:dyDescent="0.2"/>
    <row r="64" spans="1:8" s="28" customFormat="1" ht="20.100000000000001" customHeight="1" x14ac:dyDescent="0.2">
      <c r="A64"/>
      <c r="B64"/>
      <c r="C64"/>
      <c r="D64"/>
      <c r="E64"/>
      <c r="F64"/>
      <c r="G64"/>
      <c r="H64"/>
    </row>
  </sheetData>
  <mergeCells count="4">
    <mergeCell ref="F16:G16"/>
    <mergeCell ref="F31:G31"/>
    <mergeCell ref="A9:H9"/>
    <mergeCell ref="F10:H10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89" orientation="portrait" horizontalDpi="300" verticalDpi="300" r:id="rId1"/>
  <headerFooter alignWithMargins="0"/>
  <drawing r:id="rId2"/>
  <tableParts count="2">
    <tablePart r:id="rId3"/>
    <tablePart r:id="rId4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theme="3"/>
    <pageSetUpPr fitToPage="1"/>
  </sheetPr>
  <dimension ref="A9:I81"/>
  <sheetViews>
    <sheetView showGridLines="0" zoomScaleNormal="100" zoomScaleSheetLayoutView="100" workbookViewId="0">
      <selection activeCell="F10" sqref="F10:I10"/>
    </sheetView>
  </sheetViews>
  <sheetFormatPr baseColWidth="10" defaultColWidth="11.42578125" defaultRowHeight="12.75" x14ac:dyDescent="0.2"/>
  <cols>
    <col min="1" max="1" width="14.42578125" customWidth="1"/>
    <col min="2" max="2" width="10.140625" customWidth="1"/>
    <col min="3" max="3" width="11.7109375" customWidth="1"/>
    <col min="4" max="4" width="13.5703125" customWidth="1"/>
    <col min="5" max="5" width="12.140625" customWidth="1"/>
    <col min="6" max="6" width="11.7109375" customWidth="1"/>
    <col min="7" max="7" width="13" customWidth="1"/>
    <col min="8" max="8" width="13.140625" customWidth="1"/>
    <col min="9" max="9" width="14.140625" customWidth="1"/>
  </cols>
  <sheetData>
    <row r="9" spans="1:9" s="26" customFormat="1" ht="20.100000000000001" customHeight="1" x14ac:dyDescent="0.2">
      <c r="A9" s="92" t="s">
        <v>55</v>
      </c>
      <c r="B9" s="92"/>
      <c r="C9" s="92"/>
      <c r="D9" s="92"/>
      <c r="E9" s="92"/>
      <c r="F9" s="92"/>
      <c r="G9" s="92"/>
      <c r="H9" s="92"/>
      <c r="I9" s="92"/>
    </row>
    <row r="10" spans="1:9" s="15" customFormat="1" ht="11.25" x14ac:dyDescent="0.2">
      <c r="A10" s="19"/>
      <c r="B10" s="16"/>
      <c r="C10" s="16"/>
      <c r="D10" s="16"/>
      <c r="E10" s="16"/>
      <c r="F10" s="93" t="str">
        <f>+CONCATENATE(MID(Principal!C13,1,14)," de ambas temporadas")</f>
        <v>datos al 31/01 de ambas temporadas</v>
      </c>
      <c r="G10" s="93"/>
      <c r="H10" s="93"/>
      <c r="I10" s="93"/>
    </row>
    <row r="11" spans="1:9" s="12" customFormat="1" x14ac:dyDescent="0.2">
      <c r="G11" s="13"/>
      <c r="H11" s="13"/>
    </row>
    <row r="12" spans="1:9" s="28" customFormat="1" ht="16.5" customHeight="1" x14ac:dyDescent="0.2">
      <c r="A12" s="47"/>
      <c r="B12" s="47"/>
      <c r="C12" s="45"/>
      <c r="D12" s="45"/>
      <c r="E12" s="54">
        <v>2025</v>
      </c>
      <c r="F12" s="47"/>
      <c r="G12" s="46"/>
      <c r="H12" s="46"/>
      <c r="I12" s="72">
        <v>2026</v>
      </c>
    </row>
    <row r="13" spans="1:9" s="29" customFormat="1" ht="20.100000000000001" customHeight="1" x14ac:dyDescent="0.2">
      <c r="A13" s="38" t="s">
        <v>16</v>
      </c>
      <c r="B13" s="38" t="s">
        <v>12</v>
      </c>
      <c r="C13" s="39" t="s">
        <v>18</v>
      </c>
      <c r="D13" s="39" t="s">
        <v>20</v>
      </c>
      <c r="E13" s="40" t="s">
        <v>19</v>
      </c>
      <c r="F13" s="48" t="s">
        <v>4</v>
      </c>
      <c r="G13" s="40" t="s">
        <v>5</v>
      </c>
      <c r="H13" s="40" t="s">
        <v>6</v>
      </c>
      <c r="I13" s="40" t="s">
        <v>17</v>
      </c>
    </row>
    <row r="14" spans="1:9" ht="20.100000000000001" customHeight="1" x14ac:dyDescent="0.2">
      <c r="A14" s="73" t="s">
        <v>37</v>
      </c>
      <c r="B14" s="73" t="s">
        <v>36</v>
      </c>
      <c r="C14" s="53">
        <v>0</v>
      </c>
      <c r="D14" s="53">
        <v>0</v>
      </c>
      <c r="E14" s="53">
        <v>0</v>
      </c>
      <c r="F14" s="84">
        <v>20</v>
      </c>
      <c r="G14" s="41">
        <v>1720</v>
      </c>
      <c r="H14" s="41">
        <v>28</v>
      </c>
      <c r="I14" s="80" t="e">
        <f t="shared" ref="I14:I22" si="0">+(H14-E14)/E14</f>
        <v>#DIV/0!</v>
      </c>
    </row>
    <row r="15" spans="1:9" ht="20.100000000000001" customHeight="1" x14ac:dyDescent="0.2">
      <c r="A15" s="73" t="s">
        <v>38</v>
      </c>
      <c r="B15" s="73" t="s">
        <v>36</v>
      </c>
      <c r="C15" s="53">
        <v>0</v>
      </c>
      <c r="D15" s="53">
        <v>0</v>
      </c>
      <c r="E15" s="53">
        <v>0</v>
      </c>
      <c r="F15" s="49">
        <v>83</v>
      </c>
      <c r="G15" s="41">
        <v>5149</v>
      </c>
      <c r="H15" s="41">
        <v>104</v>
      </c>
      <c r="I15" s="85" t="s">
        <v>14</v>
      </c>
    </row>
    <row r="16" spans="1:9" ht="20.100000000000001" customHeight="1" x14ac:dyDescent="0.2">
      <c r="A16" s="73" t="s">
        <v>39</v>
      </c>
      <c r="B16" s="73" t="s">
        <v>36</v>
      </c>
      <c r="C16" s="53">
        <v>0</v>
      </c>
      <c r="D16" s="53">
        <v>0</v>
      </c>
      <c r="E16" s="53">
        <v>0</v>
      </c>
      <c r="F16" s="49">
        <v>40</v>
      </c>
      <c r="G16" s="41">
        <v>4710</v>
      </c>
      <c r="H16" s="41">
        <v>48</v>
      </c>
      <c r="I16" s="80" t="e">
        <f t="shared" si="0"/>
        <v>#DIV/0!</v>
      </c>
    </row>
    <row r="17" spans="1:9" ht="20.100000000000001" customHeight="1" x14ac:dyDescent="0.2">
      <c r="A17" s="73" t="s">
        <v>40</v>
      </c>
      <c r="B17" s="73" t="s">
        <v>36</v>
      </c>
      <c r="C17" s="53">
        <v>0</v>
      </c>
      <c r="D17" s="53">
        <v>0</v>
      </c>
      <c r="E17" s="53">
        <v>0</v>
      </c>
      <c r="F17" s="49">
        <v>62</v>
      </c>
      <c r="G17" s="41">
        <v>6810</v>
      </c>
      <c r="H17" s="41">
        <v>75</v>
      </c>
      <c r="I17" s="80" t="e">
        <f t="shared" si="0"/>
        <v>#DIV/0!</v>
      </c>
    </row>
    <row r="18" spans="1:9" ht="20.100000000000001" customHeight="1" x14ac:dyDescent="0.2">
      <c r="A18" s="73" t="s">
        <v>41</v>
      </c>
      <c r="B18" s="73" t="s">
        <v>36</v>
      </c>
      <c r="C18" s="53">
        <v>0</v>
      </c>
      <c r="D18" s="53">
        <v>0</v>
      </c>
      <c r="E18" s="53">
        <v>0</v>
      </c>
      <c r="F18" s="49">
        <v>571</v>
      </c>
      <c r="G18" s="41">
        <v>51014</v>
      </c>
      <c r="H18" s="41">
        <v>713</v>
      </c>
      <c r="I18" s="80" t="e">
        <f t="shared" si="0"/>
        <v>#DIV/0!</v>
      </c>
    </row>
    <row r="19" spans="1:9" ht="20.100000000000001" customHeight="1" x14ac:dyDescent="0.2">
      <c r="A19" s="73" t="s">
        <v>42</v>
      </c>
      <c r="B19" s="73" t="s">
        <v>36</v>
      </c>
      <c r="C19" s="53">
        <v>0</v>
      </c>
      <c r="D19" s="53">
        <v>0</v>
      </c>
      <c r="E19" s="53">
        <v>0</v>
      </c>
      <c r="F19" s="49">
        <v>82</v>
      </c>
      <c r="G19" s="41">
        <v>5470</v>
      </c>
      <c r="H19" s="41">
        <v>96</v>
      </c>
      <c r="I19" s="80" t="e">
        <f t="shared" si="0"/>
        <v>#DIV/0!</v>
      </c>
    </row>
    <row r="20" spans="1:9" ht="20.100000000000001" customHeight="1" x14ac:dyDescent="0.2">
      <c r="A20" s="73" t="s">
        <v>43</v>
      </c>
      <c r="B20" s="73" t="s">
        <v>36</v>
      </c>
      <c r="C20" s="53">
        <v>0</v>
      </c>
      <c r="D20" s="53">
        <v>0</v>
      </c>
      <c r="E20" s="53">
        <v>0</v>
      </c>
      <c r="F20" s="49">
        <v>695</v>
      </c>
      <c r="G20" s="41">
        <v>62276</v>
      </c>
      <c r="H20" s="41">
        <v>875</v>
      </c>
      <c r="I20" s="80" t="e">
        <f t="shared" si="0"/>
        <v>#DIV/0!</v>
      </c>
    </row>
    <row r="21" spans="1:9" ht="20.100000000000001" customHeight="1" x14ac:dyDescent="0.2">
      <c r="A21" s="73" t="s">
        <v>44</v>
      </c>
      <c r="B21" s="73" t="s">
        <v>36</v>
      </c>
      <c r="C21" s="53">
        <v>0</v>
      </c>
      <c r="D21" s="53">
        <v>0</v>
      </c>
      <c r="E21" s="53">
        <v>0</v>
      </c>
      <c r="F21" s="49">
        <v>21</v>
      </c>
      <c r="G21" s="41">
        <v>2205</v>
      </c>
      <c r="H21" s="41">
        <v>22</v>
      </c>
      <c r="I21" s="80" t="e">
        <f t="shared" si="0"/>
        <v>#DIV/0!</v>
      </c>
    </row>
    <row r="22" spans="1:9" ht="20.100000000000001" customHeight="1" x14ac:dyDescent="0.2">
      <c r="A22" s="73" t="s">
        <v>45</v>
      </c>
      <c r="B22" s="73" t="s">
        <v>36</v>
      </c>
      <c r="C22" s="53">
        <v>0</v>
      </c>
      <c r="D22" s="53">
        <v>0</v>
      </c>
      <c r="E22" s="53">
        <v>0</v>
      </c>
      <c r="F22" s="49">
        <v>42</v>
      </c>
      <c r="G22" s="41">
        <v>4704</v>
      </c>
      <c r="H22" s="41">
        <v>48</v>
      </c>
      <c r="I22" s="80" t="e">
        <f t="shared" si="0"/>
        <v>#DIV/0!</v>
      </c>
    </row>
    <row r="23" spans="1:9" ht="20.100000000000001" customHeight="1" x14ac:dyDescent="0.2">
      <c r="A23" s="73" t="s">
        <v>46</v>
      </c>
      <c r="B23" s="73" t="s">
        <v>36</v>
      </c>
      <c r="C23" s="53">
        <v>0</v>
      </c>
      <c r="D23" s="53">
        <v>0</v>
      </c>
      <c r="E23" s="53">
        <v>0</v>
      </c>
      <c r="F23" s="49">
        <v>493</v>
      </c>
      <c r="G23" s="41">
        <v>32819</v>
      </c>
      <c r="H23" s="41">
        <v>594</v>
      </c>
      <c r="I23" s="80" t="s">
        <v>14</v>
      </c>
    </row>
    <row r="24" spans="1:9" ht="20.100000000000001" customHeight="1" x14ac:dyDescent="0.2">
      <c r="A24" s="59" t="s">
        <v>11</v>
      </c>
      <c r="B24" s="59"/>
      <c r="C24" s="55">
        <f>SUM(C14:C23)</f>
        <v>0</v>
      </c>
      <c r="D24" s="55">
        <f>SUBTOTAL(109,D14:D23)</f>
        <v>0</v>
      </c>
      <c r="E24" s="56">
        <f>SUBTOTAL(109,E14:E23)</f>
        <v>0</v>
      </c>
      <c r="F24" s="57">
        <f>SUBTOTAL(109,F14:F23)</f>
        <v>2109</v>
      </c>
      <c r="G24" s="58">
        <f>SUBTOTAL(109,G14:G23)</f>
        <v>176877</v>
      </c>
      <c r="H24" s="58">
        <f>SUBTOTAL(109,H14:H23)</f>
        <v>2603</v>
      </c>
      <c r="I24" s="81" t="e">
        <f t="shared" ref="I24" si="1">+(H24-E24)/E24</f>
        <v>#DIV/0!</v>
      </c>
    </row>
    <row r="25" spans="1:9" ht="20.100000000000001" customHeight="1" x14ac:dyDescent="0.2">
      <c r="A25" s="30"/>
      <c r="B25" s="30"/>
      <c r="C25" s="30"/>
      <c r="D25" s="30"/>
      <c r="E25" s="30"/>
      <c r="F25" s="30"/>
      <c r="G25" s="95" t="s">
        <v>15</v>
      </c>
      <c r="H25" s="95"/>
      <c r="I25" s="51" t="e">
        <f>+(F24-C24)/C24</f>
        <v>#DIV/0!</v>
      </c>
    </row>
    <row r="26" spans="1:9" ht="20.100000000000001" customHeight="1" x14ac:dyDescent="0.2"/>
    <row r="27" spans="1:9" ht="20.100000000000001" customHeight="1" x14ac:dyDescent="0.2"/>
    <row r="28" spans="1:9" ht="20.100000000000001" customHeight="1" x14ac:dyDescent="0.2"/>
    <row r="29" spans="1:9" ht="20.100000000000001" customHeight="1" x14ac:dyDescent="0.2"/>
    <row r="30" spans="1:9" ht="20.100000000000001" customHeight="1" x14ac:dyDescent="0.2"/>
    <row r="31" spans="1:9" ht="20.100000000000001" customHeight="1" x14ac:dyDescent="0.2"/>
    <row r="32" spans="1:9" ht="20.100000000000001" customHeight="1" x14ac:dyDescent="0.2"/>
    <row r="33" ht="20.100000000000001" customHeight="1" x14ac:dyDescent="0.2"/>
    <row r="34" ht="20.100000000000001" customHeight="1" x14ac:dyDescent="0.2"/>
    <row r="35" ht="20.100000000000001" customHeight="1" x14ac:dyDescent="0.2"/>
    <row r="36" ht="20.100000000000001" customHeight="1" x14ac:dyDescent="0.2"/>
    <row r="37" ht="20.100000000000001" customHeight="1" x14ac:dyDescent="0.2"/>
    <row r="38" ht="20.100000000000001" customHeight="1" x14ac:dyDescent="0.2"/>
    <row r="39" ht="20.100000000000001" customHeight="1" x14ac:dyDescent="0.2"/>
    <row r="40" ht="20.100000000000001" customHeight="1" x14ac:dyDescent="0.2"/>
    <row r="41" ht="20.100000000000001" customHeight="1" x14ac:dyDescent="0.2"/>
    <row r="42" ht="20.100000000000001" customHeight="1" x14ac:dyDescent="0.2"/>
    <row r="43" ht="20.100000000000001" customHeight="1" x14ac:dyDescent="0.2"/>
    <row r="44" ht="20.100000000000001" customHeight="1" x14ac:dyDescent="0.2"/>
    <row r="45" ht="20.100000000000001" customHeight="1" x14ac:dyDescent="0.2"/>
    <row r="46" ht="20.100000000000001" customHeight="1" x14ac:dyDescent="0.2"/>
    <row r="47" ht="20.100000000000001" customHeight="1" x14ac:dyDescent="0.2"/>
    <row r="48" ht="20.100000000000001" customHeight="1" x14ac:dyDescent="0.2"/>
    <row r="49" ht="20.100000000000001" customHeight="1" x14ac:dyDescent="0.2"/>
    <row r="50" ht="20.100000000000001" customHeight="1" x14ac:dyDescent="0.2"/>
    <row r="51" ht="20.100000000000001" customHeight="1" x14ac:dyDescent="0.2"/>
    <row r="52" ht="20.100000000000001" customHeight="1" x14ac:dyDescent="0.2"/>
    <row r="53" ht="20.100000000000001" customHeight="1" x14ac:dyDescent="0.2"/>
    <row r="54" ht="20.100000000000001" customHeight="1" x14ac:dyDescent="0.2"/>
    <row r="55" ht="20.100000000000001" customHeight="1" x14ac:dyDescent="0.2"/>
    <row r="56" ht="20.100000000000001" customHeight="1" x14ac:dyDescent="0.2"/>
    <row r="57" ht="20.100000000000001" customHeight="1" x14ac:dyDescent="0.2"/>
    <row r="58" ht="20.100000000000001" customHeight="1" x14ac:dyDescent="0.2"/>
    <row r="59" ht="20.100000000000001" customHeight="1" x14ac:dyDescent="0.2"/>
    <row r="60" ht="20.100000000000001" customHeight="1" x14ac:dyDescent="0.2"/>
    <row r="61" ht="20.100000000000001" customHeight="1" x14ac:dyDescent="0.2"/>
    <row r="62" ht="20.100000000000001" customHeight="1" x14ac:dyDescent="0.2"/>
    <row r="63" ht="20.100000000000001" customHeight="1" x14ac:dyDescent="0.2"/>
    <row r="64" ht="20.100000000000001" customHeight="1" x14ac:dyDescent="0.2"/>
    <row r="65" ht="20.100000000000001" customHeight="1" x14ac:dyDescent="0.2"/>
    <row r="66" ht="20.100000000000001" customHeight="1" x14ac:dyDescent="0.2"/>
    <row r="67" ht="20.100000000000001" customHeight="1" x14ac:dyDescent="0.2"/>
    <row r="68" ht="20.100000000000001" customHeight="1" x14ac:dyDescent="0.2"/>
    <row r="69" ht="20.100000000000001" customHeight="1" x14ac:dyDescent="0.2"/>
    <row r="70" ht="20.100000000000001" customHeight="1" x14ac:dyDescent="0.2"/>
    <row r="71" ht="20.100000000000001" customHeight="1" x14ac:dyDescent="0.2"/>
    <row r="72" ht="20.100000000000001" customHeight="1" x14ac:dyDescent="0.2"/>
    <row r="73" ht="20.100000000000001" customHeight="1" x14ac:dyDescent="0.2"/>
    <row r="74" ht="20.100000000000001" customHeight="1" x14ac:dyDescent="0.2"/>
    <row r="75" ht="20.100000000000001" customHeight="1" x14ac:dyDescent="0.2"/>
    <row r="76" ht="20.100000000000001" customHeight="1" x14ac:dyDescent="0.2"/>
    <row r="77" ht="20.100000000000001" customHeight="1" x14ac:dyDescent="0.2"/>
    <row r="78" ht="20.100000000000001" customHeight="1" x14ac:dyDescent="0.2"/>
    <row r="79" ht="20.100000000000001" customHeight="1" x14ac:dyDescent="0.2"/>
    <row r="80" ht="20.100000000000001" customHeight="1" x14ac:dyDescent="0.2"/>
    <row r="81" spans="1:9" s="28" customFormat="1" ht="20.100000000000001" customHeight="1" x14ac:dyDescent="0.2">
      <c r="A81"/>
      <c r="B81"/>
      <c r="C81"/>
      <c r="D81"/>
      <c r="E81"/>
      <c r="F81"/>
      <c r="G81"/>
      <c r="H81"/>
      <c r="I81"/>
    </row>
  </sheetData>
  <mergeCells count="3">
    <mergeCell ref="G25:H25"/>
    <mergeCell ref="A9:I9"/>
    <mergeCell ref="F10:I10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78" fitToHeight="0" orientation="portrait" horizontalDpi="300" verticalDpi="300" r:id="rId1"/>
  <headerFooter alignWithMargins="0"/>
  <ignoredErrors>
    <ignoredError sqref="I15:I23" calculatedColumn="1"/>
  </ignoredErrors>
  <drawing r:id="rId2"/>
  <tableParts count="1">
    <tablePart r:id="rId3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6E9A3C305644D149B233DB9969CE552C" ma:contentTypeVersion="16" ma:contentTypeDescription="Crear nuevo documento." ma:contentTypeScope="" ma:versionID="f004044a4e9454b4e615bfa7c556ee80">
  <xsd:schema xmlns:xsd="http://www.w3.org/2001/XMLSchema" xmlns:xs="http://www.w3.org/2001/XMLSchema" xmlns:p="http://schemas.microsoft.com/office/2006/metadata/properties" xmlns:ns2="36b91734-559c-41c0-b014-9e77dab164d2" xmlns:ns3="bc50b36a-bb38-4451-99cd-8d17ce4a6ac6" targetNamespace="http://schemas.microsoft.com/office/2006/metadata/properties" ma:root="true" ma:fieldsID="3cbd0772b15a134178da4251f324d87c" ns2:_="" ns3:_="">
    <xsd:import namespace="36b91734-559c-41c0-b014-9e77dab164d2"/>
    <xsd:import namespace="bc50b36a-bb38-4451-99cd-8d17ce4a6ac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LengthInSecond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6b91734-559c-41c0-b014-9e77dab164d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Etiquetas de imagen" ma:readOnly="false" ma:fieldId="{5cf76f15-5ced-4ddc-b409-7134ff3c332f}" ma:taxonomyMulti="true" ma:sspId="105cafc1-24b3-4133-847d-08b82286612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50b36a-bb38-4451-99cd-8d17ce4a6ac6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3441dba3-1ef5-4f13-a2e2-6a068c58cda7}" ma:internalName="TaxCatchAll" ma:showField="CatchAllData" ma:web="bc50b36a-bb38-4451-99cd-8d17ce4a6ac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bc50b36a-bb38-4451-99cd-8d17ce4a6ac6" xsi:nil="true"/>
    <lcf76f155ced4ddcb4097134ff3c332f xmlns="36b91734-559c-41c0-b014-9e77dab164d2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D0D331F-AD44-4373-B69A-3A52B69B205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6b91734-559c-41c0-b014-9e77dab164d2"/>
    <ds:schemaRef ds:uri="bc50b36a-bb38-4451-99cd-8d17ce4a6ac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EA31CADE-E919-4F22-A988-3C405F61C452}">
  <ds:schemaRefs>
    <ds:schemaRef ds:uri="http://schemas.microsoft.com/office/2006/metadata/properties"/>
    <ds:schemaRef ds:uri="http://schemas.microsoft.com/office/infopath/2007/PartnerControls"/>
    <ds:schemaRef ds:uri="bc50b36a-bb38-4451-99cd-8d17ce4a6ac6"/>
    <ds:schemaRef ds:uri="36b91734-559c-41c0-b014-9e77dab164d2"/>
  </ds:schemaRefs>
</ds:datastoreItem>
</file>

<file path=customXml/itemProps3.xml><?xml version="1.0" encoding="utf-8"?>
<ds:datastoreItem xmlns:ds="http://schemas.openxmlformats.org/officeDocument/2006/customXml" ds:itemID="{5D908943-A0AC-4921-96AE-19EA1EC47578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5</vt:i4>
      </vt:variant>
    </vt:vector>
  </HeadingPairs>
  <TitlesOfParts>
    <vt:vector size="12" baseType="lpstr">
      <vt:lpstr>Principal</vt:lpstr>
      <vt:lpstr>buques</vt:lpstr>
      <vt:lpstr>ag, marítimos</vt:lpstr>
      <vt:lpstr>exportadores</vt:lpstr>
      <vt:lpstr>manzanas &amp; peras</vt:lpstr>
      <vt:lpstr>especies &amp; destinos</vt:lpstr>
      <vt:lpstr>especies x destinos</vt:lpstr>
      <vt:lpstr>buques!Títulos_a_imprimir</vt:lpstr>
      <vt:lpstr>'especies &amp; destinos'!Títulos_a_imprimir</vt:lpstr>
      <vt:lpstr>'especies x destinos'!Títulos_a_imprimir</vt:lpstr>
      <vt:lpstr>exportadores!Títulos_a_imprimir</vt:lpstr>
      <vt:lpstr>'manzanas &amp; peras'!Títulos_a_imprimir</vt:lpstr>
    </vt:vector>
  </TitlesOfParts>
  <Manager/>
  <Company>PATAGONIA NORTE S.A.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Lic. Juan Carlos González</dc:creator>
  <cp:keywords/>
  <dc:description/>
  <cp:lastModifiedBy>Daniel Sancho</cp:lastModifiedBy>
  <cp:revision/>
  <cp:lastPrinted>2025-08-25T22:24:10Z</cp:lastPrinted>
  <dcterms:created xsi:type="dcterms:W3CDTF">2000-02-12T15:57:40Z</dcterms:created>
  <dcterms:modified xsi:type="dcterms:W3CDTF">2026-02-02T15:50:19Z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0x0101006E9A3C305644D149B233DB9969CE552C</vt:lpwstr>
  </property>
  <property fmtid="{D5CDD505-2E9C-101B-9397-08002B2CF9AE}" pid="3" name="MediaServiceImageTags">
    <vt:lpwstr/>
  </property>
</Properties>
</file>