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niel\Dropbox\Mis documentos TPN\Dpto SISTEMAS\T2017\Estad2017\SAE+BHI\"/>
    </mc:Choice>
  </mc:AlternateContent>
  <bookViews>
    <workbookView xWindow="0" yWindow="3150" windowWidth="10140" windowHeight="4935" tabRatio="789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_FilterDatabase" localSheetId="1" hidden="1">buques!$A$11:$R$16</definedName>
    <definedName name="_xlnm._FilterDatabase" localSheetId="4" hidden="1">'especie y destino'!$A$14:$H$62</definedName>
    <definedName name="_xlnm._FilterDatabase" localSheetId="3" hidden="1">'peras y manz'!$A$11:$E$50</definedName>
    <definedName name="_xlnm.Print_Area" localSheetId="1">buques!$A$1:$G$116</definedName>
    <definedName name="_xlnm.Print_Area" localSheetId="5">'esp x destino'!$A$1:$I$193</definedName>
    <definedName name="_xlnm.Print_Area" localSheetId="4">'especie y destino'!$A$1:$H$125</definedName>
    <definedName name="_xlnm.Print_Area" localSheetId="3">'peras y manz'!$A$1:$F$52</definedName>
    <definedName name="_xlnm.Print_Area" localSheetId="0">Principal!$A$1:$G$60</definedName>
    <definedName name="Excel_BuiltIn__FilterDatabase" localSheetId="1">buques!$A$11:$G$116</definedName>
    <definedName name="Excel_BuiltIn__FilterDatabase" localSheetId="2">exportadores!$A$11:$D$86</definedName>
    <definedName name="Excel_BuiltIn__FilterDatabase_2">buques!$A$11:$G$116</definedName>
    <definedName name="Excel_BuiltIn__FilterDatabase_3">exportadores!$A$11:$E$11</definedName>
    <definedName name="Excel_BuiltIn__FilterDatabase_4">'peras y manz'!$A$11:$E$11</definedName>
    <definedName name="Excel_BuiltIn__FilterDatabase_6">'esp x destino'!$A$14:$I$193</definedName>
    <definedName name="_xlnm.Print_Titles" localSheetId="1">buques!$1:$11</definedName>
    <definedName name="_xlnm.Print_Titles" localSheetId="5">'esp x destino'!$1:$14</definedName>
    <definedName name="_xlnm.Print_Titles" localSheetId="4">'especie y destino'!$64:$65</definedName>
    <definedName name="_xlnm.Print_Titles" localSheetId="2">exportadores!$1:$11</definedName>
    <definedName name="_xlnm.Print_Titles" localSheetId="3">'peras y manz'!$1:$11</definedName>
  </definedNames>
  <calcPr calcId="162913"/>
  <fileRecoveryPr repairLoad="1"/>
</workbook>
</file>

<file path=xl/calcChain.xml><?xml version="1.0" encoding="utf-8"?>
<calcChain xmlns="http://schemas.openxmlformats.org/spreadsheetml/2006/main">
  <c r="I149" i="6" l="1"/>
  <c r="I110" i="6"/>
  <c r="I94" i="6"/>
  <c r="I186" i="6"/>
  <c r="I154" i="6"/>
  <c r="I136" i="6"/>
  <c r="I23" i="6" l="1"/>
  <c r="H113" i="5"/>
  <c r="H112" i="5"/>
  <c r="H44" i="5"/>
  <c r="H43" i="5"/>
  <c r="F116" i="2"/>
  <c r="E116" i="2"/>
  <c r="D116" i="2"/>
  <c r="I174" i="6" l="1"/>
  <c r="I82" i="6"/>
  <c r="I81" i="6"/>
  <c r="H15" i="5"/>
  <c r="H55" i="5"/>
  <c r="I150" i="6" l="1"/>
  <c r="I125" i="6"/>
  <c r="I22" i="6"/>
  <c r="I87" i="6"/>
  <c r="I70" i="6"/>
  <c r="I63" i="6"/>
  <c r="H122" i="5"/>
  <c r="H121" i="5"/>
  <c r="H120" i="5"/>
  <c r="H118" i="5"/>
  <c r="H117" i="5"/>
  <c r="H116" i="5"/>
  <c r="H115" i="5"/>
  <c r="H114" i="5"/>
  <c r="H111" i="5"/>
  <c r="H110" i="5"/>
  <c r="H109" i="5"/>
  <c r="H108" i="5"/>
  <c r="H107" i="5"/>
  <c r="H106" i="5"/>
  <c r="H105" i="5"/>
  <c r="H103" i="5"/>
  <c r="H102" i="5"/>
  <c r="H100" i="5"/>
  <c r="H99" i="5"/>
  <c r="H98" i="5"/>
  <c r="H97" i="5"/>
  <c r="H96" i="5"/>
  <c r="H95" i="5"/>
  <c r="H58" i="5"/>
  <c r="H57" i="5"/>
  <c r="H56" i="5"/>
  <c r="H51" i="5"/>
  <c r="H50" i="5"/>
  <c r="H49" i="5"/>
  <c r="H48" i="5"/>
  <c r="H47" i="5"/>
  <c r="H46" i="5"/>
  <c r="H45" i="5"/>
  <c r="H40" i="5"/>
  <c r="H38" i="5"/>
  <c r="H37" i="5"/>
  <c r="H36" i="5"/>
  <c r="H35" i="5"/>
  <c r="H32" i="5"/>
  <c r="H27" i="5"/>
  <c r="H25" i="5"/>
  <c r="H23" i="5"/>
  <c r="H22" i="5"/>
  <c r="H21" i="5"/>
  <c r="H20" i="5"/>
  <c r="I62" i="6" l="1"/>
  <c r="H94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I190" i="6"/>
  <c r="I189" i="6"/>
  <c r="I188" i="6"/>
  <c r="I187" i="6"/>
  <c r="I185" i="6"/>
  <c r="I182" i="6"/>
  <c r="I179" i="6"/>
  <c r="I177" i="6"/>
  <c r="I176" i="6"/>
  <c r="I173" i="6"/>
  <c r="I172" i="6"/>
  <c r="I170" i="6"/>
  <c r="I169" i="6"/>
  <c r="I165" i="6"/>
  <c r="I162" i="6"/>
  <c r="I161" i="6"/>
  <c r="I160" i="6"/>
  <c r="I159" i="6"/>
  <c r="I157" i="6"/>
  <c r="I156" i="6"/>
  <c r="I155" i="6"/>
  <c r="I153" i="6"/>
  <c r="I152" i="6"/>
  <c r="I151" i="6"/>
  <c r="I148" i="6"/>
  <c r="I147" i="6"/>
  <c r="I146" i="6"/>
  <c r="I145" i="6"/>
  <c r="I144" i="6"/>
  <c r="I138" i="6"/>
  <c r="I137" i="6"/>
  <c r="I133" i="6"/>
  <c r="I132" i="6"/>
  <c r="I131" i="6"/>
  <c r="I129" i="6"/>
  <c r="I128" i="6"/>
  <c r="I127" i="6"/>
  <c r="I124" i="6"/>
  <c r="I123" i="6"/>
  <c r="I122" i="6"/>
  <c r="I119" i="6"/>
  <c r="I118" i="6"/>
  <c r="I117" i="6"/>
  <c r="I116" i="6"/>
  <c r="I115" i="6"/>
  <c r="I114" i="6"/>
  <c r="I111" i="6"/>
  <c r="I109" i="6"/>
  <c r="I108" i="6"/>
  <c r="I107" i="6"/>
  <c r="I106" i="6"/>
  <c r="I105" i="6"/>
  <c r="I104" i="6"/>
  <c r="I103" i="6"/>
  <c r="I101" i="6"/>
  <c r="I100" i="6"/>
  <c r="I99" i="6"/>
  <c r="I98" i="6"/>
  <c r="I96" i="6"/>
  <c r="I95" i="6"/>
  <c r="I93" i="6"/>
  <c r="I89" i="6"/>
  <c r="I88" i="6"/>
  <c r="I86" i="6"/>
  <c r="I85" i="6"/>
  <c r="I84" i="6"/>
  <c r="I83" i="6"/>
  <c r="I79" i="6"/>
  <c r="I76" i="6"/>
  <c r="I75" i="6"/>
  <c r="I74" i="6"/>
  <c r="I72" i="6"/>
  <c r="I71" i="6"/>
  <c r="I68" i="6"/>
  <c r="I67" i="6"/>
  <c r="I66" i="6"/>
  <c r="I65" i="6"/>
  <c r="I64" i="6"/>
  <c r="I60" i="6"/>
  <c r="I59" i="6"/>
  <c r="I58" i="6"/>
  <c r="I56" i="6"/>
  <c r="I55" i="6"/>
  <c r="I54" i="6"/>
  <c r="I53" i="6"/>
  <c r="I51" i="6"/>
  <c r="I50" i="6"/>
  <c r="I49" i="6"/>
  <c r="I48" i="6"/>
  <c r="I45" i="6"/>
  <c r="I44" i="6"/>
  <c r="I42" i="6"/>
  <c r="I39" i="6"/>
  <c r="I38" i="6"/>
  <c r="I37" i="6"/>
  <c r="I36" i="6"/>
  <c r="I35" i="6"/>
  <c r="I34" i="6"/>
  <c r="I33" i="6"/>
  <c r="I32" i="6"/>
  <c r="I31" i="6"/>
  <c r="I30" i="6"/>
  <c r="I29" i="6"/>
  <c r="I27" i="6"/>
  <c r="I25" i="6"/>
  <c r="I21" i="6"/>
  <c r="I20" i="6"/>
  <c r="H123" i="5"/>
  <c r="D52" i="4"/>
  <c r="E33" i="4" s="1"/>
  <c r="C52" i="4"/>
  <c r="B52" i="4"/>
  <c r="H60" i="5"/>
  <c r="H16" i="5"/>
  <c r="I19" i="6"/>
  <c r="I17" i="6"/>
  <c r="I16" i="6"/>
  <c r="H67" i="5"/>
  <c r="I15" i="6"/>
  <c r="H19" i="5"/>
  <c r="G61" i="5"/>
  <c r="F61" i="5"/>
  <c r="E61" i="5"/>
  <c r="D61" i="5"/>
  <c r="C61" i="5"/>
  <c r="B61" i="5"/>
  <c r="G124" i="5"/>
  <c r="F124" i="5"/>
  <c r="E124" i="5"/>
  <c r="D124" i="5"/>
  <c r="C124" i="5"/>
  <c r="B124" i="5"/>
  <c r="D87" i="3"/>
  <c r="E55" i="3" s="1"/>
  <c r="C87" i="3"/>
  <c r="B87" i="3"/>
  <c r="H192" i="6"/>
  <c r="G192" i="6"/>
  <c r="F192" i="6"/>
  <c r="C192" i="6"/>
  <c r="E192" i="6"/>
  <c r="D192" i="6"/>
  <c r="F11" i="6"/>
  <c r="E11" i="5"/>
  <c r="H66" i="5"/>
  <c r="E9" i="4"/>
  <c r="E9" i="3"/>
  <c r="F9" i="2"/>
  <c r="H61" i="5"/>
  <c r="E31" i="4"/>
  <c r="H124" i="5" l="1"/>
  <c r="E39" i="3"/>
  <c r="E40" i="3"/>
  <c r="I192" i="6"/>
  <c r="I193" i="6"/>
  <c r="H125" i="5"/>
  <c r="H62" i="5"/>
  <c r="E41" i="4"/>
  <c r="E16" i="4"/>
  <c r="E48" i="4"/>
  <c r="E15" i="4"/>
  <c r="E26" i="4"/>
  <c r="E43" i="4"/>
  <c r="E21" i="4"/>
  <c r="E32" i="4"/>
  <c r="E37" i="4"/>
  <c r="E23" i="4"/>
  <c r="E14" i="4"/>
  <c r="E22" i="4"/>
  <c r="E51" i="4"/>
  <c r="E45" i="4"/>
  <c r="E24" i="4"/>
  <c r="E17" i="4"/>
  <c r="E47" i="4"/>
  <c r="E13" i="4"/>
  <c r="E20" i="4"/>
  <c r="E49" i="4"/>
  <c r="E12" i="4"/>
  <c r="E46" i="4"/>
  <c r="E50" i="4"/>
  <c r="E40" i="4"/>
  <c r="E28" i="4"/>
  <c r="E27" i="4"/>
  <c r="E30" i="4"/>
  <c r="E19" i="4"/>
  <c r="E34" i="4"/>
  <c r="E44" i="4"/>
  <c r="E38" i="4"/>
  <c r="E35" i="4"/>
  <c r="E36" i="4"/>
  <c r="E18" i="4"/>
  <c r="E42" i="4"/>
  <c r="E29" i="4"/>
  <c r="E25" i="4"/>
  <c r="E39" i="4"/>
  <c r="E46" i="3"/>
  <c r="E75" i="3"/>
  <c r="E82" i="3"/>
  <c r="E79" i="3"/>
  <c r="E44" i="3"/>
  <c r="E74" i="3"/>
  <c r="E57" i="3"/>
  <c r="E29" i="3"/>
  <c r="E12" i="3"/>
  <c r="E38" i="3"/>
  <c r="E20" i="3"/>
  <c r="E19" i="3"/>
  <c r="E66" i="3"/>
  <c r="E21" i="3"/>
  <c r="E28" i="3"/>
  <c r="E64" i="3"/>
  <c r="E16" i="3"/>
  <c r="E34" i="3"/>
  <c r="E50" i="3"/>
  <c r="E48" i="3"/>
  <c r="E51" i="3"/>
  <c r="E84" i="3"/>
  <c r="E33" i="3"/>
  <c r="E83" i="3"/>
  <c r="E26" i="3"/>
  <c r="E60" i="3"/>
  <c r="E53" i="3"/>
  <c r="E18" i="3"/>
  <c r="E67" i="3"/>
  <c r="E32" i="3"/>
  <c r="E52" i="3"/>
  <c r="E63" i="3"/>
  <c r="E25" i="3"/>
  <c r="E59" i="3"/>
  <c r="E71" i="3"/>
  <c r="E36" i="3"/>
  <c r="E14" i="3"/>
  <c r="E35" i="3"/>
  <c r="E69" i="3"/>
  <c r="E80" i="3"/>
  <c r="E17" i="3"/>
  <c r="E61" i="3"/>
  <c r="E41" i="3"/>
  <c r="E49" i="3"/>
  <c r="E47" i="3"/>
  <c r="E37" i="3"/>
  <c r="E56" i="3"/>
  <c r="E42" i="3"/>
  <c r="E86" i="3"/>
  <c r="E72" i="3"/>
  <c r="E76" i="3"/>
  <c r="E31" i="3"/>
  <c r="E45" i="3"/>
  <c r="E73" i="3"/>
  <c r="E27" i="3"/>
  <c r="E70" i="3"/>
  <c r="E54" i="3"/>
  <c r="E22" i="3"/>
  <c r="E81" i="3"/>
  <c r="E23" i="3"/>
  <c r="E77" i="3"/>
  <c r="E13" i="3"/>
  <c r="E43" i="3"/>
  <c r="E85" i="3"/>
  <c r="E24" i="3"/>
  <c r="E78" i="3"/>
  <c r="E68" i="3"/>
  <c r="E30" i="3"/>
  <c r="E62" i="3"/>
  <c r="E65" i="3"/>
  <c r="E15" i="3"/>
  <c r="E58" i="3"/>
  <c r="E52" i="4" l="1"/>
</calcChain>
</file>

<file path=xl/sharedStrings.xml><?xml version="1.0" encoding="utf-8"?>
<sst xmlns="http://schemas.openxmlformats.org/spreadsheetml/2006/main" count="805" uniqueCount="340">
  <si>
    <t>Peras y Manzanas por Exportador</t>
  </si>
  <si>
    <t>N°</t>
  </si>
  <si>
    <t>BUQUE</t>
  </si>
  <si>
    <t>FECHA</t>
  </si>
  <si>
    <t>PALLETS</t>
  </si>
  <si>
    <t>BULTOS</t>
  </si>
  <si>
    <t>TONELADAS</t>
  </si>
  <si>
    <t>PUERTO</t>
  </si>
  <si>
    <t>B. BCA</t>
  </si>
  <si>
    <t>Totales</t>
  </si>
  <si>
    <t>EXPORTADOR</t>
  </si>
  <si>
    <t>% DIST</t>
  </si>
  <si>
    <t>Total Gral.</t>
  </si>
  <si>
    <t>% Distr.</t>
  </si>
  <si>
    <t>Total</t>
  </si>
  <si>
    <t>ESPECIE</t>
  </si>
  <si>
    <t>---%</t>
  </si>
  <si>
    <t>Variación en pallets:</t>
  </si>
  <si>
    <t>DESTINO</t>
  </si>
  <si>
    <t>totales</t>
  </si>
  <si>
    <t>Temporada 2016</t>
  </si>
  <si>
    <t>% VAR</t>
  </si>
  <si>
    <t>en TONS</t>
  </si>
  <si>
    <t>P. SAE</t>
  </si>
  <si>
    <t>Temporada 2017</t>
  </si>
  <si>
    <t>TEMPORADA 2017</t>
  </si>
  <si>
    <t>Exportadores - Temporada 2017 (Manzana y Pera)</t>
  </si>
  <si>
    <t>Comparativos Temporada 2016 Vs. 2017 Especies y Destinos</t>
  </si>
  <si>
    <t>Comparativos Temporada 2016 Vs. 2017 Especies por Destinos</t>
  </si>
  <si>
    <t>MANZANA</t>
  </si>
  <si>
    <t>PERA</t>
  </si>
  <si>
    <t>BRASIL</t>
  </si>
  <si>
    <t>FRANCIA</t>
  </si>
  <si>
    <t>HOLANDA</t>
  </si>
  <si>
    <t>ITALIA</t>
  </si>
  <si>
    <t>RUSIA</t>
  </si>
  <si>
    <t xml:space="preserve">HOLANDA             </t>
  </si>
  <si>
    <t>Comparativo 2016 vs 2017 Especies y Destinos</t>
  </si>
  <si>
    <t>Comparativo 2016 vs 2017 Especies por Destinos</t>
  </si>
  <si>
    <t xml:space="preserve">CONTSHIP OAK 703 R  </t>
  </si>
  <si>
    <t xml:space="preserve">ARICA EXPRESS V007  </t>
  </si>
  <si>
    <t xml:space="preserve">NORDIC MACAU V007   </t>
  </si>
  <si>
    <t xml:space="preserve">COSUR SA            </t>
  </si>
  <si>
    <t xml:space="preserve">ECOFRUT SA          </t>
  </si>
  <si>
    <t xml:space="preserve">EMELKA S.A.         </t>
  </si>
  <si>
    <t xml:space="preserve">MONTEVER SA         </t>
  </si>
  <si>
    <t>PORTUGAL</t>
  </si>
  <si>
    <t>USA</t>
  </si>
  <si>
    <t xml:space="preserve">RUSIA               </t>
  </si>
  <si>
    <t>Buques - Temporada 2017</t>
  </si>
  <si>
    <t xml:space="preserve">LILLY SCHULTE V008  </t>
  </si>
  <si>
    <t>SAN ANTONIO EXP. V06</t>
  </si>
  <si>
    <t xml:space="preserve">3 ARROYOS SA        </t>
  </si>
  <si>
    <t>AGRONEGOC JEWELL SRL</t>
  </si>
  <si>
    <t xml:space="preserve">ALEA Y CIA          </t>
  </si>
  <si>
    <t>ALFALFA Y FORRAJES D</t>
  </si>
  <si>
    <t>CIA MOLINERA DEL SUR</t>
  </si>
  <si>
    <t xml:space="preserve">DOW ARGENTINA       </t>
  </si>
  <si>
    <t xml:space="preserve">GRUPO GUASCH SRL    </t>
  </si>
  <si>
    <t xml:space="preserve">MOLINO CAÑUELAS     </t>
  </si>
  <si>
    <t>PAT. FRUITS TRADE SA</t>
  </si>
  <si>
    <t xml:space="preserve">SOLVAY INDUPA SAIC  </t>
  </si>
  <si>
    <t xml:space="preserve">WHITE GULF SA       </t>
  </si>
  <si>
    <t>Exportadores - Temporada 2017</t>
  </si>
  <si>
    <t xml:space="preserve">ALFALFA             </t>
  </si>
  <si>
    <t>BANDAS ELAS</t>
  </si>
  <si>
    <t xml:space="preserve">BOBINAS             </t>
  </si>
  <si>
    <t>CEBA</t>
  </si>
  <si>
    <t xml:space="preserve">CEREAL              </t>
  </si>
  <si>
    <t xml:space="preserve">HARINA              </t>
  </si>
  <si>
    <t xml:space="preserve">JUGO FERMEN         </t>
  </si>
  <si>
    <t xml:space="preserve">PESCADO             </t>
  </si>
  <si>
    <t xml:space="preserve">PLIC.DE VIN         </t>
  </si>
  <si>
    <t xml:space="preserve">POLIETILENO         </t>
  </si>
  <si>
    <t xml:space="preserve">SODA CAUST          </t>
  </si>
  <si>
    <t xml:space="preserve">TRIGO ORGAN         </t>
  </si>
  <si>
    <t>ARABIA</t>
  </si>
  <si>
    <t>ECUADOR</t>
  </si>
  <si>
    <t>INDIA</t>
  </si>
  <si>
    <t>ARGENTINA</t>
  </si>
  <si>
    <t>CANADA</t>
  </si>
  <si>
    <t>CHILE</t>
  </si>
  <si>
    <t>EMIRATOS ARABES</t>
  </si>
  <si>
    <t>ESPAÑA</t>
  </si>
  <si>
    <t>REP. DOMINICANA</t>
  </si>
  <si>
    <t>TURQUIA</t>
  </si>
  <si>
    <t>ALFALFA</t>
  </si>
  <si>
    <t>POLIETILENO</t>
  </si>
  <si>
    <t>CEREAL</t>
  </si>
  <si>
    <t>HARINA</t>
  </si>
  <si>
    <t>SODA CAUST</t>
  </si>
  <si>
    <t>BOBINAS</t>
  </si>
  <si>
    <t>TRIGO ORGAN</t>
  </si>
  <si>
    <t>JUGO FERMEN</t>
  </si>
  <si>
    <t>Buques</t>
  </si>
  <si>
    <t>Exportadores</t>
  </si>
  <si>
    <t>ALEMANIA</t>
  </si>
  <si>
    <t>BELGICA</t>
  </si>
  <si>
    <t>GRECIA</t>
  </si>
  <si>
    <t>INGLATERRA</t>
  </si>
  <si>
    <t>NORUEGA</t>
  </si>
  <si>
    <t>SUECIA</t>
  </si>
  <si>
    <t xml:space="preserve">TRITON REEFER       </t>
  </si>
  <si>
    <t xml:space="preserve">CONTSHIP OAK 705 R  </t>
  </si>
  <si>
    <t xml:space="preserve">SAN ALVARO 702 E HS </t>
  </si>
  <si>
    <t>SAN ALVARO 702 E MSK</t>
  </si>
  <si>
    <t xml:space="preserve">ICE RANGER          </t>
  </si>
  <si>
    <t xml:space="preserve">CONTSHIP OAK 706 R  </t>
  </si>
  <si>
    <t xml:space="preserve">ALGOL 1702 E HS     </t>
  </si>
  <si>
    <t xml:space="preserve">ALGOL 1702 E MSK    </t>
  </si>
  <si>
    <t xml:space="preserve">HANSA LUBECK        </t>
  </si>
  <si>
    <t>ANTOFAGASTA EXP. V06</t>
  </si>
  <si>
    <t>SAN VICENTE EXP. V06</t>
  </si>
  <si>
    <t xml:space="preserve">A.M.G. FRUTAS S.A.  </t>
  </si>
  <si>
    <t xml:space="preserve">AUSTRADE S.R.L.     </t>
  </si>
  <si>
    <t xml:space="preserve">BOSCHI HNOS S.A.    </t>
  </si>
  <si>
    <t xml:space="preserve">CLASICA S.R.L.      </t>
  </si>
  <si>
    <t xml:space="preserve">DON CLEMENTE SRL    </t>
  </si>
  <si>
    <t xml:space="preserve">FLOTOM SRL          </t>
  </si>
  <si>
    <t>FRESCURAS ORG PAT SA</t>
  </si>
  <si>
    <t xml:space="preserve">FRUITS &amp; LIFE SA    </t>
  </si>
  <si>
    <t>FRUTAS SENSACION SRL</t>
  </si>
  <si>
    <t xml:space="preserve">FRUTOS DEL DESIERTO </t>
  </si>
  <si>
    <t>J.PATALANO E HJOS SA</t>
  </si>
  <si>
    <t xml:space="preserve">KLEPPE S.A.         </t>
  </si>
  <si>
    <t xml:space="preserve">LA CONQUISTA SRL    </t>
  </si>
  <si>
    <t xml:space="preserve">LA DELICIOSA SA     </t>
  </si>
  <si>
    <t xml:space="preserve">LA TERC GENERACION  </t>
  </si>
  <si>
    <t xml:space="preserve">LUIS ALDRIGHETTI    </t>
  </si>
  <si>
    <t xml:space="preserve">MARI NELIDA GARCIA  </t>
  </si>
  <si>
    <t xml:space="preserve">MIELE S.A.          </t>
  </si>
  <si>
    <t xml:space="preserve">MOÑO AZUL S.A.      </t>
  </si>
  <si>
    <t xml:space="preserve">ORAZI MARIA LUZ     </t>
  </si>
  <si>
    <t xml:space="preserve">PAI S.A.            </t>
  </si>
  <si>
    <t xml:space="preserve">RABANEDO JM         </t>
  </si>
  <si>
    <t xml:space="preserve">SOMORINI S.A.       </t>
  </si>
  <si>
    <t xml:space="preserve">STD FRUIT ARG. S.A. </t>
  </si>
  <si>
    <t xml:space="preserve">TEOREMA SRL         </t>
  </si>
  <si>
    <t xml:space="preserve">TRES ASES S.A.      </t>
  </si>
  <si>
    <t xml:space="preserve">TREVISUR SA         </t>
  </si>
  <si>
    <t xml:space="preserve">EXPOFRUT ARG.  S.A. </t>
  </si>
  <si>
    <t>CHOFA</t>
  </si>
  <si>
    <t>IRLANDA</t>
  </si>
  <si>
    <t>MALTA</t>
  </si>
  <si>
    <t xml:space="preserve">SAN ALVARO 704 E HS </t>
  </si>
  <si>
    <t>SAN ALVARO 704 E MSK</t>
  </si>
  <si>
    <t xml:space="preserve">CONTSHIP OAK 707 R  </t>
  </si>
  <si>
    <t xml:space="preserve">HONDURAS STAR       </t>
  </si>
  <si>
    <t xml:space="preserve">WILD COSMOS         </t>
  </si>
  <si>
    <t xml:space="preserve">ALGOL 1704 E HS     </t>
  </si>
  <si>
    <t xml:space="preserve">ALGOL 1704 E MSK    </t>
  </si>
  <si>
    <t xml:space="preserve">NORDIC BEIJING V20  </t>
  </si>
  <si>
    <t xml:space="preserve">ARGENTILEMON SA     </t>
  </si>
  <si>
    <t xml:space="preserve">COEXCO SA           </t>
  </si>
  <si>
    <t>GOLONDRINA TRADING S</t>
  </si>
  <si>
    <t xml:space="preserve">LOS COLLADOS SRL    </t>
  </si>
  <si>
    <t xml:space="preserve">PACKSERVI SRL       </t>
  </si>
  <si>
    <t xml:space="preserve">VIA FRUTTA SA       </t>
  </si>
  <si>
    <t>BANGLADESH</t>
  </si>
  <si>
    <t>FINLANDIA</t>
  </si>
  <si>
    <t>ISRAEL</t>
  </si>
  <si>
    <t>KUWAIT</t>
  </si>
  <si>
    <t>LEGUMBRE</t>
  </si>
  <si>
    <t>COLOMBIA</t>
  </si>
  <si>
    <t>JORDANIA</t>
  </si>
  <si>
    <t>LITUANIA</t>
  </si>
  <si>
    <t>NORDIC HONG KONG V01</t>
  </si>
  <si>
    <t>NORDIC STRALSUND V34</t>
  </si>
  <si>
    <t xml:space="preserve">SAN ALVARO 706 E HS </t>
  </si>
  <si>
    <t>SAN ALVARO 706 E MSK</t>
  </si>
  <si>
    <t xml:space="preserve">CONTSHIP OAK 709 R  </t>
  </si>
  <si>
    <t xml:space="preserve">ARICA EXPRESS V008  </t>
  </si>
  <si>
    <t xml:space="preserve">ALGOL 1706 E HS     </t>
  </si>
  <si>
    <t xml:space="preserve">ALGOL 1706 E MSK    </t>
  </si>
  <si>
    <t xml:space="preserve">CONTSHIP OAK 710 R  </t>
  </si>
  <si>
    <t xml:space="preserve">LAS 3 L SRL         </t>
  </si>
  <si>
    <t xml:space="preserve">SECOMEX SRL         </t>
  </si>
  <si>
    <t>LADRILLOS</t>
  </si>
  <si>
    <t>ZAPALLO</t>
  </si>
  <si>
    <t>CROACIA</t>
  </si>
  <si>
    <t>DINAMARCA</t>
  </si>
  <si>
    <t>QATAR</t>
  </si>
  <si>
    <t>CEBADA</t>
  </si>
  <si>
    <t>LIBIA</t>
  </si>
  <si>
    <t>SINGAPUR</t>
  </si>
  <si>
    <t xml:space="preserve">SAN ALVARO 708 E HS </t>
  </si>
  <si>
    <t>SAN ALVARO 708 E MSK</t>
  </si>
  <si>
    <t xml:space="preserve">BALTIC HEATHER      </t>
  </si>
  <si>
    <t xml:space="preserve">MEXICAN BAY         </t>
  </si>
  <si>
    <t xml:space="preserve">ALGOL 1708 E HS     </t>
  </si>
  <si>
    <t xml:space="preserve">ALGOL 1708 E MSK    </t>
  </si>
  <si>
    <t xml:space="preserve">CONTSHIP OAK 712 R  </t>
  </si>
  <si>
    <t>SAN ANTONIO EXP V007</t>
  </si>
  <si>
    <t xml:space="preserve">NORDIC MACAU V008   </t>
  </si>
  <si>
    <t>ANTOFAGASTA EXP. V07</t>
  </si>
  <si>
    <t xml:space="preserve">AGRO RUGGERI SA     </t>
  </si>
  <si>
    <t xml:space="preserve">COINGRA SA          </t>
  </si>
  <si>
    <t xml:space="preserve">FRANCISCO E MUDAD   </t>
  </si>
  <si>
    <t xml:space="preserve">FRUTUCUMAN SA       </t>
  </si>
  <si>
    <t xml:space="preserve">JUGOS S.A.          </t>
  </si>
  <si>
    <t>AROMA MANZ</t>
  </si>
  <si>
    <t>J.C. PERA</t>
  </si>
  <si>
    <t>JUGO PERA O</t>
  </si>
  <si>
    <t>LIMON</t>
  </si>
  <si>
    <t>ARGELIA</t>
  </si>
  <si>
    <t xml:space="preserve">BAHREIN             </t>
  </si>
  <si>
    <t xml:space="preserve">CHINA               </t>
  </si>
  <si>
    <t xml:space="preserve">LIBANO              </t>
  </si>
  <si>
    <t>MARRUECOS</t>
  </si>
  <si>
    <t>OMAN</t>
  </si>
  <si>
    <t>PERU</t>
  </si>
  <si>
    <t>RUMANIA</t>
  </si>
  <si>
    <t xml:space="preserve">PERA                </t>
  </si>
  <si>
    <t>CHINA</t>
  </si>
  <si>
    <t>LIBANO</t>
  </si>
  <si>
    <t xml:space="preserve">SAN ALVARO 710 E HS </t>
  </si>
  <si>
    <t>SAN ALVARO 710 E MSK</t>
  </si>
  <si>
    <t xml:space="preserve">ALGOL 1710 E HS     </t>
  </si>
  <si>
    <t xml:space="preserve">ALGOL 1710 E MSK    </t>
  </si>
  <si>
    <t xml:space="preserve">CONTSHIP OAK 713 R  </t>
  </si>
  <si>
    <t xml:space="preserve">SAN ALVARO 712 E HS </t>
  </si>
  <si>
    <t>SAN ALVARO 712 E MSK</t>
  </si>
  <si>
    <t>SAN VICENTE EXP. V07</t>
  </si>
  <si>
    <t xml:space="preserve">NORDIC BEIJING V021 </t>
  </si>
  <si>
    <t>SEMILLAS CHUFA</t>
  </si>
  <si>
    <t xml:space="preserve">BULGARIA            </t>
  </si>
  <si>
    <t>BULGARIA</t>
  </si>
  <si>
    <t>J.C.PERA</t>
  </si>
  <si>
    <t xml:space="preserve">GREEN ITALIA        </t>
  </si>
  <si>
    <t>NORDIC STRALSUND V35</t>
  </si>
  <si>
    <t xml:space="preserve">ALGOL 1712 E HS     </t>
  </si>
  <si>
    <t xml:space="preserve">ALGOL 1712 E MSK    </t>
  </si>
  <si>
    <t xml:space="preserve">CONTSHIP OAK 717 R  </t>
  </si>
  <si>
    <t>NORDIC HONG KONG V02</t>
  </si>
  <si>
    <t xml:space="preserve">SAN ALVARO 714 E HS </t>
  </si>
  <si>
    <t>SAN ALVARO 714 E MSK</t>
  </si>
  <si>
    <t>POLLOLIN</t>
  </si>
  <si>
    <t xml:space="preserve">POLLO               </t>
  </si>
  <si>
    <t xml:space="preserve">NUEVA ZELANDIA      </t>
  </si>
  <si>
    <t>SUDAFRICA</t>
  </si>
  <si>
    <t>POLLO</t>
  </si>
  <si>
    <t xml:space="preserve">MANZANA             </t>
  </si>
  <si>
    <t xml:space="preserve">CONTSHIP OAK 718 R  </t>
  </si>
  <si>
    <t xml:space="preserve">ALGOL 1714 E HS     </t>
  </si>
  <si>
    <t xml:space="preserve">ALGOL 1714 E MSK    </t>
  </si>
  <si>
    <t xml:space="preserve">ARICA EXPRESS V009  </t>
  </si>
  <si>
    <t xml:space="preserve">SAN ALVARO 716 E HS </t>
  </si>
  <si>
    <t>SAN ALVARO 716 E MSK</t>
  </si>
  <si>
    <t>SAN ANTONIO EXP. V08</t>
  </si>
  <si>
    <t xml:space="preserve">COMER. ROMMEL SA    </t>
  </si>
  <si>
    <t xml:space="preserve">JUGOS LUGA SA       </t>
  </si>
  <si>
    <t>CEBOLLA</t>
  </si>
  <si>
    <t>INDONESIA</t>
  </si>
  <si>
    <t>MALASIA</t>
  </si>
  <si>
    <t xml:space="preserve">ALGOL 1716 E HS     </t>
  </si>
  <si>
    <t xml:space="preserve">ALGOL 1716 E MSK    </t>
  </si>
  <si>
    <t xml:space="preserve">CONSHIP OAK 719 R   </t>
  </si>
  <si>
    <t xml:space="preserve">NORDIC MACAU V009   </t>
  </si>
  <si>
    <t xml:space="preserve">SAN ALVARO 718 E HS </t>
  </si>
  <si>
    <t>ANTOFAGASTA EXP. V08</t>
  </si>
  <si>
    <t xml:space="preserve">DAASONS SA          </t>
  </si>
  <si>
    <t>ABS VEGETAL</t>
  </si>
  <si>
    <t>IRAN</t>
  </si>
  <si>
    <t>URUGUAY</t>
  </si>
  <si>
    <t>TEMPORADA 2016</t>
  </si>
  <si>
    <t>SAN VICENTE EXP. V08</t>
  </si>
  <si>
    <t xml:space="preserve">CONTSHIP OAK 721 R  </t>
  </si>
  <si>
    <t xml:space="preserve">NORDIC BEIJING V022 </t>
  </si>
  <si>
    <t xml:space="preserve">SAN ALVARO 720 E HS </t>
  </si>
  <si>
    <t xml:space="preserve">CONTSHIP OAK 722 R  </t>
  </si>
  <si>
    <t>NORDIC STRALSUND V36</t>
  </si>
  <si>
    <t>NORDIC HONG KONG V03</t>
  </si>
  <si>
    <t xml:space="preserve">ARICA EXPRESS V10   </t>
  </si>
  <si>
    <t xml:space="preserve">ALLHUE SA           </t>
  </si>
  <si>
    <t xml:space="preserve">COSTA LIMAY         </t>
  </si>
  <si>
    <t xml:space="preserve">CULTIVOS PAT. S.R.L </t>
  </si>
  <si>
    <t xml:space="preserve">UNIPAR INDUPA SAIC  </t>
  </si>
  <si>
    <t>CATALIZADOR</t>
  </si>
  <si>
    <t xml:space="preserve">J MANZ C.C          </t>
  </si>
  <si>
    <t xml:space="preserve">J.C.MANZ            </t>
  </si>
  <si>
    <t xml:space="preserve">LANA                </t>
  </si>
  <si>
    <t>NUEZ</t>
  </si>
  <si>
    <t xml:space="preserve">PULPA PERA          </t>
  </si>
  <si>
    <t>CHECOSLOVAQUIA</t>
  </si>
  <si>
    <t>KOREA SOUTH</t>
  </si>
  <si>
    <t>MEXICO</t>
  </si>
  <si>
    <t xml:space="preserve">CHECOSLOVAQUIA      </t>
  </si>
  <si>
    <t>J.C.MANZ</t>
  </si>
  <si>
    <t>SAN ANTONIO EXP. V09</t>
  </si>
  <si>
    <t xml:space="preserve">NORDIC MACAU V10    </t>
  </si>
  <si>
    <t>ANTOFAGASTA EXP. V09</t>
  </si>
  <si>
    <t>SAN VICENTE EXP. V09</t>
  </si>
  <si>
    <t xml:space="preserve">CONTSHIP OAK 723 R  </t>
  </si>
  <si>
    <t xml:space="preserve">COOPERATIVA CRC     </t>
  </si>
  <si>
    <t xml:space="preserve">FARRE PIZARRO E     </t>
  </si>
  <si>
    <t>FRIG CINCO SALTOS SA</t>
  </si>
  <si>
    <t xml:space="preserve">PROFERTIL SA        </t>
  </si>
  <si>
    <t xml:space="preserve">VICENTE CARBAJO     </t>
  </si>
  <si>
    <t>JCMORG</t>
  </si>
  <si>
    <t>MAQUINA</t>
  </si>
  <si>
    <t>MUDANZA</t>
  </si>
  <si>
    <t xml:space="preserve">TURBA               </t>
  </si>
  <si>
    <t>JAPON</t>
  </si>
  <si>
    <t xml:space="preserve">VINO                </t>
  </si>
  <si>
    <t>TURBA</t>
  </si>
  <si>
    <t xml:space="preserve">NORDIC BEIJING V023 </t>
  </si>
  <si>
    <t>NORDIC STRALSUND V37</t>
  </si>
  <si>
    <t>NORDIC HONG KONG V04</t>
  </si>
  <si>
    <t xml:space="preserve">ARICA EXPRESS V11   </t>
  </si>
  <si>
    <t xml:space="preserve">CARGILL SACI        </t>
  </si>
  <si>
    <t xml:space="preserve">GARDNER EDWARD      </t>
  </si>
  <si>
    <t>JUGO PERA</t>
  </si>
  <si>
    <t>COSTA DE MARFIL</t>
  </si>
  <si>
    <t>SAN ANTONIO EXP. V10</t>
  </si>
  <si>
    <t xml:space="preserve">NORDIC MACAU V11    </t>
  </si>
  <si>
    <t>ANTOFAGASTA EXP. V10</t>
  </si>
  <si>
    <t>SAN VICENTE EXP. V10</t>
  </si>
  <si>
    <t>PURE DE PERA</t>
  </si>
  <si>
    <t xml:space="preserve">NORDIC BEIJING V024 </t>
  </si>
  <si>
    <t>NORDIC STRALSUND v38</t>
  </si>
  <si>
    <t xml:space="preserve">ARICA EXPRESS V012  </t>
  </si>
  <si>
    <t>SAN ANTONIO EXP. V11</t>
  </si>
  <si>
    <t xml:space="preserve">NORDIC MACAU V012   </t>
  </si>
  <si>
    <t>ANTOFAGASTA EXP. V11</t>
  </si>
  <si>
    <t xml:space="preserve">NORDIC BEIJING V 25 </t>
  </si>
  <si>
    <t xml:space="preserve">AGRO URANGA SA      </t>
  </si>
  <si>
    <t>SEM GRAN</t>
  </si>
  <si>
    <t>SEMILLA ALG</t>
  </si>
  <si>
    <t>Datos al 31/12/2017</t>
  </si>
  <si>
    <t xml:space="preserve">ALIANCA SANTOS      </t>
  </si>
  <si>
    <t>NORDIC HONG KONG V06</t>
  </si>
  <si>
    <t xml:space="preserve">SAN ANTONIO EXP V12 </t>
  </si>
  <si>
    <t>SOUTH AMERICAN GRAIN</t>
  </si>
  <si>
    <t xml:space="preserve">AGRO ROCA SA (JUGO)  </t>
  </si>
  <si>
    <t xml:space="preserve">EDCO GRAINS SA      </t>
  </si>
  <si>
    <t>ARVEJA</t>
  </si>
  <si>
    <t>MAQUINARIA</t>
  </si>
  <si>
    <t>MIJO</t>
  </si>
  <si>
    <t>SEM CAN</t>
  </si>
  <si>
    <t>PUERTO 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</si>
</sst>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\-??_);_(@_)"/>
    <numFmt numFmtId="165" formatCode="_ * #,##0.00_ ;_ * \-#,##0.00_ ;_ * \-??_ ;_ @_ "/>
    <numFmt numFmtId="166" formatCode="_ * #,##0_ ;_ * \-#,##0_ ;_ * \-??_ ;_ @_ "/>
    <numFmt numFmtId="167" formatCode="_(* #,##0_);_(* \(#,##0\);_(* \-??_);_(@_)"/>
  </numFmts>
  <fonts count="23" x14ac:knownFonts="1">
    <font>
      <sz val="10"/>
      <name val="Arial"/>
      <family val="2"/>
    </font>
    <font>
      <sz val="10"/>
      <name val="Arial"/>
    </font>
    <font>
      <u/>
      <sz val="10"/>
      <color indexed="12"/>
      <name val="Arial"/>
      <family val="2"/>
    </font>
    <font>
      <sz val="10"/>
      <name val="Arial"/>
      <family val="2"/>
    </font>
    <font>
      <b/>
      <i/>
      <sz val="16"/>
      <name val="Consolas"/>
      <family val="3"/>
    </font>
    <font>
      <sz val="10"/>
      <name val="Consolas"/>
      <family val="3"/>
    </font>
    <font>
      <b/>
      <sz val="12"/>
      <name val="Consolas"/>
      <family val="3"/>
    </font>
    <font>
      <b/>
      <sz val="9"/>
      <name val="Consolas"/>
      <family val="3"/>
    </font>
    <font>
      <b/>
      <sz val="10"/>
      <name val="Consolas"/>
      <family val="3"/>
    </font>
    <font>
      <u/>
      <sz val="10"/>
      <color indexed="12"/>
      <name val="Consolas"/>
      <family val="3"/>
    </font>
    <font>
      <b/>
      <sz val="10"/>
      <color indexed="62"/>
      <name val="Consolas"/>
      <family val="3"/>
    </font>
    <font>
      <sz val="10"/>
      <color indexed="62"/>
      <name val="Consolas"/>
      <family val="3"/>
    </font>
    <font>
      <b/>
      <sz val="8"/>
      <color indexed="62"/>
      <name val="Consolas"/>
      <family val="3"/>
    </font>
    <font>
      <sz val="8"/>
      <color indexed="18"/>
      <name val="Consolas"/>
      <family val="3"/>
    </font>
    <font>
      <sz val="8"/>
      <name val="Consolas"/>
      <family val="3"/>
    </font>
    <font>
      <b/>
      <sz val="8"/>
      <name val="Consolas"/>
      <family val="3"/>
    </font>
    <font>
      <b/>
      <sz val="8"/>
      <color indexed="18"/>
      <name val="Consolas"/>
      <family val="3"/>
    </font>
    <font>
      <sz val="8"/>
      <color indexed="62"/>
      <name val="Consolas"/>
      <family val="3"/>
    </font>
    <font>
      <sz val="10"/>
      <color indexed="18"/>
      <name val="Consolas"/>
      <family val="3"/>
    </font>
    <font>
      <b/>
      <sz val="10"/>
      <color indexed="18"/>
      <name val="Consolas"/>
      <family val="3"/>
    </font>
    <font>
      <b/>
      <sz val="8"/>
      <color theme="0" tint="-0.14999847407452621"/>
      <name val="Consolas"/>
      <family val="3"/>
    </font>
    <font>
      <sz val="8"/>
      <color theme="1" tint="0.14999847407452621"/>
      <name val="Consolas"/>
      <family val="3"/>
    </font>
    <font>
      <b/>
      <sz val="8"/>
      <color theme="1" tint="0.14999847407452621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22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4" tint="0.59999389629810485"/>
        <bgColor indexed="51"/>
      </patternFill>
    </fill>
    <fill>
      <patternFill patternType="solid">
        <fgColor theme="3" tint="0.39997558519241921"/>
        <bgColor indexed="41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3"/>
      </bottom>
      <diagonal/>
    </border>
    <border>
      <left style="thin">
        <color indexed="59"/>
      </left>
      <right/>
      <top/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6"/>
      </left>
      <right/>
      <top style="thin">
        <color indexed="56"/>
      </top>
      <bottom/>
      <diagonal/>
    </border>
    <border>
      <left/>
      <right/>
      <top style="thin">
        <color indexed="56"/>
      </top>
      <bottom/>
      <diagonal/>
    </border>
    <border>
      <left/>
      <right style="thin">
        <color indexed="63"/>
      </right>
      <top style="thin">
        <color indexed="56"/>
      </top>
      <bottom/>
      <diagonal/>
    </border>
    <border>
      <left style="thin">
        <color indexed="56"/>
      </left>
      <right/>
      <top/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/>
      <top style="thin">
        <color indexed="56"/>
      </top>
      <bottom/>
      <diagonal/>
    </border>
    <border>
      <left style="thin">
        <color indexed="63"/>
      </left>
      <right/>
      <top/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/>
      <top style="thin">
        <color indexed="59"/>
      </top>
      <bottom/>
      <diagonal/>
    </border>
    <border>
      <left/>
      <right style="thin">
        <color indexed="63"/>
      </right>
      <top style="thin">
        <color indexed="59"/>
      </top>
      <bottom/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/>
      <right style="thin">
        <color indexed="63"/>
      </right>
      <top/>
      <bottom style="thin">
        <color indexed="5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165" fontId="3" fillId="0" borderId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9" fontId="3" fillId="0" borderId="0" applyFill="0" applyBorder="0" applyAlignment="0" applyProtection="0"/>
    <xf numFmtId="9" fontId="1" fillId="0" borderId="0" applyFont="0" applyFill="0" applyBorder="0" applyAlignment="0" applyProtection="0"/>
  </cellStyleXfs>
  <cellXfs count="175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0" fillId="0" borderId="0" xfId="0" applyFont="1"/>
    <xf numFmtId="0" fontId="11" fillId="0" borderId="0" xfId="0" applyFont="1"/>
    <xf numFmtId="3" fontId="12" fillId="0" borderId="0" xfId="0" applyNumberFormat="1" applyFont="1" applyAlignment="1">
      <alignment horizontal="right"/>
    </xf>
    <xf numFmtId="0" fontId="5" fillId="0" borderId="0" xfId="0" applyFont="1"/>
    <xf numFmtId="0" fontId="5" fillId="0" borderId="0" xfId="0" applyFont="1" applyFill="1" applyBorder="1"/>
    <xf numFmtId="3" fontId="12" fillId="0" borderId="1" xfId="0" applyNumberFormat="1" applyFont="1" applyBorder="1" applyAlignment="1">
      <alignment horizontal="right"/>
    </xf>
    <xf numFmtId="3" fontId="12" fillId="0" borderId="1" xfId="0" applyNumberFormat="1" applyFont="1" applyBorder="1"/>
    <xf numFmtId="3" fontId="12" fillId="0" borderId="1" xfId="0" applyNumberFormat="1" applyFont="1" applyBorder="1" applyAlignment="1">
      <alignment horizontal="center"/>
    </xf>
    <xf numFmtId="0" fontId="13" fillId="0" borderId="0" xfId="0" applyNumberFormat="1" applyFont="1" applyFill="1" applyBorder="1"/>
    <xf numFmtId="1" fontId="12" fillId="0" borderId="0" xfId="0" applyNumberFormat="1" applyFont="1" applyFill="1" applyBorder="1" applyAlignment="1">
      <alignment horizontal="right"/>
    </xf>
    <xf numFmtId="0" fontId="14" fillId="0" borderId="0" xfId="0" applyFont="1"/>
    <xf numFmtId="0" fontId="14" fillId="0" borderId="0" xfId="0" applyNumberFormat="1" applyFont="1" applyFill="1" applyBorder="1"/>
    <xf numFmtId="14" fontId="5" fillId="0" borderId="0" xfId="0" applyNumberFormat="1" applyFont="1"/>
    <xf numFmtId="3" fontId="5" fillId="0" borderId="0" xfId="0" applyNumberFormat="1" applyFont="1"/>
    <xf numFmtId="166" fontId="5" fillId="0" borderId="0" xfId="2" applyNumberFormat="1" applyFont="1" applyFill="1" applyBorder="1" applyAlignment="1" applyProtection="1">
      <alignment horizontal="right"/>
    </xf>
    <xf numFmtId="166" fontId="13" fillId="0" borderId="0" xfId="2" applyNumberFormat="1" applyFont="1" applyFill="1" applyBorder="1" applyAlignment="1" applyProtection="1">
      <alignment horizontal="right"/>
    </xf>
    <xf numFmtId="0" fontId="15" fillId="0" borderId="0" xfId="0" applyFont="1" applyFill="1" applyBorder="1" applyAlignment="1">
      <alignment horizontal="right"/>
    </xf>
    <xf numFmtId="10" fontId="13" fillId="0" borderId="0" xfId="5" applyNumberFormat="1" applyFont="1" applyFill="1" applyBorder="1" applyAlignment="1" applyProtection="1"/>
    <xf numFmtId="3" fontId="16" fillId="0" borderId="0" xfId="0" applyNumberFormat="1" applyFont="1" applyFill="1" applyBorder="1"/>
    <xf numFmtId="3" fontId="16" fillId="0" borderId="0" xfId="0" applyNumberFormat="1" applyFont="1" applyFill="1" applyBorder="1" applyAlignment="1">
      <alignment horizontal="right"/>
    </xf>
    <xf numFmtId="166" fontId="17" fillId="0" borderId="0" xfId="2" applyNumberFormat="1" applyFont="1" applyFill="1" applyBorder="1" applyAlignment="1" applyProtection="1"/>
    <xf numFmtId="10" fontId="14" fillId="0" borderId="0" xfId="5" applyNumberFormat="1" applyFont="1" applyFill="1" applyBorder="1" applyAlignment="1" applyProtection="1"/>
    <xf numFmtId="166" fontId="5" fillId="0" borderId="0" xfId="0" applyNumberFormat="1" applyFont="1" applyFill="1" applyBorder="1"/>
    <xf numFmtId="0" fontId="12" fillId="0" borderId="1" xfId="0" applyFont="1" applyBorder="1" applyAlignment="1">
      <alignment horizontal="right"/>
    </xf>
    <xf numFmtId="0" fontId="12" fillId="0" borderId="0" xfId="0" applyFont="1" applyFill="1"/>
    <xf numFmtId="0" fontId="18" fillId="0" borderId="0" xfId="0" applyFont="1"/>
    <xf numFmtId="0" fontId="12" fillId="0" borderId="0" xfId="0" applyFont="1" applyFill="1" applyBorder="1" applyAlignment="1"/>
    <xf numFmtId="0" fontId="19" fillId="0" borderId="0" xfId="0" applyFont="1"/>
    <xf numFmtId="0" fontId="16" fillId="0" borderId="0" xfId="0" applyFont="1" applyFill="1"/>
    <xf numFmtId="3" fontId="16" fillId="0" borderId="0" xfId="0" applyNumberFormat="1" applyFont="1" applyBorder="1" applyAlignment="1">
      <alignment horizontal="center"/>
    </xf>
    <xf numFmtId="0" fontId="15" fillId="0" borderId="0" xfId="0" applyFont="1" applyFill="1" applyBorder="1"/>
    <xf numFmtId="0" fontId="14" fillId="0" borderId="0" xfId="0" applyFont="1" applyFill="1" applyBorder="1"/>
    <xf numFmtId="0" fontId="15" fillId="0" borderId="0" xfId="0" applyFont="1" applyFill="1" applyBorder="1" applyAlignment="1">
      <alignment horizontal="center"/>
    </xf>
    <xf numFmtId="3" fontId="13" fillId="0" borderId="0" xfId="0" applyNumberFormat="1" applyFont="1" applyBorder="1" applyAlignment="1">
      <alignment horizontal="center"/>
    </xf>
    <xf numFmtId="3" fontId="15" fillId="0" borderId="0" xfId="0" applyNumberFormat="1" applyFont="1" applyFill="1" applyBorder="1" applyAlignment="1">
      <alignment horizontal="left"/>
    </xf>
    <xf numFmtId="3" fontId="15" fillId="0" borderId="0" xfId="0" applyNumberFormat="1" applyFont="1" applyFill="1" applyBorder="1" applyAlignment="1">
      <alignment horizontal="right"/>
    </xf>
    <xf numFmtId="3" fontId="17" fillId="0" borderId="2" xfId="0" applyNumberFormat="1" applyFont="1" applyBorder="1"/>
    <xf numFmtId="10" fontId="17" fillId="0" borderId="3" xfId="5" applyNumberFormat="1" applyFont="1" applyFill="1" applyBorder="1" applyAlignment="1" applyProtection="1">
      <alignment horizontal="right"/>
    </xf>
    <xf numFmtId="10" fontId="16" fillId="0" borderId="0" xfId="5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/>
    <xf numFmtId="1" fontId="15" fillId="0" borderId="0" xfId="0" applyNumberFormat="1" applyFont="1" applyFill="1" applyBorder="1"/>
    <xf numFmtId="10" fontId="15" fillId="0" borderId="0" xfId="5" applyNumberFormat="1" applyFont="1" applyFill="1" applyBorder="1" applyAlignment="1" applyProtection="1"/>
    <xf numFmtId="0" fontId="13" fillId="0" borderId="0" xfId="0" applyFont="1"/>
    <xf numFmtId="0" fontId="13" fillId="0" borderId="0" xfId="0" applyFont="1" applyBorder="1"/>
    <xf numFmtId="167" fontId="13" fillId="0" borderId="0" xfId="3" applyNumberFormat="1" applyFont="1" applyFill="1" applyBorder="1" applyAlignment="1" applyProtection="1"/>
    <xf numFmtId="10" fontId="12" fillId="0" borderId="1" xfId="0" applyNumberFormat="1" applyFont="1" applyBorder="1" applyAlignment="1">
      <alignment horizontal="right"/>
    </xf>
    <xf numFmtId="10" fontId="13" fillId="0" borderId="0" xfId="0" applyNumberFormat="1" applyFont="1" applyAlignment="1">
      <alignment horizontal="center"/>
    </xf>
    <xf numFmtId="3" fontId="15" fillId="0" borderId="0" xfId="0" applyNumberFormat="1" applyFont="1" applyFill="1" applyBorder="1"/>
    <xf numFmtId="167" fontId="13" fillId="0" borderId="0" xfId="3" applyNumberFormat="1" applyFont="1" applyFill="1" applyBorder="1" applyAlignment="1" applyProtection="1">
      <alignment horizontal="right"/>
    </xf>
    <xf numFmtId="10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3" fontId="13" fillId="0" borderId="0" xfId="0" applyNumberFormat="1" applyFont="1" applyBorder="1"/>
    <xf numFmtId="0" fontId="13" fillId="0" borderId="0" xfId="0" applyNumberFormat="1" applyFont="1" applyBorder="1"/>
    <xf numFmtId="1" fontId="13" fillId="0" borderId="0" xfId="0" applyNumberFormat="1" applyFont="1" applyBorder="1"/>
    <xf numFmtId="10" fontId="14" fillId="0" borderId="0" xfId="5" applyNumberFormat="1" applyFont="1" applyFill="1" applyBorder="1" applyAlignment="1" applyProtection="1">
      <alignment horizontal="right"/>
    </xf>
    <xf numFmtId="10" fontId="12" fillId="0" borderId="4" xfId="0" applyNumberFormat="1" applyFont="1" applyBorder="1" applyAlignment="1">
      <alignment horizontal="right"/>
    </xf>
    <xf numFmtId="3" fontId="13" fillId="0" borderId="0" xfId="0" applyNumberFormat="1" applyFont="1" applyAlignment="1">
      <alignment horizontal="left"/>
    </xf>
    <xf numFmtId="3" fontId="16" fillId="0" borderId="0" xfId="0" applyNumberFormat="1" applyFont="1" applyBorder="1"/>
    <xf numFmtId="10" fontId="15" fillId="0" borderId="5" xfId="5" applyNumberFormat="1" applyFont="1" applyFill="1" applyBorder="1" applyAlignment="1" applyProtection="1"/>
    <xf numFmtId="0" fontId="17" fillId="0" borderId="0" xfId="0" applyFont="1" applyFill="1" applyBorder="1"/>
    <xf numFmtId="0" fontId="14" fillId="0" borderId="0" xfId="0" applyFont="1" applyFill="1"/>
    <xf numFmtId="0" fontId="15" fillId="2" borderId="6" xfId="0" applyFont="1" applyFill="1" applyBorder="1"/>
    <xf numFmtId="0" fontId="15" fillId="2" borderId="7" xfId="0" applyFont="1" applyFill="1" applyBorder="1"/>
    <xf numFmtId="0" fontId="15" fillId="2" borderId="8" xfId="0" applyFont="1" applyFill="1" applyBorder="1"/>
    <xf numFmtId="3" fontId="15" fillId="2" borderId="9" xfId="0" applyNumberFormat="1" applyFont="1" applyFill="1" applyBorder="1"/>
    <xf numFmtId="3" fontId="15" fillId="2" borderId="0" xfId="0" applyNumberFormat="1" applyFont="1" applyFill="1" applyBorder="1" applyAlignment="1">
      <alignment horizontal="left"/>
    </xf>
    <xf numFmtId="3" fontId="15" fillId="2" borderId="0" xfId="0" applyNumberFormat="1" applyFont="1" applyFill="1" applyBorder="1" applyAlignment="1">
      <alignment horizontal="right"/>
    </xf>
    <xf numFmtId="3" fontId="15" fillId="2" borderId="10" xfId="0" applyNumberFormat="1" applyFont="1" applyFill="1" applyBorder="1" applyAlignment="1">
      <alignment horizontal="right"/>
    </xf>
    <xf numFmtId="0" fontId="15" fillId="3" borderId="11" xfId="0" applyFont="1" applyFill="1" applyBorder="1"/>
    <xf numFmtId="0" fontId="15" fillId="3" borderId="7" xfId="0" applyFont="1" applyFill="1" applyBorder="1"/>
    <xf numFmtId="3" fontId="15" fillId="3" borderId="12" xfId="0" applyNumberFormat="1" applyFont="1" applyFill="1" applyBorder="1" applyAlignment="1">
      <alignment horizontal="right"/>
    </xf>
    <xf numFmtId="3" fontId="15" fillId="3" borderId="0" xfId="0" applyNumberFormat="1" applyFont="1" applyFill="1" applyBorder="1" applyAlignment="1">
      <alignment horizontal="right"/>
    </xf>
    <xf numFmtId="167" fontId="15" fillId="3" borderId="13" xfId="3" applyNumberFormat="1" applyFont="1" applyFill="1" applyBorder="1" applyAlignment="1" applyProtection="1">
      <alignment horizontal="left"/>
    </xf>
    <xf numFmtId="167" fontId="15" fillId="3" borderId="1" xfId="3" applyNumberFormat="1" applyFont="1" applyFill="1" applyBorder="1" applyAlignment="1" applyProtection="1">
      <alignment horizontal="left"/>
    </xf>
    <xf numFmtId="167" fontId="15" fillId="3" borderId="14" xfId="3" applyNumberFormat="1" applyFont="1" applyFill="1" applyBorder="1" applyAlignment="1" applyProtection="1">
      <alignment horizontal="left"/>
    </xf>
    <xf numFmtId="10" fontId="15" fillId="4" borderId="15" xfId="5" applyNumberFormat="1" applyFont="1" applyFill="1" applyBorder="1" applyAlignment="1" applyProtection="1">
      <alignment horizontal="right"/>
    </xf>
    <xf numFmtId="0" fontId="15" fillId="2" borderId="16" xfId="0" applyFont="1" applyFill="1" applyBorder="1"/>
    <xf numFmtId="0" fontId="14" fillId="2" borderId="17" xfId="0" applyFont="1" applyFill="1" applyBorder="1"/>
    <xf numFmtId="0" fontId="15" fillId="2" borderId="18" xfId="0" applyFont="1" applyFill="1" applyBorder="1"/>
    <xf numFmtId="3" fontId="15" fillId="2" borderId="19" xfId="0" applyNumberFormat="1" applyFont="1" applyFill="1" applyBorder="1" applyAlignment="1">
      <alignment horizontal="left"/>
    </xf>
    <xf numFmtId="3" fontId="15" fillId="2" borderId="20" xfId="0" applyNumberFormat="1" applyFont="1" applyFill="1" applyBorder="1" applyAlignment="1">
      <alignment horizontal="right"/>
    </xf>
    <xf numFmtId="0" fontId="15" fillId="2" borderId="21" xfId="0" applyFont="1" applyFill="1" applyBorder="1" applyAlignment="1">
      <alignment horizontal="right"/>
    </xf>
    <xf numFmtId="3" fontId="15" fillId="2" borderId="2" xfId="0" applyNumberFormat="1" applyFont="1" applyFill="1" applyBorder="1" applyAlignment="1">
      <alignment horizontal="left"/>
    </xf>
    <xf numFmtId="0" fontId="15" fillId="2" borderId="10" xfId="0" applyFont="1" applyFill="1" applyBorder="1" applyAlignment="1">
      <alignment horizontal="right"/>
    </xf>
    <xf numFmtId="0" fontId="15" fillId="3" borderId="17" xfId="0" applyFont="1" applyFill="1" applyBorder="1"/>
    <xf numFmtId="0" fontId="15" fillId="3" borderId="18" xfId="0" applyFont="1" applyFill="1" applyBorder="1"/>
    <xf numFmtId="0" fontId="15" fillId="3" borderId="20" xfId="0" applyFont="1" applyFill="1" applyBorder="1" applyAlignment="1">
      <alignment horizontal="right"/>
    </xf>
    <xf numFmtId="0" fontId="15" fillId="3" borderId="21" xfId="0" applyFont="1" applyFill="1" applyBorder="1" applyAlignment="1">
      <alignment horizontal="right"/>
    </xf>
    <xf numFmtId="0" fontId="15" fillId="3" borderId="0" xfId="0" applyFont="1" applyFill="1" applyBorder="1" applyAlignment="1">
      <alignment horizontal="right"/>
    </xf>
    <xf numFmtId="0" fontId="15" fillId="3" borderId="10" xfId="0" applyFont="1" applyFill="1" applyBorder="1" applyAlignment="1">
      <alignment horizontal="right"/>
    </xf>
    <xf numFmtId="10" fontId="16" fillId="4" borderId="15" xfId="5" applyNumberFormat="1" applyFont="1" applyFill="1" applyBorder="1" applyAlignment="1" applyProtection="1"/>
    <xf numFmtId="0" fontId="20" fillId="5" borderId="4" xfId="0" applyFont="1" applyFill="1" applyBorder="1" applyAlignment="1">
      <alignment horizontal="right"/>
    </xf>
    <xf numFmtId="166" fontId="20" fillId="5" borderId="4" xfId="2" applyNumberFormat="1" applyFont="1" applyFill="1" applyBorder="1" applyAlignment="1" applyProtection="1"/>
    <xf numFmtId="9" fontId="20" fillId="5" borderId="4" xfId="5" applyFont="1" applyFill="1" applyBorder="1" applyAlignment="1" applyProtection="1"/>
    <xf numFmtId="14" fontId="20" fillId="2" borderId="13" xfId="0" applyNumberFormat="1" applyFont="1" applyFill="1" applyBorder="1" applyAlignment="1">
      <alignment horizontal="right"/>
    </xf>
    <xf numFmtId="167" fontId="20" fillId="2" borderId="1" xfId="3" applyNumberFormat="1" applyFont="1" applyFill="1" applyBorder="1" applyAlignment="1" applyProtection="1">
      <alignment horizontal="right"/>
    </xf>
    <xf numFmtId="0" fontId="20" fillId="2" borderId="13" xfId="0" applyFont="1" applyFill="1" applyBorder="1" applyAlignment="1">
      <alignment horizontal="left"/>
    </xf>
    <xf numFmtId="167" fontId="20" fillId="2" borderId="1" xfId="3" applyNumberFormat="1" applyFont="1" applyFill="1" applyBorder="1" applyAlignment="1" applyProtection="1">
      <alignment horizontal="left"/>
    </xf>
    <xf numFmtId="167" fontId="20" fillId="2" borderId="14" xfId="3" applyNumberFormat="1" applyFont="1" applyFill="1" applyBorder="1" applyAlignment="1" applyProtection="1">
      <alignment horizontal="left"/>
    </xf>
    <xf numFmtId="166" fontId="20" fillId="5" borderId="4" xfId="2" applyNumberFormat="1" applyFont="1" applyFill="1" applyBorder="1" applyAlignment="1" applyProtection="1">
      <alignment horizontal="right"/>
    </xf>
    <xf numFmtId="3" fontId="12" fillId="0" borderId="0" xfId="0" applyNumberFormat="1" applyFont="1" applyBorder="1" applyAlignment="1">
      <alignment horizontal="right"/>
    </xf>
    <xf numFmtId="0" fontId="21" fillId="0" borderId="0" xfId="0" applyFont="1"/>
    <xf numFmtId="14" fontId="21" fillId="0" borderId="0" xfId="0" applyNumberFormat="1" applyFont="1"/>
    <xf numFmtId="3" fontId="21" fillId="0" borderId="0" xfId="0" applyNumberFormat="1" applyFont="1" applyBorder="1"/>
    <xf numFmtId="3" fontId="21" fillId="0" borderId="0" xfId="0" applyNumberFormat="1" applyFont="1" applyBorder="1" applyAlignment="1">
      <alignment horizontal="center"/>
    </xf>
    <xf numFmtId="3" fontId="21" fillId="0" borderId="0" xfId="0" applyNumberFormat="1" applyFont="1" applyBorder="1" applyAlignment="1"/>
    <xf numFmtId="0" fontId="17" fillId="0" borderId="22" xfId="0" applyFont="1" applyBorder="1"/>
    <xf numFmtId="166" fontId="17" fillId="0" borderId="23" xfId="2" applyNumberFormat="1" applyFont="1" applyFill="1" applyBorder="1" applyAlignment="1" applyProtection="1"/>
    <xf numFmtId="0" fontId="17" fillId="0" borderId="24" xfId="0" applyFont="1" applyBorder="1"/>
    <xf numFmtId="0" fontId="15" fillId="4" borderId="25" xfId="0" applyFont="1" applyFill="1" applyBorder="1" applyAlignment="1">
      <alignment horizontal="center"/>
    </xf>
    <xf numFmtId="0" fontId="15" fillId="4" borderId="26" xfId="0" applyFont="1" applyFill="1" applyBorder="1" applyAlignment="1">
      <alignment horizontal="center"/>
    </xf>
    <xf numFmtId="166" fontId="21" fillId="0" borderId="2" xfId="2" applyNumberFormat="1" applyFont="1" applyFill="1" applyBorder="1" applyAlignment="1" applyProtection="1"/>
    <xf numFmtId="166" fontId="21" fillId="0" borderId="0" xfId="2" applyNumberFormat="1" applyFont="1" applyFill="1" applyBorder="1" applyAlignment="1" applyProtection="1"/>
    <xf numFmtId="167" fontId="22" fillId="3" borderId="13" xfId="3" applyNumberFormat="1" applyFont="1" applyFill="1" applyBorder="1" applyAlignment="1" applyProtection="1"/>
    <xf numFmtId="167" fontId="22" fillId="3" borderId="1" xfId="3" applyNumberFormat="1" applyFont="1" applyFill="1" applyBorder="1" applyAlignment="1" applyProtection="1"/>
    <xf numFmtId="166" fontId="21" fillId="0" borderId="23" xfId="2" applyNumberFormat="1" applyFont="1" applyFill="1" applyBorder="1" applyAlignment="1" applyProtection="1"/>
    <xf numFmtId="3" fontId="12" fillId="0" borderId="0" xfId="0" applyNumberFormat="1" applyFont="1" applyBorder="1"/>
    <xf numFmtId="10" fontId="17" fillId="0" borderId="27" xfId="5" applyNumberFormat="1" applyFont="1" applyFill="1" applyBorder="1" applyAlignment="1" applyProtection="1">
      <alignment horizontal="right"/>
    </xf>
    <xf numFmtId="166" fontId="21" fillId="0" borderId="22" xfId="2" applyNumberFormat="1" applyFont="1" applyFill="1" applyBorder="1" applyAlignment="1" applyProtection="1"/>
    <xf numFmtId="166" fontId="21" fillId="0" borderId="28" xfId="2" applyNumberFormat="1" applyFont="1" applyFill="1" applyBorder="1" applyAlignment="1" applyProtection="1"/>
    <xf numFmtId="166" fontId="21" fillId="0" borderId="24" xfId="2" applyNumberFormat="1" applyFont="1" applyFill="1" applyBorder="1" applyAlignment="1" applyProtection="1"/>
    <xf numFmtId="166" fontId="21" fillId="0" borderId="27" xfId="2" applyNumberFormat="1" applyFont="1" applyFill="1" applyBorder="1" applyAlignment="1" applyProtection="1"/>
    <xf numFmtId="0" fontId="15" fillId="4" borderId="29" xfId="0" applyFont="1" applyFill="1" applyBorder="1" applyAlignment="1">
      <alignment horizontal="center"/>
    </xf>
    <xf numFmtId="0" fontId="15" fillId="4" borderId="30" xfId="0" applyFont="1" applyFill="1" applyBorder="1" applyAlignment="1">
      <alignment horizontal="center"/>
    </xf>
    <xf numFmtId="0" fontId="12" fillId="0" borderId="0" xfId="0" applyFont="1" applyFill="1" applyAlignment="1"/>
    <xf numFmtId="166" fontId="5" fillId="0" borderId="0" xfId="0" applyNumberFormat="1" applyFont="1"/>
    <xf numFmtId="10" fontId="17" fillId="0" borderId="27" xfId="5" quotePrefix="1" applyNumberFormat="1" applyFont="1" applyFill="1" applyBorder="1" applyAlignment="1" applyProtection="1">
      <alignment horizontal="right"/>
    </xf>
    <xf numFmtId="3" fontId="0" fillId="0" borderId="0" xfId="0" applyNumberFormat="1"/>
    <xf numFmtId="10" fontId="17" fillId="0" borderId="3" xfId="5" quotePrefix="1" applyNumberFormat="1" applyFont="1" applyFill="1" applyBorder="1" applyAlignment="1" applyProtection="1">
      <alignment horizontal="right"/>
    </xf>
    <xf numFmtId="3" fontId="17" fillId="0" borderId="0" xfId="0" applyNumberFormat="1" applyFont="1" applyBorder="1"/>
    <xf numFmtId="166" fontId="17" fillId="0" borderId="0" xfId="2" applyNumberFormat="1" applyFont="1" applyFill="1" applyBorder="1" applyAlignment="1" applyProtection="1">
      <alignment horizontal="left"/>
    </xf>
    <xf numFmtId="166" fontId="21" fillId="0" borderId="0" xfId="2" applyNumberFormat="1" applyFont="1" applyFill="1" applyBorder="1" applyAlignment="1" applyProtection="1">
      <alignment horizontal="left"/>
    </xf>
    <xf numFmtId="3" fontId="12" fillId="0" borderId="24" xfId="0" applyNumberFormat="1" applyFont="1" applyBorder="1"/>
    <xf numFmtId="3" fontId="12" fillId="0" borderId="31" xfId="0" applyNumberFormat="1" applyFont="1" applyBorder="1"/>
    <xf numFmtId="3" fontId="17" fillId="0" borderId="32" xfId="0" applyNumberFormat="1" applyFont="1" applyBorder="1"/>
    <xf numFmtId="166" fontId="17" fillId="0" borderId="32" xfId="2" applyNumberFormat="1" applyFont="1" applyFill="1" applyBorder="1" applyAlignment="1" applyProtection="1">
      <alignment horizontal="left"/>
    </xf>
    <xf numFmtId="166" fontId="21" fillId="0" borderId="32" xfId="2" applyNumberFormat="1" applyFont="1" applyFill="1" applyBorder="1" applyAlignment="1" applyProtection="1">
      <alignment horizontal="left"/>
    </xf>
    <xf numFmtId="10" fontId="17" fillId="0" borderId="33" xfId="5" applyNumberFormat="1" applyFont="1" applyFill="1" applyBorder="1" applyAlignment="1" applyProtection="1">
      <alignment horizontal="right"/>
    </xf>
    <xf numFmtId="166" fontId="21" fillId="0" borderId="24" xfId="2" applyNumberFormat="1" applyFont="1" applyFill="1" applyBorder="1" applyAlignment="1" applyProtection="1">
      <alignment horizontal="left"/>
    </xf>
    <xf numFmtId="166" fontId="21" fillId="0" borderId="27" xfId="2" applyNumberFormat="1" applyFont="1" applyFill="1" applyBorder="1" applyAlignment="1" applyProtection="1">
      <alignment horizontal="left"/>
    </xf>
    <xf numFmtId="166" fontId="21" fillId="0" borderId="31" xfId="2" applyNumberFormat="1" applyFont="1" applyFill="1" applyBorder="1" applyAlignment="1" applyProtection="1">
      <alignment horizontal="left"/>
    </xf>
    <xf numFmtId="166" fontId="21" fillId="0" borderId="33" xfId="2" applyNumberFormat="1" applyFont="1" applyFill="1" applyBorder="1" applyAlignment="1" applyProtection="1">
      <alignment horizontal="left"/>
    </xf>
    <xf numFmtId="3" fontId="12" fillId="0" borderId="34" xfId="0" applyNumberFormat="1" applyFont="1" applyBorder="1"/>
    <xf numFmtId="3" fontId="17" fillId="0" borderId="35" xfId="0" applyNumberFormat="1" applyFont="1" applyBorder="1"/>
    <xf numFmtId="166" fontId="17" fillId="0" borderId="35" xfId="2" applyNumberFormat="1" applyFont="1" applyFill="1" applyBorder="1" applyAlignment="1" applyProtection="1">
      <alignment horizontal="left"/>
    </xf>
    <xf numFmtId="166" fontId="21" fillId="0" borderId="34" xfId="2" applyNumberFormat="1" applyFont="1" applyFill="1" applyBorder="1" applyAlignment="1" applyProtection="1">
      <alignment horizontal="left"/>
    </xf>
    <xf numFmtId="166" fontId="21" fillId="0" borderId="35" xfId="2" applyNumberFormat="1" applyFont="1" applyFill="1" applyBorder="1" applyAlignment="1" applyProtection="1">
      <alignment horizontal="left"/>
    </xf>
    <xf numFmtId="166" fontId="21" fillId="0" borderId="36" xfId="2" applyNumberFormat="1" applyFont="1" applyFill="1" applyBorder="1" applyAlignment="1" applyProtection="1">
      <alignment horizontal="left"/>
    </xf>
    <xf numFmtId="10" fontId="17" fillId="0" borderId="36" xfId="5" applyNumberFormat="1" applyFont="1" applyFill="1" applyBorder="1" applyAlignment="1" applyProtection="1">
      <alignment horizontal="right"/>
    </xf>
    <xf numFmtId="10" fontId="17" fillId="0" borderId="33" xfId="5" quotePrefix="1" applyNumberFormat="1" applyFont="1" applyFill="1" applyBorder="1" applyAlignment="1" applyProtection="1">
      <alignment horizontal="right"/>
    </xf>
    <xf numFmtId="0" fontId="14" fillId="0" borderId="31" xfId="0" applyFont="1" applyBorder="1"/>
    <xf numFmtId="0" fontId="14" fillId="0" borderId="24" xfId="0" applyFont="1" applyBorder="1"/>
    <xf numFmtId="3" fontId="12" fillId="0" borderId="22" xfId="0" applyNumberFormat="1" applyFont="1" applyBorder="1"/>
    <xf numFmtId="3" fontId="17" fillId="0" borderId="23" xfId="0" applyNumberFormat="1" applyFont="1" applyBorder="1"/>
    <xf numFmtId="166" fontId="17" fillId="0" borderId="23" xfId="2" applyNumberFormat="1" applyFont="1" applyFill="1" applyBorder="1" applyAlignment="1" applyProtection="1">
      <alignment horizontal="left"/>
    </xf>
    <xf numFmtId="166" fontId="21" fillId="0" borderId="23" xfId="2" applyNumberFormat="1" applyFont="1" applyFill="1" applyBorder="1" applyAlignment="1" applyProtection="1">
      <alignment horizontal="left"/>
    </xf>
    <xf numFmtId="10" fontId="17" fillId="0" borderId="28" xfId="5" applyNumberFormat="1" applyFont="1" applyFill="1" applyBorder="1" applyAlignment="1" applyProtection="1">
      <alignment horizontal="right"/>
    </xf>
    <xf numFmtId="166" fontId="21" fillId="0" borderId="22" xfId="2" applyNumberFormat="1" applyFont="1" applyFill="1" applyBorder="1" applyAlignment="1" applyProtection="1">
      <alignment horizontal="left"/>
    </xf>
    <xf numFmtId="166" fontId="21" fillId="0" borderId="28" xfId="2" applyNumberFormat="1" applyFont="1" applyFill="1" applyBorder="1" applyAlignment="1" applyProtection="1">
      <alignment horizontal="left"/>
    </xf>
    <xf numFmtId="10" fontId="17" fillId="0" borderId="36" xfId="5" quotePrefix="1" applyNumberFormat="1" applyFont="1" applyFill="1" applyBorder="1" applyAlignment="1" applyProtection="1">
      <alignment horizontal="right"/>
    </xf>
    <xf numFmtId="10" fontId="17" fillId="0" borderId="25" xfId="5" applyNumberFormat="1" applyFont="1" applyFill="1" applyBorder="1" applyAlignment="1" applyProtection="1">
      <alignment horizontal="right"/>
    </xf>
    <xf numFmtId="10" fontId="17" fillId="0" borderId="30" xfId="5" applyNumberFormat="1" applyFont="1" applyFill="1" applyBorder="1" applyAlignment="1" applyProtection="1">
      <alignment horizontal="right"/>
    </xf>
    <xf numFmtId="10" fontId="17" fillId="0" borderId="30" xfId="5" quotePrefix="1" applyNumberFormat="1" applyFont="1" applyFill="1" applyBorder="1" applyAlignment="1" applyProtection="1">
      <alignment horizontal="right"/>
    </xf>
    <xf numFmtId="10" fontId="17" fillId="0" borderId="26" xfId="5" applyNumberFormat="1" applyFont="1" applyFill="1" applyBorder="1" applyAlignment="1" applyProtection="1">
      <alignment horizontal="right"/>
    </xf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0" applyFont="1" applyFill="1" applyBorder="1" applyAlignment="1">
      <alignment horizontal="center"/>
    </xf>
    <xf numFmtId="167" fontId="17" fillId="0" borderId="1" xfId="3" applyNumberFormat="1" applyFont="1" applyFill="1" applyBorder="1" applyAlignment="1" applyProtection="1">
      <alignment horizontal="right"/>
    </xf>
    <xf numFmtId="167" fontId="13" fillId="0" borderId="4" xfId="3" applyNumberFormat="1" applyFont="1" applyFill="1" applyBorder="1" applyAlignment="1" applyProtection="1">
      <alignment horizontal="right"/>
    </xf>
    <xf numFmtId="0" fontId="14" fillId="0" borderId="37" xfId="0" applyFont="1" applyBorder="1" applyAlignment="1">
      <alignment horizontal="right"/>
    </xf>
    <xf numFmtId="10" fontId="17" fillId="0" borderId="28" xfId="5" quotePrefix="1" applyNumberFormat="1" applyFont="1" applyFill="1" applyBorder="1" applyAlignment="1" applyProtection="1">
      <alignment horizontal="right"/>
    </xf>
  </cellXfs>
  <cellStyles count="7">
    <cellStyle name="Hipervínculo" xfId="1" builtinId="8"/>
    <cellStyle name="Millares" xfId="2" builtinId="3"/>
    <cellStyle name="Millares_bb-310109" xfId="3"/>
    <cellStyle name="Normal" xfId="0" builtinId="0"/>
    <cellStyle name="Normal 2" xfId="4"/>
    <cellStyle name="Porcentaje" xfId="5" builtinId="5"/>
    <cellStyle name="Porcentaje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3C3C3C"/>
      <rgbColor rgb="00339966"/>
      <rgbColor rgb="00003300"/>
      <rgbColor rgb="00212121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358140</xdr:colOff>
      <xdr:row>8</xdr:row>
      <xdr:rowOff>76200</xdr:rowOff>
    </xdr:from>
    <xdr:ext cx="3099821" cy="250964"/>
    <xdr:sp macro="" textlink="" fLocksText="0">
      <xdr:nvSpPr>
        <xdr:cNvPr id="1025" name="Text 5"/>
        <xdr:cNvSpPr txBox="1">
          <a:spLocks noChangeArrowheads="1"/>
        </xdr:cNvSpPr>
      </xdr:nvSpPr>
      <xdr:spPr bwMode="auto">
        <a:xfrm>
          <a:off x="1120140" y="1371600"/>
          <a:ext cx="3099821" cy="250964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wrap="none" lIns="20160" tIns="20160" rIns="20160" bIns="20160" anchor="t" upright="1">
          <a:spAutoFit/>
        </a:bodyPr>
        <a:lstStyle/>
        <a:p>
          <a:pPr algn="l" rtl="0">
            <a:defRPr sz="1000"/>
          </a:pPr>
          <a:r>
            <a:rPr lang="es-AR" sz="14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Datos estadísticos de embarques</a:t>
          </a:r>
        </a:p>
      </xdr:txBody>
    </xdr:sp>
    <xdr:clientData/>
  </xdr:oneCellAnchor>
  <xdr:twoCellAnchor>
    <xdr:from>
      <xdr:col>0</xdr:col>
      <xdr:colOff>120015</xdr:colOff>
      <xdr:row>12</xdr:row>
      <xdr:rowOff>28575</xdr:rowOff>
    </xdr:from>
    <xdr:to>
      <xdr:col>7</xdr:col>
      <xdr:colOff>13</xdr:colOff>
      <xdr:row>15</xdr:row>
      <xdr:rowOff>19050</xdr:rowOff>
    </xdr:to>
    <xdr:sp macro="" textlink="" fLocksText="0">
      <xdr:nvSpPr>
        <xdr:cNvPr id="1026" name="Text 7"/>
        <xdr:cNvSpPr txBox="1">
          <a:spLocks noChangeArrowheads="1"/>
        </xdr:cNvSpPr>
      </xdr:nvSpPr>
      <xdr:spPr bwMode="auto">
        <a:xfrm>
          <a:off x="123825" y="2105025"/>
          <a:ext cx="5210175" cy="4762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ctr" rtl="0">
            <a:defRPr sz="1000"/>
          </a:pPr>
          <a:r>
            <a:rPr lang="es-AR" sz="9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Puertos </a:t>
          </a:r>
          <a:r>
            <a:rPr lang="es-AR" sz="9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San</a:t>
          </a:r>
          <a:r>
            <a:rPr lang="es-AR" sz="9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9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Antonio</a:t>
          </a:r>
          <a:r>
            <a:rPr lang="es-AR" sz="9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9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Este</a:t>
          </a:r>
          <a:r>
            <a:rPr lang="es-AR" sz="9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Río Negro </a:t>
          </a:r>
          <a:r>
            <a:rPr lang="es-AR" sz="9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y</a:t>
          </a:r>
          <a:r>
            <a:rPr lang="es-AR" sz="9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Terminal de Contenedores del Puerto de </a:t>
          </a:r>
          <a:r>
            <a:rPr lang="es-AR" sz="9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Bahía</a:t>
          </a:r>
          <a:r>
            <a:rPr lang="es-AR" sz="9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9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Blanca</a:t>
          </a:r>
          <a:r>
            <a:rPr lang="es-AR" sz="9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Buenos Aires - República Argentina</a:t>
          </a:r>
        </a:p>
      </xdr:txBody>
    </xdr:sp>
    <xdr:clientData/>
  </xdr:twoCellAnchor>
  <xdr:twoCellAnchor>
    <xdr:from>
      <xdr:col>2</xdr:col>
      <xdr:colOff>133350</xdr:colOff>
      <xdr:row>0</xdr:row>
      <xdr:rowOff>38100</xdr:rowOff>
    </xdr:from>
    <xdr:to>
      <xdr:col>4</xdr:col>
      <xdr:colOff>504825</xdr:colOff>
      <xdr:row>7</xdr:row>
      <xdr:rowOff>104775</xdr:rowOff>
    </xdr:to>
    <xdr:pic>
      <xdr:nvPicPr>
        <xdr:cNvPr id="1082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38100"/>
          <a:ext cx="18954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28575</xdr:colOff>
      <xdr:row>49</xdr:row>
      <xdr:rowOff>66675</xdr:rowOff>
    </xdr:from>
    <xdr:to>
      <xdr:col>6</xdr:col>
      <xdr:colOff>695325</xdr:colOff>
      <xdr:row>55</xdr:row>
      <xdr:rowOff>104775</xdr:rowOff>
    </xdr:to>
    <xdr:pic>
      <xdr:nvPicPr>
        <xdr:cNvPr id="10823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8134350"/>
          <a:ext cx="52387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264795</xdr:colOff>
      <xdr:row>15</xdr:row>
      <xdr:rowOff>81915</xdr:rowOff>
    </xdr:from>
    <xdr:to>
      <xdr:col>6</xdr:col>
      <xdr:colOff>415294</xdr:colOff>
      <xdr:row>34</xdr:row>
      <xdr:rowOff>99084</xdr:rowOff>
    </xdr:to>
    <xdr:pic>
      <xdr:nvPicPr>
        <xdr:cNvPr id="8649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74320" y="2735580"/>
          <a:ext cx="4869180" cy="3192780"/>
        </a:xfrm>
        <a:prstGeom prst="rect">
          <a:avLst/>
        </a:prstGeom>
        <a:noFill/>
        <a:ln>
          <a:noFill/>
        </a:ln>
        <a:effectLst>
          <a:outerShdw blurRad="190500" dist="38160" dir="5400000" algn="ctr" rotWithShape="0">
            <a:srgbClr val="000000">
              <a:alpha val="3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2</xdr:col>
      <xdr:colOff>257175</xdr:colOff>
      <xdr:row>7</xdr:row>
      <xdr:rowOff>123825</xdr:rowOff>
    </xdr:to>
    <xdr:pic>
      <xdr:nvPicPr>
        <xdr:cNvPr id="29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1885950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</xdr:col>
      <xdr:colOff>628650</xdr:colOff>
      <xdr:row>7</xdr:row>
      <xdr:rowOff>123825</xdr:rowOff>
    </xdr:to>
    <xdr:pic>
      <xdr:nvPicPr>
        <xdr:cNvPr id="3946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18954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</xdr:col>
      <xdr:colOff>628650</xdr:colOff>
      <xdr:row>7</xdr:row>
      <xdr:rowOff>123825</xdr:rowOff>
    </xdr:to>
    <xdr:pic>
      <xdr:nvPicPr>
        <xdr:cNvPr id="4970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18954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38100</xdr:rowOff>
    </xdr:from>
    <xdr:to>
      <xdr:col>2</xdr:col>
      <xdr:colOff>352425</xdr:colOff>
      <xdr:row>7</xdr:row>
      <xdr:rowOff>133350</xdr:rowOff>
    </xdr:to>
    <xdr:pic>
      <xdr:nvPicPr>
        <xdr:cNvPr id="5999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38100"/>
          <a:ext cx="18954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2</xdr:col>
      <xdr:colOff>219075</xdr:colOff>
      <xdr:row>7</xdr:row>
      <xdr:rowOff>123825</xdr:rowOff>
    </xdr:to>
    <xdr:pic>
      <xdr:nvPicPr>
        <xdr:cNvPr id="7020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18954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9:G45"/>
  <sheetViews>
    <sheetView showGridLines="0" tabSelected="1" topLeftCell="A2" zoomScaleNormal="100" zoomScaleSheetLayoutView="100" workbookViewId="0">
      <selection activeCell="E12" sqref="E12"/>
    </sheetView>
  </sheetViews>
  <sheetFormatPr baseColWidth="10" defaultRowHeight="12.75" x14ac:dyDescent="0.2"/>
  <cols>
    <col min="1" max="16384" width="11.42578125" style="2"/>
  </cols>
  <sheetData>
    <row r="9" spans="2:5" ht="20.25" x14ac:dyDescent="0.3">
      <c r="B9" s="1"/>
    </row>
    <row r="11" spans="2:5" ht="15.75" x14ac:dyDescent="0.25">
      <c r="C11" s="3" t="s">
        <v>24</v>
      </c>
      <c r="E11" s="4" t="s">
        <v>328</v>
      </c>
    </row>
    <row r="40" spans="1:7" x14ac:dyDescent="0.2">
      <c r="A40" s="170" t="s">
        <v>25</v>
      </c>
      <c r="B40" s="170"/>
      <c r="C40" s="170"/>
      <c r="D40" s="170"/>
      <c r="E40" s="170"/>
      <c r="F40" s="170"/>
      <c r="G40" s="170"/>
    </row>
    <row r="41" spans="1:7" x14ac:dyDescent="0.2">
      <c r="A41" s="169" t="s">
        <v>94</v>
      </c>
      <c r="B41" s="169"/>
      <c r="C41" s="169"/>
      <c r="D41" s="169"/>
      <c r="E41" s="169"/>
      <c r="F41" s="169"/>
      <c r="G41" s="169"/>
    </row>
    <row r="42" spans="1:7" x14ac:dyDescent="0.2">
      <c r="A42" s="169" t="s">
        <v>95</v>
      </c>
      <c r="B42" s="169"/>
      <c r="C42" s="169"/>
      <c r="D42" s="169"/>
      <c r="E42" s="169"/>
      <c r="F42" s="169"/>
      <c r="G42" s="169"/>
    </row>
    <row r="43" spans="1:7" x14ac:dyDescent="0.2">
      <c r="A43" s="169" t="s">
        <v>0</v>
      </c>
      <c r="B43" s="169"/>
      <c r="C43" s="169"/>
      <c r="D43" s="169"/>
      <c r="E43" s="169"/>
      <c r="F43" s="169"/>
      <c r="G43" s="169"/>
    </row>
    <row r="44" spans="1:7" x14ac:dyDescent="0.2">
      <c r="A44" s="169" t="s">
        <v>37</v>
      </c>
      <c r="B44" s="169"/>
      <c r="C44" s="169"/>
      <c r="D44" s="169"/>
      <c r="E44" s="169"/>
      <c r="F44" s="169"/>
      <c r="G44" s="169"/>
    </row>
    <row r="45" spans="1:7" x14ac:dyDescent="0.2">
      <c r="A45" s="169" t="s">
        <v>38</v>
      </c>
      <c r="B45" s="169"/>
      <c r="C45" s="169"/>
      <c r="D45" s="169"/>
      <c r="E45" s="169"/>
      <c r="F45" s="169"/>
      <c r="G45" s="169"/>
    </row>
  </sheetData>
  <sheetProtection selectLockedCells="1" selectUnlockedCells="1"/>
  <mergeCells count="6">
    <mergeCell ref="A45:G45"/>
    <mergeCell ref="A40:G40"/>
    <mergeCell ref="A41:G41"/>
    <mergeCell ref="A42:G42"/>
    <mergeCell ref="A43:G43"/>
    <mergeCell ref="A44:G44"/>
  </mergeCells>
  <hyperlinks>
    <hyperlink ref="A41" location="buques!A1" display="Buques Frutas y Hortalizas"/>
    <hyperlink ref="A42" location="exportadores!A1" display="Exportadores Frutas y Hortalizas"/>
    <hyperlink ref="A43" location="'peras y manz'!A1" display="Peras y Manzanas por Exportador"/>
    <hyperlink ref="A44" location="'especie y destino'!A1" display="Comparativo 2013 vs 2014 Especies y Destinos"/>
    <hyperlink ref="A45" location="'esp x destino'!A1" display="Comparativo 2013 vs 2014 Especies por Destinos"/>
  </hyperlinks>
  <pageMargins left="1.3402777777777777" right="0.31527777777777777" top="0.57986111111111116" bottom="0.49027777777777776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R123"/>
  <sheetViews>
    <sheetView showGridLines="0" zoomScaleNormal="100" zoomScaleSheetLayoutView="100" workbookViewId="0">
      <selection activeCell="G1" sqref="G1"/>
    </sheetView>
  </sheetViews>
  <sheetFormatPr baseColWidth="10" defaultRowHeight="12.75" x14ac:dyDescent="0.2"/>
  <cols>
    <col min="1" max="1" width="5.140625" style="8" customWidth="1"/>
    <col min="2" max="2" width="19.7109375" style="8" customWidth="1"/>
    <col min="3" max="3" width="11.7109375" style="8" customWidth="1"/>
    <col min="4" max="8" width="11.42578125" style="8"/>
    <col min="9" max="9" width="19.28515625" style="8" customWidth="1"/>
    <col min="10" max="10" width="11.42578125" style="8"/>
    <col min="11" max="11" width="22.140625" style="8" customWidth="1"/>
    <col min="12" max="16" width="11.42578125" style="8"/>
    <col min="17" max="17" width="12.85546875" style="8" customWidth="1"/>
    <col min="18" max="16384" width="11.42578125" style="8"/>
  </cols>
  <sheetData>
    <row r="9" spans="1:18" x14ac:dyDescent="0.2">
      <c r="A9" s="5" t="s">
        <v>49</v>
      </c>
      <c r="B9" s="6"/>
      <c r="C9" s="6"/>
      <c r="D9" s="6"/>
      <c r="E9" s="6"/>
      <c r="F9" s="7" t="str">
        <f>Principal!E11</f>
        <v>Datos al 31/12/2017</v>
      </c>
      <c r="G9" s="6"/>
    </row>
    <row r="10" spans="1:18" x14ac:dyDescent="0.2">
      <c r="A10" s="6"/>
      <c r="B10" s="6"/>
      <c r="C10" s="6"/>
      <c r="D10" s="6"/>
      <c r="E10" s="6"/>
      <c r="F10" s="6"/>
      <c r="G10" s="6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18" x14ac:dyDescent="0.2">
      <c r="A11" s="10" t="s">
        <v>1</v>
      </c>
      <c r="B11" s="11" t="s">
        <v>2</v>
      </c>
      <c r="C11" s="10" t="s">
        <v>3</v>
      </c>
      <c r="D11" s="10" t="s">
        <v>4</v>
      </c>
      <c r="E11" s="10" t="s">
        <v>5</v>
      </c>
      <c r="F11" s="10" t="s">
        <v>6</v>
      </c>
      <c r="G11" s="12" t="s">
        <v>7</v>
      </c>
      <c r="H11" s="13"/>
      <c r="P11" s="9"/>
      <c r="Q11" s="9"/>
      <c r="R11" s="9"/>
    </row>
    <row r="12" spans="1:18" x14ac:dyDescent="0.2">
      <c r="A12" s="105">
        <v>1</v>
      </c>
      <c r="B12" s="108" t="s">
        <v>50</v>
      </c>
      <c r="C12" s="107">
        <v>42739</v>
      </c>
      <c r="D12" s="110">
        <v>2196</v>
      </c>
      <c r="E12" s="110">
        <v>33490</v>
      </c>
      <c r="F12" s="110">
        <v>3127</v>
      </c>
      <c r="G12" s="109" t="s">
        <v>8</v>
      </c>
      <c r="H12" s="13"/>
      <c r="P12" s="9"/>
      <c r="Q12" s="9"/>
      <c r="R12" s="9"/>
    </row>
    <row r="13" spans="1:18" x14ac:dyDescent="0.2">
      <c r="A13" s="105">
        <v>2</v>
      </c>
      <c r="B13" s="108" t="s">
        <v>40</v>
      </c>
      <c r="C13" s="107">
        <v>42750</v>
      </c>
      <c r="D13" s="110">
        <v>1943</v>
      </c>
      <c r="E13" s="110">
        <v>95103</v>
      </c>
      <c r="F13" s="110">
        <v>4280</v>
      </c>
      <c r="G13" s="109" t="s">
        <v>8</v>
      </c>
      <c r="H13" s="13"/>
      <c r="P13" s="9"/>
      <c r="Q13" s="9"/>
      <c r="R13" s="9"/>
    </row>
    <row r="14" spans="1:18" x14ac:dyDescent="0.2">
      <c r="A14" s="105">
        <v>3</v>
      </c>
      <c r="B14" s="108" t="s">
        <v>51</v>
      </c>
      <c r="C14" s="107">
        <v>42758</v>
      </c>
      <c r="D14" s="110">
        <v>3594</v>
      </c>
      <c r="E14" s="110">
        <v>42398</v>
      </c>
      <c r="F14" s="110">
        <v>4558</v>
      </c>
      <c r="G14" s="109" t="s">
        <v>8</v>
      </c>
      <c r="H14" s="13"/>
      <c r="P14" s="9"/>
      <c r="Q14" s="9"/>
      <c r="R14" s="9"/>
    </row>
    <row r="15" spans="1:18" x14ac:dyDescent="0.2">
      <c r="A15" s="105">
        <v>4</v>
      </c>
      <c r="B15" s="108" t="s">
        <v>39</v>
      </c>
      <c r="C15" s="107">
        <v>42760</v>
      </c>
      <c r="D15" s="110">
        <v>282</v>
      </c>
      <c r="E15" s="110">
        <v>22531</v>
      </c>
      <c r="F15" s="110">
        <v>381</v>
      </c>
      <c r="G15" s="109" t="s">
        <v>23</v>
      </c>
      <c r="H15" s="13"/>
      <c r="P15" s="9"/>
      <c r="Q15" s="9"/>
      <c r="R15" s="9"/>
    </row>
    <row r="16" spans="1:18" x14ac:dyDescent="0.2">
      <c r="A16" s="14">
        <v>5</v>
      </c>
      <c r="B16" s="106" t="s">
        <v>41</v>
      </c>
      <c r="C16" s="107">
        <v>42762</v>
      </c>
      <c r="D16" s="110">
        <v>2925</v>
      </c>
      <c r="E16" s="110">
        <v>108504</v>
      </c>
      <c r="F16" s="110">
        <v>4957</v>
      </c>
      <c r="G16" s="109" t="s">
        <v>8</v>
      </c>
      <c r="H16" s="16"/>
      <c r="L16" s="17"/>
      <c r="N16" s="18"/>
      <c r="P16" s="19"/>
      <c r="Q16" s="19"/>
      <c r="R16" s="19"/>
    </row>
    <row r="17" spans="1:18" x14ac:dyDescent="0.2">
      <c r="A17" s="14">
        <v>6</v>
      </c>
      <c r="B17" s="106" t="s">
        <v>102</v>
      </c>
      <c r="C17" s="107">
        <v>42769</v>
      </c>
      <c r="D17" s="110">
        <v>4565</v>
      </c>
      <c r="E17" s="110">
        <v>301366</v>
      </c>
      <c r="F17" s="110">
        <v>5602</v>
      </c>
      <c r="G17" s="109" t="s">
        <v>23</v>
      </c>
      <c r="H17" s="16"/>
      <c r="L17" s="17"/>
      <c r="N17" s="18"/>
      <c r="P17" s="19"/>
      <c r="Q17" s="19"/>
      <c r="R17" s="19"/>
    </row>
    <row r="18" spans="1:18" x14ac:dyDescent="0.2">
      <c r="A18" s="14">
        <v>7</v>
      </c>
      <c r="B18" s="106" t="s">
        <v>103</v>
      </c>
      <c r="C18" s="107">
        <v>42769</v>
      </c>
      <c r="D18" s="110">
        <v>564</v>
      </c>
      <c r="E18" s="110">
        <v>42455</v>
      </c>
      <c r="F18" s="110">
        <v>716</v>
      </c>
      <c r="G18" s="109" t="s">
        <v>23</v>
      </c>
      <c r="H18" s="16"/>
      <c r="L18" s="17"/>
      <c r="N18" s="18"/>
      <c r="P18" s="19"/>
      <c r="Q18" s="19"/>
      <c r="R18" s="19"/>
    </row>
    <row r="19" spans="1:18" x14ac:dyDescent="0.2">
      <c r="A19" s="14">
        <v>8</v>
      </c>
      <c r="B19" s="106" t="s">
        <v>111</v>
      </c>
      <c r="C19" s="107">
        <v>42770</v>
      </c>
      <c r="D19" s="110">
        <v>886</v>
      </c>
      <c r="E19" s="110">
        <v>64895</v>
      </c>
      <c r="F19" s="110">
        <v>1949</v>
      </c>
      <c r="G19" s="109" t="s">
        <v>8</v>
      </c>
      <c r="H19" s="16"/>
      <c r="L19" s="17"/>
      <c r="N19" s="18"/>
      <c r="P19" s="19"/>
      <c r="Q19" s="19"/>
      <c r="R19" s="19"/>
    </row>
    <row r="20" spans="1:18" x14ac:dyDescent="0.2">
      <c r="A20" s="14">
        <v>9</v>
      </c>
      <c r="B20" s="106" t="s">
        <v>104</v>
      </c>
      <c r="C20" s="107">
        <v>42772</v>
      </c>
      <c r="D20" s="110">
        <v>1327</v>
      </c>
      <c r="E20" s="110">
        <v>104044</v>
      </c>
      <c r="F20" s="110">
        <v>1699</v>
      </c>
      <c r="G20" s="109" t="s">
        <v>23</v>
      </c>
      <c r="H20" s="16"/>
      <c r="L20" s="17"/>
      <c r="N20" s="18"/>
      <c r="P20" s="19"/>
      <c r="Q20" s="19"/>
      <c r="R20" s="19"/>
    </row>
    <row r="21" spans="1:18" x14ac:dyDescent="0.2">
      <c r="A21" s="14"/>
      <c r="B21" s="106" t="s">
        <v>105</v>
      </c>
      <c r="C21" s="107">
        <v>42772</v>
      </c>
      <c r="D21" s="110">
        <v>2343</v>
      </c>
      <c r="E21" s="110">
        <v>187759</v>
      </c>
      <c r="F21" s="110">
        <v>3057</v>
      </c>
      <c r="G21" s="109" t="s">
        <v>23</v>
      </c>
      <c r="H21" s="16"/>
      <c r="L21" s="17"/>
      <c r="N21" s="18"/>
      <c r="P21" s="19"/>
      <c r="Q21" s="19"/>
      <c r="R21" s="19"/>
    </row>
    <row r="22" spans="1:18" x14ac:dyDescent="0.2">
      <c r="A22" s="14">
        <v>10</v>
      </c>
      <c r="B22" s="106" t="s">
        <v>106</v>
      </c>
      <c r="C22" s="107">
        <v>42773</v>
      </c>
      <c r="D22" s="110">
        <v>5071</v>
      </c>
      <c r="E22" s="110">
        <v>324859</v>
      </c>
      <c r="F22" s="110">
        <v>6058</v>
      </c>
      <c r="G22" s="109" t="s">
        <v>23</v>
      </c>
      <c r="H22" s="16"/>
      <c r="L22" s="17"/>
      <c r="N22" s="18"/>
      <c r="P22" s="19"/>
      <c r="Q22" s="19"/>
      <c r="R22" s="19"/>
    </row>
    <row r="23" spans="1:18" x14ac:dyDescent="0.2">
      <c r="A23" s="14">
        <v>11</v>
      </c>
      <c r="B23" s="106" t="s">
        <v>112</v>
      </c>
      <c r="C23" s="107">
        <v>42775</v>
      </c>
      <c r="D23" s="110">
        <v>744</v>
      </c>
      <c r="E23" s="110">
        <v>36275</v>
      </c>
      <c r="F23" s="110">
        <v>1586</v>
      </c>
      <c r="G23" s="109" t="s">
        <v>8</v>
      </c>
      <c r="H23" s="16"/>
      <c r="L23" s="17"/>
      <c r="N23" s="18"/>
      <c r="P23" s="19"/>
      <c r="Q23" s="19"/>
      <c r="R23" s="19"/>
    </row>
    <row r="24" spans="1:18" x14ac:dyDescent="0.2">
      <c r="A24" s="14">
        <v>12</v>
      </c>
      <c r="B24" s="106" t="s">
        <v>107</v>
      </c>
      <c r="C24" s="107">
        <v>42777</v>
      </c>
      <c r="D24" s="110">
        <v>704</v>
      </c>
      <c r="E24" s="110">
        <v>50642</v>
      </c>
      <c r="F24" s="110">
        <v>907</v>
      </c>
      <c r="G24" s="109" t="s">
        <v>23</v>
      </c>
      <c r="H24" s="16"/>
      <c r="L24" s="17"/>
      <c r="N24" s="18"/>
      <c r="P24" s="19"/>
      <c r="Q24" s="19"/>
      <c r="R24" s="19"/>
    </row>
    <row r="25" spans="1:18" x14ac:dyDescent="0.2">
      <c r="A25" s="14">
        <v>13</v>
      </c>
      <c r="B25" s="106" t="s">
        <v>108</v>
      </c>
      <c r="C25" s="107">
        <v>42778</v>
      </c>
      <c r="D25" s="110">
        <v>1629</v>
      </c>
      <c r="E25" s="110">
        <v>118154</v>
      </c>
      <c r="F25" s="110">
        <v>2043</v>
      </c>
      <c r="G25" s="109" t="s">
        <v>23</v>
      </c>
      <c r="H25" s="16"/>
      <c r="L25" s="17"/>
      <c r="N25" s="18"/>
      <c r="P25" s="19"/>
      <c r="Q25" s="19"/>
      <c r="R25" s="19"/>
    </row>
    <row r="26" spans="1:18" x14ac:dyDescent="0.2">
      <c r="A26" s="14"/>
      <c r="B26" s="106" t="s">
        <v>109</v>
      </c>
      <c r="C26" s="107">
        <v>42778</v>
      </c>
      <c r="D26" s="110">
        <v>2253</v>
      </c>
      <c r="E26" s="110">
        <v>176836</v>
      </c>
      <c r="F26" s="110">
        <v>2869</v>
      </c>
      <c r="G26" s="109" t="s">
        <v>23</v>
      </c>
      <c r="H26" s="16"/>
      <c r="L26" s="17"/>
      <c r="N26" s="18"/>
      <c r="P26" s="19"/>
      <c r="Q26" s="19"/>
      <c r="R26" s="19"/>
    </row>
    <row r="27" spans="1:18" x14ac:dyDescent="0.2">
      <c r="A27" s="14">
        <v>14</v>
      </c>
      <c r="B27" s="106" t="s">
        <v>110</v>
      </c>
      <c r="C27" s="107">
        <v>42781</v>
      </c>
      <c r="D27" s="110">
        <v>5237</v>
      </c>
      <c r="E27" s="110">
        <v>397407</v>
      </c>
      <c r="F27" s="110">
        <v>6079</v>
      </c>
      <c r="G27" s="109" t="s">
        <v>23</v>
      </c>
      <c r="H27" s="16"/>
      <c r="L27" s="17"/>
      <c r="N27" s="18"/>
      <c r="P27" s="19"/>
      <c r="Q27" s="19"/>
      <c r="R27" s="19"/>
    </row>
    <row r="28" spans="1:18" x14ac:dyDescent="0.2">
      <c r="A28" s="14">
        <v>15</v>
      </c>
      <c r="B28" s="106" t="s">
        <v>151</v>
      </c>
      <c r="C28" s="107">
        <v>42782</v>
      </c>
      <c r="D28" s="110">
        <v>395</v>
      </c>
      <c r="E28" s="110">
        <v>24067</v>
      </c>
      <c r="F28" s="110">
        <v>2664</v>
      </c>
      <c r="G28" s="109" t="s">
        <v>8</v>
      </c>
      <c r="H28" s="16"/>
      <c r="L28" s="17"/>
      <c r="N28" s="18"/>
      <c r="P28" s="19"/>
      <c r="Q28" s="19"/>
      <c r="R28" s="19"/>
    </row>
    <row r="29" spans="1:18" x14ac:dyDescent="0.2">
      <c r="A29" s="14">
        <v>16</v>
      </c>
      <c r="B29" s="106" t="s">
        <v>144</v>
      </c>
      <c r="C29" s="107">
        <v>42784</v>
      </c>
      <c r="D29" s="110">
        <v>2736</v>
      </c>
      <c r="E29" s="110">
        <v>208632</v>
      </c>
      <c r="F29" s="110">
        <v>3295</v>
      </c>
      <c r="G29" s="109" t="s">
        <v>23</v>
      </c>
      <c r="H29" s="16"/>
      <c r="L29" s="17"/>
      <c r="N29" s="18"/>
      <c r="P29" s="19"/>
      <c r="Q29" s="19"/>
      <c r="R29" s="19"/>
    </row>
    <row r="30" spans="1:18" x14ac:dyDescent="0.2">
      <c r="A30" s="14"/>
      <c r="B30" s="106" t="s">
        <v>145</v>
      </c>
      <c r="C30" s="107">
        <v>42784</v>
      </c>
      <c r="D30" s="110">
        <v>3281</v>
      </c>
      <c r="E30" s="110">
        <v>265527</v>
      </c>
      <c r="F30" s="110">
        <v>3990</v>
      </c>
      <c r="G30" s="109" t="s">
        <v>23</v>
      </c>
      <c r="H30" s="16"/>
      <c r="L30" s="17"/>
      <c r="N30" s="18"/>
      <c r="P30" s="19"/>
      <c r="Q30" s="19"/>
      <c r="R30" s="19"/>
    </row>
    <row r="31" spans="1:18" x14ac:dyDescent="0.2">
      <c r="A31" s="14">
        <v>17</v>
      </c>
      <c r="B31" s="106" t="s">
        <v>146</v>
      </c>
      <c r="C31" s="107">
        <v>42787</v>
      </c>
      <c r="D31" s="110">
        <v>1936</v>
      </c>
      <c r="E31" s="110">
        <v>132366</v>
      </c>
      <c r="F31" s="110">
        <v>2419</v>
      </c>
      <c r="G31" s="109" t="s">
        <v>23</v>
      </c>
      <c r="H31" s="16"/>
      <c r="L31" s="17"/>
      <c r="N31" s="18"/>
      <c r="P31" s="19"/>
      <c r="Q31" s="19"/>
      <c r="R31" s="19"/>
    </row>
    <row r="32" spans="1:18" x14ac:dyDescent="0.2">
      <c r="A32" s="14">
        <v>18</v>
      </c>
      <c r="B32" s="106" t="s">
        <v>147</v>
      </c>
      <c r="C32" s="107">
        <v>42788</v>
      </c>
      <c r="D32" s="110">
        <v>5361</v>
      </c>
      <c r="E32" s="110">
        <v>369111</v>
      </c>
      <c r="F32" s="110">
        <v>6178</v>
      </c>
      <c r="G32" s="109" t="s">
        <v>23</v>
      </c>
      <c r="H32" s="16"/>
      <c r="L32" s="17"/>
      <c r="N32" s="18"/>
      <c r="P32" s="19"/>
      <c r="Q32" s="19"/>
      <c r="R32" s="19"/>
    </row>
    <row r="33" spans="1:18" x14ac:dyDescent="0.2">
      <c r="A33" s="14">
        <v>19</v>
      </c>
      <c r="B33" s="106" t="s">
        <v>148</v>
      </c>
      <c r="C33" s="107">
        <v>42791</v>
      </c>
      <c r="D33" s="110">
        <v>4536</v>
      </c>
      <c r="E33" s="110">
        <v>293692</v>
      </c>
      <c r="F33" s="110">
        <v>5385</v>
      </c>
      <c r="G33" s="109" t="s">
        <v>23</v>
      </c>
      <c r="H33" s="16"/>
      <c r="L33" s="17"/>
      <c r="N33" s="18"/>
      <c r="P33" s="19"/>
      <c r="Q33" s="19"/>
      <c r="R33" s="19"/>
    </row>
    <row r="34" spans="1:18" x14ac:dyDescent="0.2">
      <c r="A34" s="14">
        <v>20</v>
      </c>
      <c r="B34" s="106" t="s">
        <v>149</v>
      </c>
      <c r="C34" s="107">
        <v>42792</v>
      </c>
      <c r="D34" s="110">
        <v>2721</v>
      </c>
      <c r="E34" s="110">
        <v>229593</v>
      </c>
      <c r="F34" s="110">
        <v>3140</v>
      </c>
      <c r="G34" s="109" t="s">
        <v>23</v>
      </c>
      <c r="H34" s="16"/>
      <c r="L34" s="17"/>
      <c r="N34" s="18"/>
      <c r="P34" s="19"/>
      <c r="Q34" s="19"/>
      <c r="R34" s="19"/>
    </row>
    <row r="35" spans="1:18" x14ac:dyDescent="0.2">
      <c r="A35" s="14"/>
      <c r="B35" s="106" t="s">
        <v>150</v>
      </c>
      <c r="C35" s="107">
        <v>42792</v>
      </c>
      <c r="D35" s="110">
        <v>3143</v>
      </c>
      <c r="E35" s="110">
        <v>241848</v>
      </c>
      <c r="F35" s="110">
        <v>3737</v>
      </c>
      <c r="G35" s="109" t="s">
        <v>23</v>
      </c>
      <c r="H35" s="16"/>
      <c r="L35" s="17"/>
      <c r="N35" s="18"/>
      <c r="P35" s="19"/>
      <c r="Q35" s="19"/>
      <c r="R35" s="19"/>
    </row>
    <row r="36" spans="1:18" x14ac:dyDescent="0.2">
      <c r="A36" s="14">
        <v>21</v>
      </c>
      <c r="B36" s="106" t="s">
        <v>166</v>
      </c>
      <c r="C36" s="107">
        <v>42796</v>
      </c>
      <c r="D36" s="110">
        <v>1609</v>
      </c>
      <c r="E36" s="110">
        <v>39515</v>
      </c>
      <c r="F36" s="110">
        <v>2679</v>
      </c>
      <c r="G36" s="109" t="s">
        <v>8</v>
      </c>
      <c r="H36" s="16"/>
      <c r="L36" s="17"/>
      <c r="N36" s="18"/>
      <c r="P36" s="19"/>
      <c r="Q36" s="19"/>
      <c r="R36" s="19"/>
    </row>
    <row r="37" spans="1:18" x14ac:dyDescent="0.2">
      <c r="A37" s="14">
        <v>22</v>
      </c>
      <c r="B37" s="106" t="s">
        <v>167</v>
      </c>
      <c r="C37" s="107">
        <v>42798</v>
      </c>
      <c r="D37" s="110">
        <v>282</v>
      </c>
      <c r="E37" s="110">
        <v>21169</v>
      </c>
      <c r="F37" s="110">
        <v>615</v>
      </c>
      <c r="G37" s="109" t="s">
        <v>8</v>
      </c>
      <c r="H37" s="16"/>
      <c r="L37" s="17"/>
      <c r="N37" s="18"/>
      <c r="P37" s="19"/>
      <c r="Q37" s="19"/>
      <c r="R37" s="19"/>
    </row>
    <row r="38" spans="1:18" x14ac:dyDescent="0.2">
      <c r="A38" s="14">
        <v>23</v>
      </c>
      <c r="B38" s="106" t="s">
        <v>168</v>
      </c>
      <c r="C38" s="107">
        <v>42799</v>
      </c>
      <c r="D38" s="110">
        <v>3197</v>
      </c>
      <c r="E38" s="110">
        <v>253845</v>
      </c>
      <c r="F38" s="110">
        <v>3723</v>
      </c>
      <c r="G38" s="109" t="s">
        <v>23</v>
      </c>
      <c r="H38" s="16"/>
      <c r="L38" s="17"/>
      <c r="N38" s="18"/>
      <c r="P38" s="19"/>
      <c r="Q38" s="19"/>
      <c r="R38" s="19"/>
    </row>
    <row r="39" spans="1:18" x14ac:dyDescent="0.2">
      <c r="A39" s="14"/>
      <c r="B39" s="106" t="s">
        <v>169</v>
      </c>
      <c r="C39" s="107">
        <v>42799</v>
      </c>
      <c r="D39" s="110">
        <v>4370</v>
      </c>
      <c r="E39" s="110">
        <v>362089</v>
      </c>
      <c r="F39" s="110">
        <v>5233</v>
      </c>
      <c r="G39" s="109" t="s">
        <v>23</v>
      </c>
      <c r="H39" s="16"/>
      <c r="L39" s="17"/>
      <c r="N39" s="18"/>
      <c r="P39" s="19"/>
      <c r="Q39" s="19"/>
      <c r="R39" s="19"/>
    </row>
    <row r="40" spans="1:18" x14ac:dyDescent="0.2">
      <c r="A40" s="14">
        <v>24</v>
      </c>
      <c r="B40" s="106" t="s">
        <v>170</v>
      </c>
      <c r="C40" s="107">
        <v>42801</v>
      </c>
      <c r="D40" s="110">
        <v>1275</v>
      </c>
      <c r="E40" s="110">
        <v>94304</v>
      </c>
      <c r="F40" s="110">
        <v>1466</v>
      </c>
      <c r="G40" s="109" t="s">
        <v>23</v>
      </c>
      <c r="H40" s="16"/>
      <c r="L40" s="17"/>
      <c r="N40" s="18"/>
      <c r="P40" s="19"/>
      <c r="Q40" s="19"/>
      <c r="R40" s="19"/>
    </row>
    <row r="41" spans="1:18" x14ac:dyDescent="0.2">
      <c r="A41" s="14">
        <v>25</v>
      </c>
      <c r="B41" s="106" t="s">
        <v>171</v>
      </c>
      <c r="C41" s="107">
        <v>42803</v>
      </c>
      <c r="D41" s="110">
        <v>2129</v>
      </c>
      <c r="E41" s="110">
        <v>117089</v>
      </c>
      <c r="F41" s="110">
        <v>5763</v>
      </c>
      <c r="G41" s="109" t="s">
        <v>8</v>
      </c>
      <c r="H41" s="16"/>
      <c r="L41" s="17"/>
      <c r="N41" s="18"/>
      <c r="P41" s="19"/>
      <c r="Q41" s="19"/>
      <c r="R41" s="19"/>
    </row>
    <row r="42" spans="1:18" x14ac:dyDescent="0.2">
      <c r="A42" s="14">
        <v>26</v>
      </c>
      <c r="B42" s="106" t="s">
        <v>172</v>
      </c>
      <c r="C42" s="107">
        <v>42805</v>
      </c>
      <c r="D42" s="110">
        <v>2815</v>
      </c>
      <c r="E42" s="110">
        <v>220062</v>
      </c>
      <c r="F42" s="110">
        <v>3337</v>
      </c>
      <c r="G42" s="109" t="s">
        <v>23</v>
      </c>
      <c r="H42" s="16"/>
      <c r="L42" s="17"/>
      <c r="N42" s="18"/>
      <c r="P42" s="19"/>
      <c r="Q42" s="19"/>
      <c r="R42" s="19"/>
    </row>
    <row r="43" spans="1:18" x14ac:dyDescent="0.2">
      <c r="A43" s="14"/>
      <c r="B43" s="106" t="s">
        <v>173</v>
      </c>
      <c r="C43" s="107">
        <v>42805</v>
      </c>
      <c r="D43" s="110">
        <v>3203</v>
      </c>
      <c r="E43" s="110">
        <v>274187</v>
      </c>
      <c r="F43" s="110">
        <v>3858</v>
      </c>
      <c r="G43" s="109" t="s">
        <v>23</v>
      </c>
      <c r="H43" s="16"/>
      <c r="L43" s="17"/>
      <c r="N43" s="18"/>
      <c r="P43" s="19"/>
      <c r="Q43" s="19"/>
      <c r="R43" s="19"/>
    </row>
    <row r="44" spans="1:18" x14ac:dyDescent="0.2">
      <c r="A44" s="14">
        <v>27</v>
      </c>
      <c r="B44" s="106" t="s">
        <v>174</v>
      </c>
      <c r="C44" s="107">
        <v>42808</v>
      </c>
      <c r="D44" s="110">
        <v>1933</v>
      </c>
      <c r="E44" s="110">
        <v>151379</v>
      </c>
      <c r="F44" s="110">
        <v>2357</v>
      </c>
      <c r="G44" s="109" t="s">
        <v>23</v>
      </c>
      <c r="H44" s="16"/>
      <c r="L44" s="17"/>
      <c r="N44" s="18"/>
      <c r="P44" s="19"/>
      <c r="Q44" s="19"/>
      <c r="R44" s="19"/>
    </row>
    <row r="45" spans="1:18" x14ac:dyDescent="0.2">
      <c r="A45" s="14">
        <v>28</v>
      </c>
      <c r="B45" s="106" t="s">
        <v>192</v>
      </c>
      <c r="C45" s="107">
        <v>42811</v>
      </c>
      <c r="D45" s="110">
        <v>1729</v>
      </c>
      <c r="E45" s="110">
        <v>66139</v>
      </c>
      <c r="F45" s="110">
        <v>3399</v>
      </c>
      <c r="G45" s="109" t="s">
        <v>8</v>
      </c>
      <c r="H45" s="16"/>
      <c r="L45" s="17"/>
      <c r="N45" s="18"/>
      <c r="P45" s="19"/>
      <c r="Q45" s="19"/>
      <c r="R45" s="19"/>
    </row>
    <row r="46" spans="1:18" x14ac:dyDescent="0.2">
      <c r="A46" s="14">
        <v>29</v>
      </c>
      <c r="B46" s="106" t="s">
        <v>185</v>
      </c>
      <c r="C46" s="107">
        <v>42814</v>
      </c>
      <c r="D46" s="110">
        <v>2434</v>
      </c>
      <c r="E46" s="110">
        <v>191055</v>
      </c>
      <c r="F46" s="110">
        <v>2798</v>
      </c>
      <c r="G46" s="109" t="s">
        <v>23</v>
      </c>
      <c r="H46" s="16"/>
      <c r="L46" s="17"/>
      <c r="N46" s="18"/>
      <c r="P46" s="19"/>
      <c r="Q46" s="19"/>
      <c r="R46" s="19"/>
    </row>
    <row r="47" spans="1:18" x14ac:dyDescent="0.2">
      <c r="A47" s="14"/>
      <c r="B47" s="106" t="s">
        <v>186</v>
      </c>
      <c r="C47" s="107">
        <v>42814</v>
      </c>
      <c r="D47" s="110">
        <v>2248</v>
      </c>
      <c r="E47" s="110">
        <v>182313</v>
      </c>
      <c r="F47" s="110">
        <v>2650</v>
      </c>
      <c r="G47" s="109" t="s">
        <v>23</v>
      </c>
      <c r="H47" s="16"/>
      <c r="L47" s="17"/>
      <c r="N47" s="18"/>
      <c r="P47" s="19"/>
      <c r="Q47" s="19"/>
      <c r="R47" s="19"/>
    </row>
    <row r="48" spans="1:18" x14ac:dyDescent="0.2">
      <c r="A48" s="14">
        <v>30</v>
      </c>
      <c r="B48" s="106" t="s">
        <v>187</v>
      </c>
      <c r="C48" s="107">
        <v>42815</v>
      </c>
      <c r="D48" s="110">
        <v>5579</v>
      </c>
      <c r="E48" s="110">
        <v>386277</v>
      </c>
      <c r="F48" s="110">
        <v>6464</v>
      </c>
      <c r="G48" s="109" t="s">
        <v>23</v>
      </c>
      <c r="H48" s="16"/>
      <c r="L48" s="17"/>
      <c r="N48" s="18"/>
      <c r="P48" s="19"/>
      <c r="Q48" s="19"/>
      <c r="R48" s="19"/>
    </row>
    <row r="49" spans="1:18" x14ac:dyDescent="0.2">
      <c r="A49" s="14">
        <v>31</v>
      </c>
      <c r="B49" s="106" t="s">
        <v>188</v>
      </c>
      <c r="C49" s="107">
        <v>42817</v>
      </c>
      <c r="D49" s="110">
        <v>4385</v>
      </c>
      <c r="E49" s="110">
        <v>273839</v>
      </c>
      <c r="F49" s="110">
        <v>5080</v>
      </c>
      <c r="G49" s="109" t="s">
        <v>23</v>
      </c>
      <c r="H49" s="16"/>
      <c r="L49" s="17"/>
      <c r="N49" s="18"/>
      <c r="P49" s="19"/>
      <c r="Q49" s="19"/>
      <c r="R49" s="19"/>
    </row>
    <row r="50" spans="1:18" x14ac:dyDescent="0.2">
      <c r="A50" s="14">
        <v>32</v>
      </c>
      <c r="B50" s="106" t="s">
        <v>193</v>
      </c>
      <c r="C50" s="107">
        <v>42817</v>
      </c>
      <c r="D50" s="110">
        <v>2244</v>
      </c>
      <c r="E50" s="110">
        <v>58608</v>
      </c>
      <c r="F50" s="110">
        <v>4484</v>
      </c>
      <c r="G50" s="109" t="s">
        <v>8</v>
      </c>
      <c r="H50" s="16"/>
      <c r="L50" s="17"/>
      <c r="N50" s="18"/>
      <c r="P50" s="19"/>
      <c r="Q50" s="19"/>
      <c r="R50" s="19"/>
    </row>
    <row r="51" spans="1:18" x14ac:dyDescent="0.2">
      <c r="A51" s="14">
        <v>33</v>
      </c>
      <c r="B51" s="106" t="s">
        <v>189</v>
      </c>
      <c r="C51" s="107">
        <v>42820</v>
      </c>
      <c r="D51" s="110">
        <v>3663</v>
      </c>
      <c r="E51" s="110">
        <v>298389</v>
      </c>
      <c r="F51" s="110">
        <v>4350</v>
      </c>
      <c r="G51" s="109" t="s">
        <v>23</v>
      </c>
      <c r="H51" s="16"/>
      <c r="L51" s="17"/>
      <c r="N51" s="18"/>
      <c r="P51" s="19"/>
      <c r="Q51" s="19"/>
      <c r="R51" s="19"/>
    </row>
    <row r="52" spans="1:18" x14ac:dyDescent="0.2">
      <c r="A52" s="14"/>
      <c r="B52" s="106" t="s">
        <v>190</v>
      </c>
      <c r="C52" s="107">
        <v>42820</v>
      </c>
      <c r="D52" s="110">
        <v>3082</v>
      </c>
      <c r="E52" s="110">
        <v>259138</v>
      </c>
      <c r="F52" s="110">
        <v>3660</v>
      </c>
      <c r="G52" s="109" t="s">
        <v>23</v>
      </c>
      <c r="H52" s="16"/>
      <c r="L52" s="17"/>
      <c r="N52" s="18"/>
      <c r="P52" s="19"/>
      <c r="Q52" s="19"/>
      <c r="R52" s="19"/>
    </row>
    <row r="53" spans="1:18" x14ac:dyDescent="0.2">
      <c r="A53" s="14">
        <v>34</v>
      </c>
      <c r="B53" s="106" t="s">
        <v>191</v>
      </c>
      <c r="C53" s="107">
        <v>42822</v>
      </c>
      <c r="D53" s="110">
        <v>1744</v>
      </c>
      <c r="E53" s="110">
        <v>123577</v>
      </c>
      <c r="F53" s="110">
        <v>2191</v>
      </c>
      <c r="G53" s="109" t="s">
        <v>23</v>
      </c>
      <c r="H53" s="16"/>
      <c r="L53" s="17"/>
      <c r="N53" s="18"/>
      <c r="P53" s="19"/>
      <c r="Q53" s="19"/>
      <c r="R53" s="19"/>
    </row>
    <row r="54" spans="1:18" x14ac:dyDescent="0.2">
      <c r="A54" s="14">
        <v>35</v>
      </c>
      <c r="B54" s="106" t="s">
        <v>194</v>
      </c>
      <c r="C54" s="107">
        <v>42823</v>
      </c>
      <c r="D54" s="110">
        <v>2148</v>
      </c>
      <c r="E54" s="110">
        <v>81075</v>
      </c>
      <c r="F54" s="110">
        <v>3989</v>
      </c>
      <c r="G54" s="109" t="s">
        <v>8</v>
      </c>
      <c r="H54" s="16"/>
      <c r="L54" s="17"/>
      <c r="N54" s="18"/>
      <c r="P54" s="19"/>
      <c r="Q54" s="19"/>
      <c r="R54" s="19"/>
    </row>
    <row r="55" spans="1:18" x14ac:dyDescent="0.2">
      <c r="A55" s="14">
        <v>36</v>
      </c>
      <c r="B55" s="106" t="s">
        <v>215</v>
      </c>
      <c r="C55" s="107">
        <v>42828</v>
      </c>
      <c r="D55" s="110">
        <v>4028</v>
      </c>
      <c r="E55" s="110">
        <v>307234</v>
      </c>
      <c r="F55" s="110">
        <v>4860</v>
      </c>
      <c r="G55" s="109" t="s">
        <v>23</v>
      </c>
      <c r="H55" s="16"/>
      <c r="L55" s="17"/>
      <c r="N55" s="18"/>
      <c r="P55" s="19"/>
      <c r="Q55" s="19"/>
      <c r="R55" s="19"/>
    </row>
    <row r="56" spans="1:18" x14ac:dyDescent="0.2">
      <c r="A56" s="14"/>
      <c r="B56" s="106" t="s">
        <v>216</v>
      </c>
      <c r="C56" s="107">
        <v>42828</v>
      </c>
      <c r="D56" s="110">
        <v>4424</v>
      </c>
      <c r="E56" s="110">
        <v>356866</v>
      </c>
      <c r="F56" s="110">
        <v>5402</v>
      </c>
      <c r="G56" s="109" t="s">
        <v>23</v>
      </c>
      <c r="H56" s="16"/>
      <c r="L56" s="17"/>
      <c r="N56" s="18"/>
      <c r="P56" s="19"/>
      <c r="Q56" s="19"/>
      <c r="R56" s="19"/>
    </row>
    <row r="57" spans="1:18" x14ac:dyDescent="0.2">
      <c r="A57" s="14">
        <v>37</v>
      </c>
      <c r="B57" s="106" t="s">
        <v>222</v>
      </c>
      <c r="C57" s="107">
        <v>42833</v>
      </c>
      <c r="D57" s="110">
        <v>2465</v>
      </c>
      <c r="E57" s="110">
        <v>57388</v>
      </c>
      <c r="F57" s="110">
        <v>3107</v>
      </c>
      <c r="G57" s="109" t="s">
        <v>8</v>
      </c>
      <c r="H57" s="16"/>
      <c r="L57" s="17"/>
      <c r="N57" s="18"/>
      <c r="P57" s="19"/>
      <c r="Q57" s="19"/>
      <c r="R57" s="19"/>
    </row>
    <row r="58" spans="1:18" x14ac:dyDescent="0.2">
      <c r="A58" s="14">
        <v>38</v>
      </c>
      <c r="B58" s="106" t="s">
        <v>217</v>
      </c>
      <c r="C58" s="107">
        <v>42834</v>
      </c>
      <c r="D58" s="110">
        <v>2084</v>
      </c>
      <c r="E58" s="110">
        <v>150820</v>
      </c>
      <c r="F58" s="110">
        <v>2483</v>
      </c>
      <c r="G58" s="109" t="s">
        <v>23</v>
      </c>
      <c r="H58" s="16"/>
      <c r="L58" s="17"/>
      <c r="N58" s="18"/>
      <c r="P58" s="19"/>
      <c r="Q58" s="19"/>
      <c r="R58" s="19"/>
    </row>
    <row r="59" spans="1:18" x14ac:dyDescent="0.2">
      <c r="A59" s="14"/>
      <c r="B59" s="106" t="s">
        <v>218</v>
      </c>
      <c r="C59" s="107">
        <v>42834</v>
      </c>
      <c r="D59" s="110">
        <v>4823</v>
      </c>
      <c r="E59" s="110">
        <v>405380</v>
      </c>
      <c r="F59" s="110">
        <v>5765</v>
      </c>
      <c r="G59" s="109" t="s">
        <v>23</v>
      </c>
      <c r="H59" s="16"/>
      <c r="L59" s="17"/>
      <c r="N59" s="18"/>
      <c r="P59" s="19"/>
      <c r="Q59" s="19"/>
      <c r="R59" s="19"/>
    </row>
    <row r="60" spans="1:18" x14ac:dyDescent="0.2">
      <c r="A60" s="14">
        <v>39</v>
      </c>
      <c r="B60" s="106" t="s">
        <v>219</v>
      </c>
      <c r="C60" s="107">
        <v>42835</v>
      </c>
      <c r="D60" s="110">
        <v>849</v>
      </c>
      <c r="E60" s="110">
        <v>61834</v>
      </c>
      <c r="F60" s="110">
        <v>1078</v>
      </c>
      <c r="G60" s="109" t="s">
        <v>23</v>
      </c>
      <c r="H60" s="16"/>
      <c r="L60" s="17"/>
      <c r="N60" s="18"/>
      <c r="P60" s="19"/>
      <c r="Q60" s="19"/>
      <c r="R60" s="19"/>
    </row>
    <row r="61" spans="1:18" x14ac:dyDescent="0.2">
      <c r="A61" s="14">
        <v>40</v>
      </c>
      <c r="B61" s="106" t="s">
        <v>223</v>
      </c>
      <c r="C61" s="107">
        <v>42837</v>
      </c>
      <c r="D61" s="110">
        <v>2125</v>
      </c>
      <c r="E61" s="110">
        <v>74568</v>
      </c>
      <c r="F61" s="110">
        <v>3000</v>
      </c>
      <c r="G61" s="109" t="s">
        <v>8</v>
      </c>
      <c r="H61" s="16"/>
      <c r="L61" s="17"/>
      <c r="N61" s="18"/>
      <c r="P61" s="19"/>
      <c r="Q61" s="19"/>
      <c r="R61" s="19"/>
    </row>
    <row r="62" spans="1:18" x14ac:dyDescent="0.2">
      <c r="A62" s="14">
        <v>41</v>
      </c>
      <c r="B62" s="106" t="s">
        <v>220</v>
      </c>
      <c r="C62" s="107">
        <v>42840</v>
      </c>
      <c r="D62" s="110">
        <v>2083</v>
      </c>
      <c r="E62" s="110">
        <v>159377</v>
      </c>
      <c r="F62" s="110">
        <v>2469</v>
      </c>
      <c r="G62" s="109" t="s">
        <v>23</v>
      </c>
      <c r="H62" s="16"/>
      <c r="L62" s="17"/>
      <c r="N62" s="18"/>
      <c r="P62" s="19"/>
      <c r="Q62" s="19"/>
      <c r="R62" s="19"/>
    </row>
    <row r="63" spans="1:18" x14ac:dyDescent="0.2">
      <c r="A63" s="14"/>
      <c r="B63" s="106" t="s">
        <v>221</v>
      </c>
      <c r="C63" s="107">
        <v>42840</v>
      </c>
      <c r="D63" s="110">
        <v>2927</v>
      </c>
      <c r="E63" s="110">
        <v>240484</v>
      </c>
      <c r="F63" s="110">
        <v>3560</v>
      </c>
      <c r="G63" s="109" t="s">
        <v>23</v>
      </c>
      <c r="H63" s="16"/>
      <c r="L63" s="17"/>
      <c r="N63" s="18"/>
      <c r="P63" s="19"/>
      <c r="Q63" s="19"/>
      <c r="R63" s="19"/>
    </row>
    <row r="64" spans="1:18" x14ac:dyDescent="0.2">
      <c r="A64" s="14">
        <v>42</v>
      </c>
      <c r="B64" s="106" t="s">
        <v>228</v>
      </c>
      <c r="C64" s="107">
        <v>42846</v>
      </c>
      <c r="D64" s="110">
        <v>926</v>
      </c>
      <c r="E64" s="110">
        <v>57541</v>
      </c>
      <c r="F64" s="110">
        <v>1030</v>
      </c>
      <c r="G64" s="109" t="s">
        <v>23</v>
      </c>
      <c r="H64" s="16"/>
      <c r="L64" s="17"/>
      <c r="N64" s="18"/>
      <c r="P64" s="19"/>
      <c r="Q64" s="19"/>
      <c r="R64" s="19"/>
    </row>
    <row r="65" spans="1:18" x14ac:dyDescent="0.2">
      <c r="A65" s="14">
        <v>43</v>
      </c>
      <c r="B65" s="106" t="s">
        <v>229</v>
      </c>
      <c r="C65" s="107">
        <v>42847</v>
      </c>
      <c r="D65" s="110">
        <v>1602</v>
      </c>
      <c r="E65" s="110">
        <v>72105</v>
      </c>
      <c r="F65" s="110">
        <v>3134</v>
      </c>
      <c r="G65" s="109" t="s">
        <v>8</v>
      </c>
      <c r="H65" s="16"/>
      <c r="L65" s="17"/>
      <c r="N65" s="18"/>
      <c r="P65" s="19"/>
      <c r="Q65" s="19"/>
      <c r="R65" s="19"/>
    </row>
    <row r="66" spans="1:18" x14ac:dyDescent="0.2">
      <c r="A66" s="14">
        <v>44</v>
      </c>
      <c r="B66" s="106" t="s">
        <v>230</v>
      </c>
      <c r="C66" s="107">
        <v>42848</v>
      </c>
      <c r="D66" s="110">
        <v>2080</v>
      </c>
      <c r="E66" s="110">
        <v>144696</v>
      </c>
      <c r="F66" s="110">
        <v>2390</v>
      </c>
      <c r="G66" s="109" t="s">
        <v>23</v>
      </c>
      <c r="H66" s="16"/>
      <c r="L66" s="17"/>
      <c r="N66" s="18"/>
      <c r="P66" s="19"/>
      <c r="Q66" s="19"/>
      <c r="R66" s="19"/>
    </row>
    <row r="67" spans="1:18" x14ac:dyDescent="0.2">
      <c r="A67" s="14"/>
      <c r="B67" s="106" t="s">
        <v>231</v>
      </c>
      <c r="C67" s="107">
        <v>42848</v>
      </c>
      <c r="D67" s="110">
        <v>3051</v>
      </c>
      <c r="E67" s="110">
        <v>238942</v>
      </c>
      <c r="F67" s="110">
        <v>3596</v>
      </c>
      <c r="G67" s="109" t="s">
        <v>23</v>
      </c>
      <c r="H67" s="16"/>
      <c r="L67" s="17"/>
      <c r="N67" s="18"/>
      <c r="P67" s="19"/>
      <c r="Q67" s="19"/>
      <c r="R67" s="19"/>
    </row>
    <row r="68" spans="1:18" x14ac:dyDescent="0.2">
      <c r="A68" s="14">
        <v>45</v>
      </c>
      <c r="B68" s="106" t="s">
        <v>232</v>
      </c>
      <c r="C68" s="107">
        <v>42850</v>
      </c>
      <c r="D68" s="110">
        <v>981</v>
      </c>
      <c r="E68" s="110">
        <v>82552</v>
      </c>
      <c r="F68" s="110">
        <v>1205</v>
      </c>
      <c r="G68" s="109" t="s">
        <v>23</v>
      </c>
      <c r="H68" s="16"/>
      <c r="L68" s="17"/>
      <c r="N68" s="18"/>
      <c r="P68" s="19"/>
      <c r="Q68" s="19"/>
      <c r="R68" s="19"/>
    </row>
    <row r="69" spans="1:18" x14ac:dyDescent="0.2">
      <c r="A69" s="14">
        <v>46</v>
      </c>
      <c r="B69" s="106" t="s">
        <v>233</v>
      </c>
      <c r="C69" s="107">
        <v>42853</v>
      </c>
      <c r="D69" s="110">
        <v>1605</v>
      </c>
      <c r="E69" s="110">
        <v>53334</v>
      </c>
      <c r="F69" s="110">
        <v>3221</v>
      </c>
      <c r="G69" s="109" t="s">
        <v>8</v>
      </c>
      <c r="H69" s="16"/>
      <c r="L69" s="17"/>
      <c r="N69" s="18"/>
      <c r="P69" s="19"/>
      <c r="Q69" s="19"/>
      <c r="R69" s="19"/>
    </row>
    <row r="70" spans="1:18" x14ac:dyDescent="0.2">
      <c r="A70" s="14">
        <v>47</v>
      </c>
      <c r="B70" s="106" t="s">
        <v>234</v>
      </c>
      <c r="C70" s="107">
        <v>42855</v>
      </c>
      <c r="D70" s="110">
        <v>4228</v>
      </c>
      <c r="E70" s="110">
        <v>289207</v>
      </c>
      <c r="F70" s="110">
        <v>4884</v>
      </c>
      <c r="G70" s="109" t="s">
        <v>23</v>
      </c>
      <c r="H70" s="16"/>
      <c r="L70" s="17"/>
      <c r="N70" s="18"/>
      <c r="P70" s="19"/>
      <c r="Q70" s="19"/>
      <c r="R70" s="19"/>
    </row>
    <row r="71" spans="1:18" x14ac:dyDescent="0.2">
      <c r="A71" s="14"/>
      <c r="B71" s="106" t="s">
        <v>235</v>
      </c>
      <c r="C71" s="107">
        <v>42855</v>
      </c>
      <c r="D71" s="110">
        <v>1841</v>
      </c>
      <c r="E71" s="110">
        <v>138988</v>
      </c>
      <c r="F71" s="110">
        <v>2087</v>
      </c>
      <c r="G71" s="109" t="s">
        <v>23</v>
      </c>
      <c r="H71" s="16"/>
      <c r="L71" s="17"/>
      <c r="N71" s="18"/>
      <c r="P71" s="19"/>
      <c r="Q71" s="19"/>
      <c r="R71" s="19"/>
    </row>
    <row r="72" spans="1:18" x14ac:dyDescent="0.2">
      <c r="A72" s="14">
        <v>48</v>
      </c>
      <c r="B72" s="106" t="s">
        <v>242</v>
      </c>
      <c r="C72" s="107">
        <v>42861</v>
      </c>
      <c r="D72" s="110">
        <v>1324</v>
      </c>
      <c r="E72" s="110">
        <v>98301</v>
      </c>
      <c r="F72" s="110">
        <v>1539</v>
      </c>
      <c r="G72" s="109" t="s">
        <v>23</v>
      </c>
      <c r="H72" s="16"/>
      <c r="L72" s="17"/>
      <c r="N72" s="18"/>
      <c r="P72" s="19"/>
      <c r="Q72" s="19"/>
      <c r="R72" s="19"/>
    </row>
    <row r="73" spans="1:18" x14ac:dyDescent="0.2">
      <c r="A73" s="14">
        <v>49</v>
      </c>
      <c r="B73" s="106" t="s">
        <v>243</v>
      </c>
      <c r="C73" s="107">
        <v>42862</v>
      </c>
      <c r="D73" s="110">
        <v>3880</v>
      </c>
      <c r="E73" s="110">
        <v>261420</v>
      </c>
      <c r="F73" s="110">
        <v>4347</v>
      </c>
      <c r="G73" s="109" t="s">
        <v>23</v>
      </c>
      <c r="H73" s="16"/>
      <c r="L73" s="17"/>
      <c r="N73" s="18"/>
      <c r="P73" s="19"/>
      <c r="Q73" s="19"/>
      <c r="R73" s="19"/>
    </row>
    <row r="74" spans="1:18" x14ac:dyDescent="0.2">
      <c r="A74" s="14"/>
      <c r="B74" s="106" t="s">
        <v>244</v>
      </c>
      <c r="C74" s="107">
        <v>42862</v>
      </c>
      <c r="D74" s="110">
        <v>1639</v>
      </c>
      <c r="E74" s="110">
        <v>123668</v>
      </c>
      <c r="F74" s="110">
        <v>1872</v>
      </c>
      <c r="G74" s="109" t="s">
        <v>23</v>
      </c>
      <c r="H74" s="16"/>
      <c r="L74" s="17"/>
      <c r="N74" s="18"/>
      <c r="P74" s="19"/>
      <c r="Q74" s="19"/>
      <c r="R74" s="19"/>
    </row>
    <row r="75" spans="1:18" x14ac:dyDescent="0.2">
      <c r="A75" s="14">
        <v>50</v>
      </c>
      <c r="B75" s="106" t="s">
        <v>245</v>
      </c>
      <c r="C75" s="107">
        <v>42862</v>
      </c>
      <c r="D75" s="110">
        <v>2898</v>
      </c>
      <c r="E75" s="110">
        <v>115683</v>
      </c>
      <c r="F75" s="110">
        <v>5456</v>
      </c>
      <c r="G75" s="109" t="s">
        <v>8</v>
      </c>
      <c r="H75" s="16"/>
      <c r="L75" s="17"/>
      <c r="N75" s="18"/>
      <c r="P75" s="19"/>
      <c r="Q75" s="19"/>
      <c r="R75" s="19"/>
    </row>
    <row r="76" spans="1:18" x14ac:dyDescent="0.2">
      <c r="A76" s="14">
        <v>51</v>
      </c>
      <c r="B76" s="106" t="s">
        <v>246</v>
      </c>
      <c r="C76" s="107">
        <v>42868</v>
      </c>
      <c r="D76" s="110">
        <v>4319</v>
      </c>
      <c r="E76" s="110">
        <v>293122</v>
      </c>
      <c r="F76" s="110">
        <v>4908</v>
      </c>
      <c r="G76" s="109" t="s">
        <v>23</v>
      </c>
      <c r="H76" s="16"/>
      <c r="L76" s="17"/>
      <c r="N76" s="18"/>
      <c r="P76" s="19"/>
      <c r="Q76" s="19"/>
      <c r="R76" s="19"/>
    </row>
    <row r="77" spans="1:18" x14ac:dyDescent="0.2">
      <c r="A77" s="14"/>
      <c r="B77" s="106" t="s">
        <v>247</v>
      </c>
      <c r="C77" s="107">
        <v>42868</v>
      </c>
      <c r="D77" s="110">
        <v>1494</v>
      </c>
      <c r="E77" s="110">
        <v>112572</v>
      </c>
      <c r="F77" s="110">
        <v>1745</v>
      </c>
      <c r="G77" s="109" t="s">
        <v>23</v>
      </c>
      <c r="H77" s="16"/>
      <c r="L77" s="17"/>
      <c r="N77" s="18"/>
      <c r="P77" s="19"/>
      <c r="Q77" s="19"/>
      <c r="R77" s="19"/>
    </row>
    <row r="78" spans="1:18" x14ac:dyDescent="0.2">
      <c r="A78" s="14">
        <v>52</v>
      </c>
      <c r="B78" s="106" t="s">
        <v>248</v>
      </c>
      <c r="C78" s="107">
        <v>42868</v>
      </c>
      <c r="D78" s="110">
        <v>2114</v>
      </c>
      <c r="E78" s="110">
        <v>62703</v>
      </c>
      <c r="F78" s="110">
        <v>4651</v>
      </c>
      <c r="G78" s="109" t="s">
        <v>8</v>
      </c>
      <c r="H78" s="16"/>
      <c r="L78" s="17"/>
      <c r="N78" s="18"/>
      <c r="P78" s="19"/>
      <c r="Q78" s="19"/>
      <c r="R78" s="19"/>
    </row>
    <row r="79" spans="1:18" x14ac:dyDescent="0.2">
      <c r="A79" s="14">
        <v>53</v>
      </c>
      <c r="B79" s="106" t="s">
        <v>254</v>
      </c>
      <c r="C79" s="107">
        <v>42876</v>
      </c>
      <c r="D79" s="110">
        <v>3401</v>
      </c>
      <c r="E79" s="110">
        <v>230266</v>
      </c>
      <c r="F79" s="110">
        <v>3805</v>
      </c>
      <c r="G79" s="109" t="s">
        <v>23</v>
      </c>
      <c r="H79" s="16"/>
      <c r="L79" s="17"/>
      <c r="N79" s="18"/>
      <c r="P79" s="19"/>
      <c r="Q79" s="19"/>
      <c r="R79" s="19"/>
    </row>
    <row r="80" spans="1:18" x14ac:dyDescent="0.2">
      <c r="A80" s="14"/>
      <c r="B80" s="106" t="s">
        <v>255</v>
      </c>
      <c r="C80" s="107">
        <v>42876</v>
      </c>
      <c r="D80" s="110">
        <v>1529</v>
      </c>
      <c r="E80" s="110">
        <v>106194</v>
      </c>
      <c r="F80" s="110">
        <v>1737</v>
      </c>
      <c r="G80" s="109" t="s">
        <v>23</v>
      </c>
      <c r="H80" s="16"/>
      <c r="L80" s="17"/>
      <c r="N80" s="18"/>
      <c r="P80" s="19"/>
      <c r="Q80" s="19"/>
      <c r="R80" s="19"/>
    </row>
    <row r="81" spans="1:18" x14ac:dyDescent="0.2">
      <c r="A81" s="14">
        <v>54</v>
      </c>
      <c r="B81" s="106" t="s">
        <v>256</v>
      </c>
      <c r="C81" s="107">
        <v>42876</v>
      </c>
      <c r="D81" s="110">
        <v>1129</v>
      </c>
      <c r="E81" s="110">
        <v>76760</v>
      </c>
      <c r="F81" s="110">
        <v>1344</v>
      </c>
      <c r="G81" s="109" t="s">
        <v>23</v>
      </c>
      <c r="H81" s="16"/>
      <c r="L81" s="17"/>
      <c r="N81" s="18"/>
      <c r="P81" s="19"/>
      <c r="Q81" s="19"/>
      <c r="R81" s="19"/>
    </row>
    <row r="82" spans="1:18" x14ac:dyDescent="0.2">
      <c r="A82" s="14">
        <v>55</v>
      </c>
      <c r="B82" s="106" t="s">
        <v>257</v>
      </c>
      <c r="C82" s="107">
        <v>42876</v>
      </c>
      <c r="D82" s="110">
        <v>1890</v>
      </c>
      <c r="E82" s="110">
        <v>64081</v>
      </c>
      <c r="F82" s="110">
        <v>3800</v>
      </c>
      <c r="G82" s="109" t="s">
        <v>8</v>
      </c>
      <c r="H82" s="16"/>
      <c r="L82" s="17"/>
      <c r="N82" s="18"/>
      <c r="P82" s="19"/>
      <c r="Q82" s="19"/>
      <c r="R82" s="19"/>
    </row>
    <row r="83" spans="1:18" x14ac:dyDescent="0.2">
      <c r="A83" s="14">
        <v>56</v>
      </c>
      <c r="B83" s="106" t="s">
        <v>258</v>
      </c>
      <c r="C83" s="107">
        <v>42883</v>
      </c>
      <c r="D83" s="110">
        <v>4870</v>
      </c>
      <c r="E83" s="110">
        <v>325160</v>
      </c>
      <c r="F83" s="110">
        <v>5517</v>
      </c>
      <c r="G83" s="109" t="s">
        <v>23</v>
      </c>
      <c r="H83" s="16"/>
      <c r="L83" s="17"/>
      <c r="N83" s="18"/>
      <c r="P83" s="19"/>
      <c r="Q83" s="19"/>
      <c r="R83" s="19"/>
    </row>
    <row r="84" spans="1:18" x14ac:dyDescent="0.2">
      <c r="A84" s="14">
        <v>57</v>
      </c>
      <c r="B84" s="106" t="s">
        <v>259</v>
      </c>
      <c r="C84" s="107">
        <v>42883</v>
      </c>
      <c r="D84" s="110">
        <v>2670</v>
      </c>
      <c r="E84" s="110">
        <v>141482</v>
      </c>
      <c r="F84" s="110">
        <v>4575</v>
      </c>
      <c r="G84" s="109" t="s">
        <v>8</v>
      </c>
      <c r="H84" s="16"/>
      <c r="L84" s="17"/>
      <c r="N84" s="18"/>
      <c r="P84" s="19"/>
      <c r="Q84" s="19"/>
      <c r="R84" s="19"/>
    </row>
    <row r="85" spans="1:18" x14ac:dyDescent="0.2">
      <c r="A85" s="14">
        <v>58</v>
      </c>
      <c r="B85" s="106" t="s">
        <v>265</v>
      </c>
      <c r="C85" s="107">
        <v>42887</v>
      </c>
      <c r="D85" s="110">
        <v>1888</v>
      </c>
      <c r="E85" s="110">
        <v>70582</v>
      </c>
      <c r="F85" s="110">
        <v>2993</v>
      </c>
      <c r="G85" s="109" t="s">
        <v>8</v>
      </c>
      <c r="H85" s="16"/>
      <c r="L85" s="17"/>
      <c r="N85" s="18"/>
      <c r="P85" s="19"/>
      <c r="Q85" s="19"/>
      <c r="R85" s="19"/>
    </row>
    <row r="86" spans="1:18" x14ac:dyDescent="0.2">
      <c r="A86" s="14">
        <v>59</v>
      </c>
      <c r="B86" s="106" t="s">
        <v>266</v>
      </c>
      <c r="C86" s="107">
        <v>42891</v>
      </c>
      <c r="D86" s="110">
        <v>3215</v>
      </c>
      <c r="E86" s="110">
        <v>221722</v>
      </c>
      <c r="F86" s="110">
        <v>3657</v>
      </c>
      <c r="G86" s="109" t="s">
        <v>23</v>
      </c>
      <c r="H86" s="16"/>
      <c r="L86" s="17"/>
      <c r="N86" s="18"/>
      <c r="P86" s="19"/>
      <c r="Q86" s="19"/>
      <c r="R86" s="19"/>
    </row>
    <row r="87" spans="1:18" x14ac:dyDescent="0.2">
      <c r="A87" s="14">
        <v>60</v>
      </c>
      <c r="B87" s="106" t="s">
        <v>267</v>
      </c>
      <c r="C87" s="107">
        <v>42894</v>
      </c>
      <c r="D87" s="110">
        <v>3102</v>
      </c>
      <c r="E87" s="110">
        <v>112087</v>
      </c>
      <c r="F87" s="110">
        <v>4996</v>
      </c>
      <c r="G87" s="109" t="s">
        <v>8</v>
      </c>
      <c r="H87" s="16"/>
      <c r="L87" s="17"/>
      <c r="N87" s="18"/>
      <c r="P87" s="19"/>
      <c r="Q87" s="19"/>
      <c r="R87" s="19"/>
    </row>
    <row r="88" spans="1:18" x14ac:dyDescent="0.2">
      <c r="A88" s="14">
        <v>61</v>
      </c>
      <c r="B88" s="106" t="s">
        <v>268</v>
      </c>
      <c r="C88" s="107">
        <v>42898</v>
      </c>
      <c r="D88" s="110">
        <v>4381</v>
      </c>
      <c r="E88" s="110">
        <v>294045</v>
      </c>
      <c r="F88" s="110">
        <v>4927</v>
      </c>
      <c r="G88" s="109" t="s">
        <v>23</v>
      </c>
      <c r="H88" s="16"/>
      <c r="L88" s="17"/>
      <c r="N88" s="18"/>
      <c r="P88" s="19"/>
      <c r="Q88" s="19"/>
      <c r="R88" s="19"/>
    </row>
    <row r="89" spans="1:18" x14ac:dyDescent="0.2">
      <c r="A89" s="14">
        <v>62</v>
      </c>
      <c r="B89" s="106" t="s">
        <v>269</v>
      </c>
      <c r="C89" s="107">
        <v>42905</v>
      </c>
      <c r="D89" s="110">
        <v>1779</v>
      </c>
      <c r="E89" s="110">
        <v>119257</v>
      </c>
      <c r="F89" s="110">
        <v>1982</v>
      </c>
      <c r="G89" s="109" t="s">
        <v>23</v>
      </c>
      <c r="H89" s="16"/>
      <c r="L89" s="17"/>
      <c r="N89" s="18"/>
      <c r="P89" s="19"/>
      <c r="Q89" s="19"/>
      <c r="R89" s="19"/>
    </row>
    <row r="90" spans="1:18" x14ac:dyDescent="0.2">
      <c r="A90" s="14">
        <v>63</v>
      </c>
      <c r="B90" s="106" t="s">
        <v>270</v>
      </c>
      <c r="C90" s="107">
        <v>42908</v>
      </c>
      <c r="D90" s="110">
        <v>1523</v>
      </c>
      <c r="E90" s="110">
        <v>50752</v>
      </c>
      <c r="F90" s="110">
        <v>4458</v>
      </c>
      <c r="G90" s="109" t="s">
        <v>8</v>
      </c>
      <c r="H90" s="16"/>
      <c r="L90" s="17"/>
      <c r="N90" s="18"/>
      <c r="P90" s="19"/>
      <c r="Q90" s="19"/>
      <c r="R90" s="19"/>
    </row>
    <row r="91" spans="1:18" x14ac:dyDescent="0.2">
      <c r="A91" s="14">
        <v>64</v>
      </c>
      <c r="B91" s="106" t="s">
        <v>271</v>
      </c>
      <c r="C91" s="107">
        <v>42911</v>
      </c>
      <c r="D91" s="110">
        <v>2568</v>
      </c>
      <c r="E91" s="110">
        <v>111665</v>
      </c>
      <c r="F91" s="110">
        <v>4107</v>
      </c>
      <c r="G91" s="109" t="s">
        <v>8</v>
      </c>
      <c r="H91" s="16"/>
      <c r="L91" s="17"/>
      <c r="N91" s="18"/>
      <c r="P91" s="19"/>
      <c r="Q91" s="19"/>
      <c r="R91" s="19"/>
    </row>
    <row r="92" spans="1:18" x14ac:dyDescent="0.2">
      <c r="A92" s="14">
        <v>65</v>
      </c>
      <c r="B92" s="106" t="s">
        <v>272</v>
      </c>
      <c r="C92" s="107">
        <v>42916</v>
      </c>
      <c r="D92" s="110">
        <v>1717</v>
      </c>
      <c r="E92" s="110">
        <v>93865</v>
      </c>
      <c r="F92" s="110">
        <v>2830</v>
      </c>
      <c r="G92" s="109" t="s">
        <v>8</v>
      </c>
      <c r="H92" s="16"/>
      <c r="L92" s="17"/>
      <c r="N92" s="18"/>
      <c r="P92" s="19"/>
      <c r="Q92" s="19"/>
      <c r="R92" s="19"/>
    </row>
    <row r="93" spans="1:18" x14ac:dyDescent="0.2">
      <c r="A93" s="14">
        <v>66</v>
      </c>
      <c r="B93" s="106" t="s">
        <v>292</v>
      </c>
      <c r="C93" s="107">
        <v>42921</v>
      </c>
      <c r="D93" s="110">
        <v>2183</v>
      </c>
      <c r="E93" s="110">
        <v>163652</v>
      </c>
      <c r="F93" s="110">
        <v>2545</v>
      </c>
      <c r="G93" s="109" t="s">
        <v>23</v>
      </c>
      <c r="H93" s="16"/>
      <c r="L93" s="17"/>
      <c r="N93" s="18"/>
      <c r="P93" s="19"/>
      <c r="Q93" s="19"/>
      <c r="R93" s="19"/>
    </row>
    <row r="94" spans="1:18" x14ac:dyDescent="0.2">
      <c r="A94" s="14">
        <v>67</v>
      </c>
      <c r="B94" s="106" t="s">
        <v>288</v>
      </c>
      <c r="C94" s="107">
        <v>42926</v>
      </c>
      <c r="D94" s="110">
        <v>2976</v>
      </c>
      <c r="E94" s="110">
        <v>134253</v>
      </c>
      <c r="F94" s="110">
        <v>4674</v>
      </c>
      <c r="G94" s="109" t="s">
        <v>8</v>
      </c>
      <c r="H94" s="16"/>
      <c r="L94" s="17"/>
      <c r="N94" s="18"/>
      <c r="P94" s="19"/>
      <c r="Q94" s="19"/>
      <c r="R94" s="19"/>
    </row>
    <row r="95" spans="1:18" x14ac:dyDescent="0.2">
      <c r="A95" s="14">
        <v>68</v>
      </c>
      <c r="B95" s="106" t="s">
        <v>289</v>
      </c>
      <c r="C95" s="107">
        <v>42931</v>
      </c>
      <c r="D95" s="110">
        <v>1898</v>
      </c>
      <c r="E95" s="110">
        <v>96142</v>
      </c>
      <c r="F95" s="110">
        <v>4181</v>
      </c>
      <c r="G95" s="109" t="s">
        <v>8</v>
      </c>
      <c r="H95" s="16"/>
      <c r="L95" s="17"/>
      <c r="N95" s="18"/>
      <c r="P95" s="19"/>
      <c r="Q95" s="19"/>
      <c r="R95" s="19"/>
    </row>
    <row r="96" spans="1:18" x14ac:dyDescent="0.2">
      <c r="A96" s="14">
        <v>69</v>
      </c>
      <c r="B96" s="106" t="s">
        <v>290</v>
      </c>
      <c r="C96" s="107">
        <v>42939</v>
      </c>
      <c r="D96" s="110">
        <v>3773</v>
      </c>
      <c r="E96" s="110">
        <v>104844</v>
      </c>
      <c r="F96" s="110">
        <v>4951</v>
      </c>
      <c r="G96" s="109" t="s">
        <v>8</v>
      </c>
      <c r="H96" s="16"/>
      <c r="L96" s="17"/>
      <c r="N96" s="18"/>
      <c r="P96" s="19"/>
      <c r="Q96" s="19"/>
      <c r="R96" s="19"/>
    </row>
    <row r="97" spans="1:18" x14ac:dyDescent="0.2">
      <c r="A97" s="14">
        <v>70</v>
      </c>
      <c r="B97" s="106" t="s">
        <v>291</v>
      </c>
      <c r="C97" s="107">
        <v>42943</v>
      </c>
      <c r="D97" s="110">
        <v>2177</v>
      </c>
      <c r="E97" s="110">
        <v>36995</v>
      </c>
      <c r="F97" s="110">
        <v>2308</v>
      </c>
      <c r="G97" s="109" t="s">
        <v>8</v>
      </c>
      <c r="H97" s="16"/>
      <c r="L97" s="17"/>
      <c r="N97" s="18"/>
      <c r="P97" s="19"/>
      <c r="Q97" s="19"/>
      <c r="R97" s="19"/>
    </row>
    <row r="98" spans="1:18" x14ac:dyDescent="0.2">
      <c r="A98" s="14">
        <v>71</v>
      </c>
      <c r="B98" s="106" t="s">
        <v>305</v>
      </c>
      <c r="C98" s="107">
        <v>42950</v>
      </c>
      <c r="D98" s="110">
        <v>1556</v>
      </c>
      <c r="E98" s="110">
        <v>69621</v>
      </c>
      <c r="F98" s="110">
        <v>3650</v>
      </c>
      <c r="G98" s="109" t="s">
        <v>8</v>
      </c>
      <c r="H98" s="16"/>
      <c r="L98" s="17"/>
      <c r="N98" s="18"/>
      <c r="P98" s="19"/>
      <c r="Q98" s="19"/>
      <c r="R98" s="19"/>
    </row>
    <row r="99" spans="1:18" x14ac:dyDescent="0.2">
      <c r="A99" s="14">
        <v>72</v>
      </c>
      <c r="B99" s="106" t="s">
        <v>306</v>
      </c>
      <c r="C99" s="107">
        <v>42957</v>
      </c>
      <c r="D99" s="110">
        <v>1634</v>
      </c>
      <c r="E99" s="110">
        <v>80402</v>
      </c>
      <c r="F99" s="110">
        <v>2487</v>
      </c>
      <c r="G99" s="109" t="s">
        <v>8</v>
      </c>
      <c r="H99" s="16"/>
      <c r="L99" s="17"/>
      <c r="N99" s="18"/>
      <c r="P99" s="19"/>
      <c r="Q99" s="19"/>
      <c r="R99" s="19"/>
    </row>
    <row r="100" spans="1:18" x14ac:dyDescent="0.2">
      <c r="A100" s="14">
        <v>73</v>
      </c>
      <c r="B100" s="106" t="s">
        <v>307</v>
      </c>
      <c r="C100" s="107">
        <v>42967</v>
      </c>
      <c r="D100" s="110">
        <v>1695</v>
      </c>
      <c r="E100" s="110">
        <v>71630</v>
      </c>
      <c r="F100" s="110">
        <v>2438</v>
      </c>
      <c r="G100" s="109" t="s">
        <v>8</v>
      </c>
      <c r="H100" s="16"/>
      <c r="L100" s="17"/>
      <c r="N100" s="18"/>
      <c r="P100" s="19"/>
      <c r="Q100" s="19"/>
      <c r="R100" s="19"/>
    </row>
    <row r="101" spans="1:18" x14ac:dyDescent="0.2">
      <c r="A101" s="14">
        <v>74</v>
      </c>
      <c r="B101" s="106" t="s">
        <v>308</v>
      </c>
      <c r="C101" s="107">
        <v>42976</v>
      </c>
      <c r="D101" s="110">
        <v>126</v>
      </c>
      <c r="E101" s="110">
        <v>3846</v>
      </c>
      <c r="F101" s="110">
        <v>184</v>
      </c>
      <c r="G101" s="109" t="s">
        <v>8</v>
      </c>
      <c r="H101" s="16"/>
      <c r="L101" s="17"/>
      <c r="N101" s="18"/>
      <c r="P101" s="19"/>
      <c r="Q101" s="19"/>
      <c r="R101" s="19"/>
    </row>
    <row r="102" spans="1:18" x14ac:dyDescent="0.2">
      <c r="A102" s="14">
        <v>75</v>
      </c>
      <c r="B102" s="106" t="s">
        <v>313</v>
      </c>
      <c r="C102" s="107">
        <v>42979</v>
      </c>
      <c r="D102" s="110">
        <v>2494</v>
      </c>
      <c r="E102" s="110">
        <v>132142</v>
      </c>
      <c r="F102" s="110">
        <v>4816</v>
      </c>
      <c r="G102" s="109" t="s">
        <v>8</v>
      </c>
      <c r="H102" s="16"/>
      <c r="L102" s="17"/>
      <c r="N102" s="18"/>
      <c r="P102" s="19"/>
      <c r="Q102" s="19"/>
      <c r="R102" s="19"/>
    </row>
    <row r="103" spans="1:18" x14ac:dyDescent="0.2">
      <c r="A103" s="14">
        <v>76</v>
      </c>
      <c r="B103" s="106" t="s">
        <v>314</v>
      </c>
      <c r="C103" s="107">
        <v>42987</v>
      </c>
      <c r="D103" s="110">
        <v>1524</v>
      </c>
      <c r="E103" s="110">
        <v>67528</v>
      </c>
      <c r="F103" s="110">
        <v>2644</v>
      </c>
      <c r="G103" s="109" t="s">
        <v>8</v>
      </c>
      <c r="H103" s="16"/>
      <c r="L103" s="17"/>
      <c r="N103" s="18"/>
      <c r="P103" s="19"/>
      <c r="Q103" s="19"/>
      <c r="R103" s="19"/>
    </row>
    <row r="104" spans="1:18" x14ac:dyDescent="0.2">
      <c r="A104" s="14">
        <v>77</v>
      </c>
      <c r="B104" s="106" t="s">
        <v>315</v>
      </c>
      <c r="C104" s="107">
        <v>42994</v>
      </c>
      <c r="D104" s="110">
        <v>1458</v>
      </c>
      <c r="E104" s="110">
        <v>40921</v>
      </c>
      <c r="F104" s="110">
        <v>2237</v>
      </c>
      <c r="G104" s="109" t="s">
        <v>8</v>
      </c>
      <c r="H104" s="16"/>
      <c r="L104" s="17"/>
      <c r="N104" s="18"/>
      <c r="P104" s="19"/>
      <c r="Q104" s="19"/>
      <c r="R104" s="19"/>
    </row>
    <row r="105" spans="1:18" x14ac:dyDescent="0.2">
      <c r="A105" s="14">
        <v>78</v>
      </c>
      <c r="B105" s="106" t="s">
        <v>316</v>
      </c>
      <c r="C105" s="107">
        <v>43004</v>
      </c>
      <c r="D105" s="110">
        <v>2254</v>
      </c>
      <c r="E105" s="110">
        <v>68514</v>
      </c>
      <c r="F105" s="110">
        <v>4268</v>
      </c>
      <c r="G105" s="109" t="s">
        <v>8</v>
      </c>
      <c r="H105" s="16"/>
      <c r="L105" s="17"/>
      <c r="N105" s="18"/>
      <c r="P105" s="19"/>
      <c r="Q105" s="19"/>
      <c r="R105" s="19"/>
    </row>
    <row r="106" spans="1:18" x14ac:dyDescent="0.2">
      <c r="A106" s="14">
        <v>79</v>
      </c>
      <c r="B106" s="106" t="s">
        <v>318</v>
      </c>
      <c r="C106" s="107">
        <v>43009</v>
      </c>
      <c r="D106" s="110">
        <v>3256</v>
      </c>
      <c r="E106" s="110">
        <v>108770</v>
      </c>
      <c r="F106" s="110">
        <v>5138</v>
      </c>
      <c r="G106" s="109" t="s">
        <v>8</v>
      </c>
      <c r="H106" s="16"/>
      <c r="L106" s="17"/>
      <c r="N106" s="18"/>
      <c r="P106" s="19"/>
      <c r="Q106" s="19"/>
      <c r="R106" s="19"/>
    </row>
    <row r="107" spans="1:18" x14ac:dyDescent="0.2">
      <c r="A107" s="14">
        <v>80</v>
      </c>
      <c r="B107" s="106" t="s">
        <v>319</v>
      </c>
      <c r="C107" s="107">
        <v>43015</v>
      </c>
      <c r="D107" s="110">
        <v>1669</v>
      </c>
      <c r="E107" s="110">
        <v>79328</v>
      </c>
      <c r="F107" s="110">
        <v>3670</v>
      </c>
      <c r="G107" s="109" t="s">
        <v>8</v>
      </c>
      <c r="H107" s="16"/>
      <c r="L107" s="17"/>
      <c r="N107" s="18"/>
      <c r="P107" s="19"/>
      <c r="Q107" s="19"/>
      <c r="R107" s="19"/>
    </row>
    <row r="108" spans="1:18" x14ac:dyDescent="0.2">
      <c r="A108" s="14">
        <v>81</v>
      </c>
      <c r="B108" s="106" t="s">
        <v>320</v>
      </c>
      <c r="C108" s="107">
        <v>43030</v>
      </c>
      <c r="D108" s="110">
        <v>4141</v>
      </c>
      <c r="E108" s="110">
        <v>133906</v>
      </c>
      <c r="F108" s="110">
        <v>6251</v>
      </c>
      <c r="G108" s="109" t="s">
        <v>8</v>
      </c>
      <c r="H108" s="16"/>
      <c r="L108" s="17"/>
      <c r="N108" s="18"/>
      <c r="P108" s="19"/>
      <c r="Q108" s="19"/>
      <c r="R108" s="19"/>
    </row>
    <row r="109" spans="1:18" x14ac:dyDescent="0.2">
      <c r="A109" s="14">
        <v>82</v>
      </c>
      <c r="B109" s="106" t="s">
        <v>321</v>
      </c>
      <c r="C109" s="107">
        <v>43037</v>
      </c>
      <c r="D109" s="110">
        <v>2542</v>
      </c>
      <c r="E109" s="110">
        <v>76548</v>
      </c>
      <c r="F109" s="110">
        <v>4729</v>
      </c>
      <c r="G109" s="109" t="s">
        <v>8</v>
      </c>
      <c r="H109" s="16"/>
      <c r="L109" s="17"/>
      <c r="N109" s="18"/>
      <c r="P109" s="19"/>
      <c r="Q109" s="19"/>
      <c r="R109" s="19"/>
    </row>
    <row r="110" spans="1:18" x14ac:dyDescent="0.2">
      <c r="A110" s="14">
        <v>83</v>
      </c>
      <c r="B110" s="106" t="s">
        <v>322</v>
      </c>
      <c r="C110" s="107">
        <v>43044</v>
      </c>
      <c r="D110" s="110">
        <v>1541</v>
      </c>
      <c r="E110" s="110">
        <v>57866</v>
      </c>
      <c r="F110" s="110">
        <v>2724</v>
      </c>
      <c r="G110" s="109" t="s">
        <v>8</v>
      </c>
      <c r="H110" s="16"/>
      <c r="L110" s="17"/>
      <c r="N110" s="18"/>
      <c r="P110" s="19"/>
      <c r="Q110" s="19"/>
      <c r="R110" s="19"/>
    </row>
    <row r="111" spans="1:18" x14ac:dyDescent="0.2">
      <c r="A111" s="14">
        <v>84</v>
      </c>
      <c r="B111" s="106" t="s">
        <v>323</v>
      </c>
      <c r="C111" s="107">
        <v>43049</v>
      </c>
      <c r="D111" s="110">
        <v>1657</v>
      </c>
      <c r="E111" s="110">
        <v>44457</v>
      </c>
      <c r="F111" s="110">
        <v>2830</v>
      </c>
      <c r="G111" s="109" t="s">
        <v>8</v>
      </c>
      <c r="H111" s="16"/>
      <c r="L111" s="17"/>
      <c r="N111" s="18"/>
      <c r="P111" s="19"/>
      <c r="Q111" s="19"/>
      <c r="R111" s="19"/>
    </row>
    <row r="112" spans="1:18" x14ac:dyDescent="0.2">
      <c r="A112" s="14">
        <v>85</v>
      </c>
      <c r="B112" s="106" t="s">
        <v>324</v>
      </c>
      <c r="C112" s="107">
        <v>43060</v>
      </c>
      <c r="D112" s="110">
        <v>2754</v>
      </c>
      <c r="E112" s="110">
        <v>65829</v>
      </c>
      <c r="F112" s="110">
        <v>4457</v>
      </c>
      <c r="G112" s="109" t="s">
        <v>8</v>
      </c>
      <c r="H112" s="16"/>
      <c r="L112" s="17"/>
      <c r="N112" s="18"/>
      <c r="P112" s="19"/>
      <c r="Q112" s="19"/>
      <c r="R112" s="19"/>
    </row>
    <row r="113" spans="1:18" x14ac:dyDescent="0.2">
      <c r="A113" s="14">
        <v>86</v>
      </c>
      <c r="B113" s="106" t="s">
        <v>329</v>
      </c>
      <c r="C113" s="107">
        <v>43077</v>
      </c>
      <c r="D113" s="110">
        <v>36</v>
      </c>
      <c r="E113" s="110">
        <v>1820</v>
      </c>
      <c r="F113" s="110">
        <v>533</v>
      </c>
      <c r="G113" s="109" t="s">
        <v>8</v>
      </c>
      <c r="H113" s="16"/>
      <c r="L113" s="17"/>
      <c r="N113" s="18"/>
      <c r="P113" s="19"/>
      <c r="Q113" s="19"/>
      <c r="R113" s="19"/>
    </row>
    <row r="114" spans="1:18" x14ac:dyDescent="0.2">
      <c r="A114" s="14">
        <v>87</v>
      </c>
      <c r="B114" s="106" t="s">
        <v>330</v>
      </c>
      <c r="C114" s="107">
        <v>43079</v>
      </c>
      <c r="D114" s="110">
        <v>3467</v>
      </c>
      <c r="E114" s="110">
        <v>111312</v>
      </c>
      <c r="F114" s="110">
        <v>8771</v>
      </c>
      <c r="G114" s="109" t="s">
        <v>8</v>
      </c>
      <c r="H114" s="16"/>
      <c r="L114" s="17"/>
      <c r="N114" s="18"/>
      <c r="P114" s="19"/>
      <c r="Q114" s="19"/>
      <c r="R114" s="19"/>
    </row>
    <row r="115" spans="1:18" x14ac:dyDescent="0.2">
      <c r="A115" s="14">
        <v>88</v>
      </c>
      <c r="B115" s="106" t="s">
        <v>331</v>
      </c>
      <c r="C115" s="107">
        <v>43092</v>
      </c>
      <c r="D115" s="110">
        <v>2240</v>
      </c>
      <c r="E115" s="110">
        <v>74110</v>
      </c>
      <c r="F115" s="110">
        <v>4032</v>
      </c>
      <c r="G115" s="109" t="s">
        <v>8</v>
      </c>
      <c r="H115" s="16"/>
      <c r="L115" s="17"/>
      <c r="N115" s="18"/>
      <c r="P115" s="19"/>
      <c r="Q115" s="19"/>
      <c r="R115" s="19"/>
    </row>
    <row r="116" spans="1:18" x14ac:dyDescent="0.2">
      <c r="A116" s="21"/>
      <c r="B116" s="97"/>
      <c r="C116" s="104" t="s">
        <v>9</v>
      </c>
      <c r="D116" s="97">
        <f>SUM(D12:D115)</f>
        <v>254944</v>
      </c>
      <c r="E116" s="97">
        <f>SUM(E12:E115)</f>
        <v>15126742</v>
      </c>
      <c r="F116" s="104">
        <f>SUM(F12:F115)</f>
        <v>361807</v>
      </c>
      <c r="G116" s="104"/>
      <c r="H116" s="22"/>
      <c r="P116" s="20"/>
      <c r="Q116" s="20"/>
      <c r="R116" s="20"/>
    </row>
    <row r="118" spans="1:18" x14ac:dyDescent="0.2">
      <c r="D118" s="130"/>
      <c r="E118" s="130"/>
      <c r="F118" s="130"/>
    </row>
    <row r="119" spans="1:18" x14ac:dyDescent="0.2">
      <c r="D119" s="130"/>
      <c r="E119" s="130"/>
      <c r="F119" s="130"/>
    </row>
    <row r="120" spans="1:18" x14ac:dyDescent="0.2">
      <c r="E120" s="130"/>
    </row>
    <row r="123" spans="1:18" x14ac:dyDescent="0.2">
      <c r="F123" s="132"/>
      <c r="G123" s="132"/>
      <c r="H123" s="132"/>
    </row>
  </sheetData>
  <sheetProtection selectLockedCells="1" selectUnlockedCells="1"/>
  <pageMargins left="1.4566929133858268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S87"/>
  <sheetViews>
    <sheetView showGridLines="0" zoomScaleNormal="100" zoomScaleSheetLayoutView="100" workbookViewId="0">
      <selection activeCell="E1" sqref="E1"/>
    </sheetView>
  </sheetViews>
  <sheetFormatPr baseColWidth="10" defaultRowHeight="12.75" x14ac:dyDescent="0.2"/>
  <cols>
    <col min="1" max="1" width="19.42578125" style="8" customWidth="1"/>
    <col min="2" max="2" width="11.42578125" style="8"/>
    <col min="3" max="3" width="12.7109375" style="8" customWidth="1"/>
    <col min="4" max="17" width="11.42578125" style="8"/>
    <col min="18" max="18" width="12.85546875" style="8" customWidth="1"/>
    <col min="19" max="16384" width="11.42578125" style="8"/>
  </cols>
  <sheetData>
    <row r="9" spans="1:19" x14ac:dyDescent="0.2">
      <c r="A9" s="5" t="s">
        <v>63</v>
      </c>
      <c r="B9" s="6"/>
      <c r="C9" s="6"/>
      <c r="D9" s="6"/>
      <c r="E9" s="7" t="str">
        <f>Principal!E11</f>
        <v>Datos al 31/12/2017</v>
      </c>
    </row>
    <row r="10" spans="1:19" x14ac:dyDescent="0.2">
      <c r="A10" s="6"/>
      <c r="B10" s="6"/>
      <c r="C10" s="6"/>
      <c r="D10" s="6"/>
      <c r="E10" s="6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x14ac:dyDescent="0.2">
      <c r="A11" s="11" t="s">
        <v>10</v>
      </c>
      <c r="B11" s="10" t="s">
        <v>4</v>
      </c>
      <c r="C11" s="10" t="s">
        <v>5</v>
      </c>
      <c r="D11" s="10" t="s">
        <v>6</v>
      </c>
      <c r="E11" s="10" t="s">
        <v>11</v>
      </c>
      <c r="H11" s="23"/>
      <c r="I11" s="24"/>
      <c r="J11" s="24"/>
      <c r="K11" s="24"/>
      <c r="L11" s="9"/>
      <c r="M11" s="23"/>
      <c r="N11" s="24"/>
      <c r="O11" s="24"/>
      <c r="P11" s="24"/>
      <c r="Q11" s="9"/>
      <c r="R11" s="9"/>
      <c r="S11" s="9"/>
    </row>
    <row r="12" spans="1:19" x14ac:dyDescent="0.2">
      <c r="A12" s="121" t="s">
        <v>57</v>
      </c>
      <c r="B12" s="105">
        <v>40422</v>
      </c>
      <c r="C12" s="105">
        <v>2077692</v>
      </c>
      <c r="D12" s="105">
        <v>59232</v>
      </c>
      <c r="E12" s="26">
        <f t="shared" ref="E12:E43" si="0">+D12/$D$87</f>
        <v>0.16367811518150993</v>
      </c>
      <c r="H12" s="23"/>
      <c r="I12" s="24"/>
      <c r="J12" s="24"/>
      <c r="K12" s="24"/>
      <c r="L12" s="9"/>
      <c r="M12" s="23"/>
      <c r="N12" s="24"/>
      <c r="O12" s="24"/>
      <c r="P12" s="24"/>
      <c r="Q12" s="9"/>
      <c r="R12" s="9"/>
      <c r="S12" s="9"/>
    </row>
    <row r="13" spans="1:19" x14ac:dyDescent="0.2">
      <c r="A13" s="121" t="s">
        <v>60</v>
      </c>
      <c r="B13" s="105">
        <v>35811</v>
      </c>
      <c r="C13" s="105">
        <v>2536094</v>
      </c>
      <c r="D13" s="105">
        <v>46443</v>
      </c>
      <c r="E13" s="26">
        <f t="shared" si="0"/>
        <v>0.12833776849295764</v>
      </c>
      <c r="H13" s="23"/>
      <c r="I13" s="24"/>
      <c r="J13" s="24"/>
      <c r="K13" s="24"/>
      <c r="L13" s="9"/>
      <c r="M13" s="23"/>
      <c r="N13" s="24"/>
      <c r="O13" s="24"/>
      <c r="P13" s="24"/>
      <c r="Q13" s="9"/>
      <c r="R13" s="9"/>
      <c r="S13" s="9"/>
    </row>
    <row r="14" spans="1:19" x14ac:dyDescent="0.2">
      <c r="A14" s="121" t="s">
        <v>133</v>
      </c>
      <c r="B14" s="105">
        <v>33676</v>
      </c>
      <c r="C14" s="105">
        <v>2432716</v>
      </c>
      <c r="D14" s="105">
        <v>38336</v>
      </c>
      <c r="E14" s="26">
        <f t="shared" si="0"/>
        <v>0.10593537654643377</v>
      </c>
      <c r="H14" s="23"/>
      <c r="I14" s="24"/>
      <c r="J14" s="24"/>
      <c r="K14" s="24"/>
      <c r="L14" s="9"/>
      <c r="M14" s="23"/>
      <c r="N14" s="24"/>
      <c r="O14" s="24"/>
      <c r="P14" s="24"/>
      <c r="Q14" s="9"/>
      <c r="R14" s="9"/>
      <c r="S14" s="9"/>
    </row>
    <row r="15" spans="1:19" x14ac:dyDescent="0.2">
      <c r="A15" s="121" t="s">
        <v>61</v>
      </c>
      <c r="B15" s="105">
        <v>22793</v>
      </c>
      <c r="C15" s="105">
        <v>334283</v>
      </c>
      <c r="D15" s="105">
        <v>29566</v>
      </c>
      <c r="E15" s="26">
        <f t="shared" si="0"/>
        <v>8.1700890624265984E-2</v>
      </c>
      <c r="H15" s="23"/>
      <c r="I15" s="24"/>
      <c r="J15" s="24"/>
      <c r="K15" s="24"/>
      <c r="L15" s="9"/>
      <c r="M15" s="23"/>
      <c r="N15" s="24"/>
      <c r="O15" s="24"/>
      <c r="P15" s="24"/>
      <c r="Q15" s="9"/>
      <c r="R15" s="9"/>
      <c r="S15" s="9"/>
    </row>
    <row r="16" spans="1:19" x14ac:dyDescent="0.2">
      <c r="A16" s="121" t="s">
        <v>276</v>
      </c>
      <c r="B16" s="105">
        <v>19309</v>
      </c>
      <c r="C16" s="105">
        <v>392395</v>
      </c>
      <c r="D16" s="105">
        <v>25029</v>
      </c>
      <c r="E16" s="26">
        <f t="shared" si="0"/>
        <v>6.9163620085055583E-2</v>
      </c>
      <c r="H16" s="23"/>
      <c r="I16" s="24"/>
      <c r="J16" s="24"/>
      <c r="K16" s="24"/>
      <c r="L16" s="9"/>
      <c r="M16" s="23"/>
      <c r="N16" s="24"/>
      <c r="O16" s="24"/>
      <c r="P16" s="24"/>
      <c r="Q16" s="9"/>
      <c r="R16" s="9"/>
      <c r="S16" s="9"/>
    </row>
    <row r="17" spans="1:19" x14ac:dyDescent="0.2">
      <c r="A17" s="121" t="s">
        <v>55</v>
      </c>
      <c r="B17" s="105">
        <v>5356</v>
      </c>
      <c r="C17" s="105">
        <v>14763</v>
      </c>
      <c r="D17" s="105">
        <v>12054</v>
      </c>
      <c r="E17" s="26">
        <f t="shared" si="0"/>
        <v>3.3309292281164249E-2</v>
      </c>
      <c r="H17" s="23"/>
      <c r="I17" s="24"/>
      <c r="J17" s="24"/>
      <c r="K17" s="24"/>
      <c r="L17" s="9"/>
      <c r="M17" s="23"/>
      <c r="N17" s="24"/>
      <c r="O17" s="24"/>
      <c r="P17" s="24"/>
      <c r="Q17" s="9"/>
      <c r="R17" s="9"/>
      <c r="S17" s="9"/>
    </row>
    <row r="18" spans="1:19" x14ac:dyDescent="0.2">
      <c r="A18" s="121" t="s">
        <v>131</v>
      </c>
      <c r="B18" s="105">
        <v>10189</v>
      </c>
      <c r="C18" s="105">
        <v>763325</v>
      </c>
      <c r="D18" s="105">
        <v>11860</v>
      </c>
      <c r="E18" s="26">
        <f t="shared" si="0"/>
        <v>3.2773204451186991E-2</v>
      </c>
      <c r="H18" s="23"/>
      <c r="I18" s="24"/>
      <c r="J18" s="24"/>
      <c r="K18" s="24"/>
      <c r="L18" s="9"/>
      <c r="M18" s="23"/>
      <c r="N18" s="24"/>
      <c r="O18" s="24"/>
      <c r="P18" s="24"/>
      <c r="Q18" s="9"/>
      <c r="R18" s="9"/>
      <c r="S18" s="9"/>
    </row>
    <row r="19" spans="1:19" x14ac:dyDescent="0.2">
      <c r="A19" s="121" t="s">
        <v>43</v>
      </c>
      <c r="B19" s="105">
        <v>8777</v>
      </c>
      <c r="C19" s="105">
        <v>707452</v>
      </c>
      <c r="D19" s="105">
        <v>10688</v>
      </c>
      <c r="E19" s="26">
        <f t="shared" si="0"/>
        <v>2.9534570756685207E-2</v>
      </c>
      <c r="H19" s="23"/>
      <c r="I19" s="24"/>
      <c r="J19" s="24"/>
      <c r="K19" s="24"/>
      <c r="L19" s="9"/>
      <c r="M19" s="23"/>
      <c r="N19" s="24"/>
      <c r="O19" s="24"/>
      <c r="P19" s="24"/>
      <c r="Q19" s="9"/>
      <c r="R19" s="9"/>
      <c r="S19" s="9"/>
    </row>
    <row r="20" spans="1:19" x14ac:dyDescent="0.2">
      <c r="A20" s="121" t="s">
        <v>59</v>
      </c>
      <c r="B20" s="105">
        <v>0</v>
      </c>
      <c r="C20" s="105">
        <v>336980</v>
      </c>
      <c r="D20" s="105">
        <v>10380</v>
      </c>
      <c r="E20" s="26">
        <f t="shared" si="0"/>
        <v>2.8683462243113068E-2</v>
      </c>
      <c r="H20" s="23"/>
      <c r="I20" s="24"/>
      <c r="J20" s="24"/>
      <c r="K20" s="24"/>
      <c r="L20" s="9"/>
      <c r="M20" s="23"/>
      <c r="N20" s="24"/>
      <c r="O20" s="24"/>
      <c r="P20" s="24"/>
      <c r="Q20" s="9"/>
      <c r="R20" s="9"/>
      <c r="S20" s="9"/>
    </row>
    <row r="21" spans="1:19" x14ac:dyDescent="0.2">
      <c r="A21" s="121" t="s">
        <v>42</v>
      </c>
      <c r="B21" s="105">
        <v>7953</v>
      </c>
      <c r="C21" s="105">
        <v>663784</v>
      </c>
      <c r="D21" s="105">
        <v>10084</v>
      </c>
      <c r="E21" s="26">
        <f t="shared" si="0"/>
        <v>2.7865513801498282E-2</v>
      </c>
      <c r="H21" s="23"/>
      <c r="I21" s="24"/>
      <c r="J21" s="24"/>
      <c r="K21" s="24"/>
      <c r="L21" s="9"/>
      <c r="M21" s="23"/>
      <c r="N21" s="24"/>
      <c r="O21" s="24"/>
      <c r="P21" s="24"/>
      <c r="Q21" s="9"/>
      <c r="R21" s="9"/>
      <c r="S21" s="9"/>
    </row>
    <row r="22" spans="1:19" x14ac:dyDescent="0.2">
      <c r="A22" s="121" t="s">
        <v>138</v>
      </c>
      <c r="B22" s="105">
        <v>8023</v>
      </c>
      <c r="C22" s="105">
        <v>598558</v>
      </c>
      <c r="D22" s="105">
        <v>9670</v>
      </c>
      <c r="E22" s="26">
        <f t="shared" si="0"/>
        <v>2.6721491318969497E-2</v>
      </c>
      <c r="H22" s="23"/>
      <c r="I22" s="24"/>
      <c r="J22" s="24"/>
      <c r="K22" s="24"/>
      <c r="L22" s="9"/>
      <c r="M22" s="23"/>
      <c r="N22" s="24"/>
      <c r="O22" s="24"/>
      <c r="P22" s="24"/>
      <c r="Q22" s="9"/>
      <c r="R22" s="9"/>
      <c r="S22" s="9"/>
    </row>
    <row r="23" spans="1:19" x14ac:dyDescent="0.2">
      <c r="A23" s="121" t="s">
        <v>136</v>
      </c>
      <c r="B23" s="105">
        <v>8012</v>
      </c>
      <c r="C23" s="105">
        <v>593475</v>
      </c>
      <c r="D23" s="105">
        <v>9652</v>
      </c>
      <c r="E23" s="26">
        <f t="shared" si="0"/>
        <v>2.6671751211033462E-2</v>
      </c>
      <c r="H23" s="23"/>
      <c r="I23" s="24"/>
      <c r="J23" s="24"/>
      <c r="K23" s="24"/>
      <c r="L23" s="9"/>
      <c r="M23" s="23"/>
      <c r="N23" s="24"/>
      <c r="O23" s="24"/>
      <c r="P23" s="24"/>
      <c r="Q23" s="9"/>
      <c r="R23" s="9"/>
      <c r="S23" s="9"/>
    </row>
    <row r="24" spans="1:19" x14ac:dyDescent="0.2">
      <c r="A24" s="121" t="s">
        <v>124</v>
      </c>
      <c r="B24" s="105">
        <v>7706</v>
      </c>
      <c r="C24" s="105">
        <v>556129</v>
      </c>
      <c r="D24" s="105">
        <v>8671</v>
      </c>
      <c r="E24" s="26">
        <f t="shared" si="0"/>
        <v>2.3960915328519596E-2</v>
      </c>
      <c r="H24" s="23"/>
      <c r="I24" s="24"/>
      <c r="J24" s="24"/>
      <c r="K24" s="24"/>
      <c r="L24" s="9"/>
      <c r="M24" s="23"/>
      <c r="N24" s="24"/>
      <c r="O24" s="24"/>
      <c r="P24" s="24"/>
      <c r="Q24" s="9"/>
      <c r="R24" s="9"/>
      <c r="S24" s="9"/>
    </row>
    <row r="25" spans="1:19" x14ac:dyDescent="0.2">
      <c r="A25" s="121" t="s">
        <v>199</v>
      </c>
      <c r="B25" s="105">
        <v>4960</v>
      </c>
      <c r="C25" s="105">
        <v>16462</v>
      </c>
      <c r="D25" s="105">
        <v>8165</v>
      </c>
      <c r="E25" s="26">
        <f t="shared" si="0"/>
        <v>2.256266562765108E-2</v>
      </c>
      <c r="H25" s="23"/>
      <c r="I25" s="24"/>
      <c r="J25" s="24"/>
      <c r="K25" s="24"/>
      <c r="L25" s="9"/>
      <c r="M25" s="23"/>
      <c r="N25" s="24"/>
      <c r="O25" s="24"/>
      <c r="P25" s="24"/>
      <c r="Q25" s="9"/>
      <c r="R25" s="9"/>
      <c r="S25" s="9"/>
    </row>
    <row r="26" spans="1:19" x14ac:dyDescent="0.2">
      <c r="A26" s="121" t="s">
        <v>45</v>
      </c>
      <c r="B26" s="105">
        <v>6352</v>
      </c>
      <c r="C26" s="105">
        <v>450353</v>
      </c>
      <c r="D26" s="105">
        <v>8038</v>
      </c>
      <c r="E26" s="26">
        <f t="shared" si="0"/>
        <v>2.2211721532769058E-2</v>
      </c>
      <c r="H26" s="23"/>
      <c r="I26" s="24"/>
      <c r="J26" s="24"/>
      <c r="K26" s="24"/>
      <c r="L26" s="9"/>
      <c r="M26" s="23"/>
      <c r="N26" s="24"/>
      <c r="O26" s="24"/>
      <c r="P26" s="24"/>
      <c r="Q26" s="9"/>
      <c r="R26" s="9"/>
      <c r="S26" s="9"/>
    </row>
    <row r="27" spans="1:19" x14ac:dyDescent="0.2">
      <c r="A27" s="121" t="s">
        <v>115</v>
      </c>
      <c r="B27" s="105">
        <v>5045</v>
      </c>
      <c r="C27" s="105">
        <v>338788</v>
      </c>
      <c r="D27" s="105">
        <v>6350</v>
      </c>
      <c r="E27" s="26">
        <f t="shared" si="0"/>
        <v>1.7547204744100962E-2</v>
      </c>
      <c r="H27" s="23"/>
      <c r="I27" s="24"/>
      <c r="J27" s="24"/>
      <c r="K27" s="24"/>
      <c r="L27" s="9"/>
      <c r="M27" s="23"/>
      <c r="N27" s="24"/>
      <c r="O27" s="24"/>
      <c r="P27" s="24"/>
      <c r="Q27" s="9"/>
      <c r="R27" s="9"/>
      <c r="S27" s="9"/>
    </row>
    <row r="28" spans="1:19" x14ac:dyDescent="0.2">
      <c r="A28" s="121" t="s">
        <v>118</v>
      </c>
      <c r="B28" s="105">
        <v>0</v>
      </c>
      <c r="C28" s="105">
        <v>267</v>
      </c>
      <c r="D28" s="105">
        <v>6338</v>
      </c>
      <c r="E28" s="26">
        <f t="shared" si="0"/>
        <v>1.7514044672143604E-2</v>
      </c>
      <c r="H28" s="23"/>
      <c r="I28" s="24"/>
      <c r="J28" s="24"/>
      <c r="K28" s="24"/>
      <c r="L28" s="9"/>
      <c r="M28" s="23"/>
      <c r="N28" s="24"/>
      <c r="O28" s="24"/>
      <c r="P28" s="24"/>
      <c r="Q28" s="9"/>
      <c r="R28" s="9"/>
      <c r="S28" s="9"/>
    </row>
    <row r="29" spans="1:19" x14ac:dyDescent="0.2">
      <c r="A29" s="121" t="s">
        <v>140</v>
      </c>
      <c r="B29" s="105">
        <v>4396</v>
      </c>
      <c r="C29" s="105">
        <v>291561</v>
      </c>
      <c r="D29" s="105">
        <v>5128</v>
      </c>
      <c r="E29" s="26">
        <f t="shared" si="0"/>
        <v>1.4170404083110193E-2</v>
      </c>
      <c r="H29" s="23"/>
      <c r="I29" s="24"/>
      <c r="J29" s="24"/>
      <c r="K29" s="24"/>
      <c r="L29" s="9"/>
      <c r="M29" s="23"/>
      <c r="N29" s="24"/>
      <c r="O29" s="24"/>
      <c r="P29" s="24"/>
      <c r="Q29" s="9"/>
      <c r="R29" s="9"/>
      <c r="S29" s="9"/>
    </row>
    <row r="30" spans="1:19" x14ac:dyDescent="0.2">
      <c r="A30" s="121" t="s">
        <v>44</v>
      </c>
      <c r="B30" s="105">
        <v>3799</v>
      </c>
      <c r="C30" s="105">
        <v>302499</v>
      </c>
      <c r="D30" s="105">
        <v>4433</v>
      </c>
      <c r="E30" s="26">
        <f t="shared" si="0"/>
        <v>1.2249883248913317E-2</v>
      </c>
      <c r="H30" s="23"/>
      <c r="I30" s="24"/>
      <c r="J30" s="24"/>
      <c r="K30" s="24"/>
      <c r="L30" s="9"/>
      <c r="M30" s="23"/>
      <c r="N30" s="24"/>
      <c r="O30" s="24"/>
      <c r="P30" s="24"/>
      <c r="Q30" s="9"/>
      <c r="R30" s="9"/>
      <c r="S30" s="9"/>
    </row>
    <row r="31" spans="1:19" x14ac:dyDescent="0.2">
      <c r="A31" s="121" t="s">
        <v>53</v>
      </c>
      <c r="B31" s="105">
        <v>0</v>
      </c>
      <c r="C31" s="105">
        <v>168</v>
      </c>
      <c r="D31" s="105">
        <v>3939</v>
      </c>
      <c r="E31" s="26">
        <f t="shared" si="0"/>
        <v>1.0884793620002156E-2</v>
      </c>
      <c r="H31" s="23"/>
      <c r="I31" s="24"/>
      <c r="J31" s="24"/>
      <c r="K31" s="24"/>
      <c r="L31" s="9"/>
      <c r="M31" s="23"/>
      <c r="N31" s="24"/>
      <c r="O31" s="24"/>
      <c r="P31" s="24"/>
      <c r="Q31" s="9"/>
      <c r="R31" s="9"/>
      <c r="S31" s="9"/>
    </row>
    <row r="32" spans="1:19" x14ac:dyDescent="0.2">
      <c r="A32" s="121" t="s">
        <v>139</v>
      </c>
      <c r="B32" s="105">
        <v>3399</v>
      </c>
      <c r="C32" s="105">
        <v>238654</v>
      </c>
      <c r="D32" s="105">
        <v>3917</v>
      </c>
      <c r="E32" s="26">
        <f t="shared" si="0"/>
        <v>1.0824000154747002E-2</v>
      </c>
      <c r="H32" s="23"/>
      <c r="I32" s="24"/>
      <c r="J32" s="24"/>
      <c r="K32" s="24"/>
      <c r="L32" s="9"/>
      <c r="M32" s="23"/>
      <c r="N32" s="24"/>
      <c r="O32" s="24"/>
      <c r="P32" s="24"/>
      <c r="Q32" s="9"/>
      <c r="R32" s="9"/>
      <c r="S32" s="9"/>
    </row>
    <row r="33" spans="1:19" x14ac:dyDescent="0.2">
      <c r="A33" s="121" t="s">
        <v>130</v>
      </c>
      <c r="B33" s="105">
        <v>3260</v>
      </c>
      <c r="C33" s="105">
        <v>323521</v>
      </c>
      <c r="D33" s="105">
        <v>3769</v>
      </c>
      <c r="E33" s="26">
        <f t="shared" si="0"/>
        <v>1.0415025933939609E-2</v>
      </c>
      <c r="H33" s="23"/>
      <c r="I33" s="24"/>
      <c r="J33" s="24"/>
      <c r="K33" s="24"/>
      <c r="L33" s="9"/>
      <c r="M33" s="23"/>
      <c r="N33" s="24"/>
      <c r="O33" s="24"/>
      <c r="P33" s="24"/>
      <c r="Q33" s="9"/>
      <c r="R33" s="9"/>
      <c r="S33" s="9"/>
    </row>
    <row r="34" spans="1:19" x14ac:dyDescent="0.2">
      <c r="A34" s="121" t="s">
        <v>120</v>
      </c>
      <c r="B34" s="105">
        <v>2799</v>
      </c>
      <c r="C34" s="105">
        <v>165530</v>
      </c>
      <c r="D34" s="105">
        <v>3292</v>
      </c>
      <c r="E34" s="26">
        <f t="shared" si="0"/>
        <v>9.0969130736347024E-3</v>
      </c>
      <c r="H34" s="23"/>
      <c r="I34" s="24"/>
      <c r="J34" s="24"/>
      <c r="K34" s="24"/>
      <c r="L34" s="9"/>
      <c r="M34" s="23"/>
      <c r="N34" s="24"/>
      <c r="O34" s="24"/>
      <c r="P34" s="24"/>
      <c r="Q34" s="9"/>
      <c r="R34" s="9"/>
      <c r="S34" s="9"/>
    </row>
    <row r="35" spans="1:19" x14ac:dyDescent="0.2">
      <c r="A35" s="121" t="s">
        <v>54</v>
      </c>
      <c r="B35" s="105">
        <v>0</v>
      </c>
      <c r="C35" s="105">
        <v>87</v>
      </c>
      <c r="D35" s="105">
        <v>2422</v>
      </c>
      <c r="E35" s="26">
        <f t="shared" si="0"/>
        <v>6.6928078567263828E-3</v>
      </c>
      <c r="H35" s="23"/>
      <c r="I35" s="24"/>
      <c r="J35" s="24"/>
      <c r="K35" s="24"/>
      <c r="L35" s="9"/>
      <c r="M35" s="23"/>
      <c r="N35" s="24"/>
      <c r="O35" s="24"/>
      <c r="P35" s="24"/>
      <c r="Q35" s="9"/>
      <c r="R35" s="9"/>
      <c r="S35" s="9"/>
    </row>
    <row r="36" spans="1:19" x14ac:dyDescent="0.2">
      <c r="A36" s="121" t="s">
        <v>116</v>
      </c>
      <c r="B36" s="105">
        <v>1728</v>
      </c>
      <c r="C36" s="105">
        <v>129407</v>
      </c>
      <c r="D36" s="105">
        <v>2007</v>
      </c>
      <c r="E36" s="26">
        <f t="shared" si="0"/>
        <v>5.5460220348678155E-3</v>
      </c>
      <c r="H36" s="23"/>
      <c r="I36" s="24"/>
      <c r="J36" s="24"/>
      <c r="K36" s="24"/>
      <c r="L36" s="9"/>
      <c r="M36" s="23"/>
      <c r="N36" s="24"/>
      <c r="O36" s="24"/>
      <c r="P36" s="24"/>
      <c r="Q36" s="9"/>
      <c r="R36" s="9"/>
      <c r="S36" s="9"/>
    </row>
    <row r="37" spans="1:19" x14ac:dyDescent="0.2">
      <c r="A37" s="121" t="s">
        <v>117</v>
      </c>
      <c r="B37" s="105">
        <v>1460</v>
      </c>
      <c r="C37" s="105">
        <v>115276</v>
      </c>
      <c r="D37" s="105">
        <v>1848</v>
      </c>
      <c r="E37" s="26">
        <f t="shared" si="0"/>
        <v>5.1066510814328468E-3</v>
      </c>
      <c r="H37" s="23"/>
      <c r="I37" s="24"/>
      <c r="J37" s="24"/>
      <c r="K37" s="24"/>
      <c r="L37" s="9"/>
      <c r="M37" s="23"/>
      <c r="N37" s="24"/>
      <c r="O37" s="24"/>
      <c r="P37" s="24"/>
      <c r="Q37" s="9"/>
      <c r="R37" s="9"/>
      <c r="S37" s="9"/>
    </row>
    <row r="38" spans="1:19" x14ac:dyDescent="0.2">
      <c r="A38" s="121" t="s">
        <v>250</v>
      </c>
      <c r="B38" s="105">
        <v>0</v>
      </c>
      <c r="C38" s="105">
        <v>78</v>
      </c>
      <c r="D38" s="105">
        <v>1764</v>
      </c>
      <c r="E38" s="26">
        <f t="shared" si="0"/>
        <v>4.8745305777313534E-3</v>
      </c>
      <c r="H38" s="23"/>
      <c r="I38" s="24"/>
      <c r="J38" s="24"/>
      <c r="K38" s="24"/>
      <c r="L38" s="9"/>
      <c r="M38" s="23"/>
      <c r="N38" s="24"/>
      <c r="O38" s="24"/>
      <c r="P38" s="24"/>
      <c r="Q38" s="9"/>
      <c r="R38" s="9"/>
      <c r="S38" s="9"/>
    </row>
    <row r="39" spans="1:19" x14ac:dyDescent="0.2">
      <c r="A39" s="121" t="s">
        <v>153</v>
      </c>
      <c r="B39" s="105">
        <v>1378</v>
      </c>
      <c r="C39" s="105">
        <v>124240</v>
      </c>
      <c r="D39" s="105">
        <v>1537</v>
      </c>
      <c r="E39" s="26">
        <f t="shared" si="0"/>
        <v>4.2472525498713663E-3</v>
      </c>
      <c r="H39" s="23"/>
      <c r="I39" s="24"/>
      <c r="J39" s="24"/>
      <c r="K39" s="24"/>
      <c r="L39" s="9"/>
      <c r="M39" s="23"/>
      <c r="N39" s="24"/>
      <c r="O39" s="24"/>
      <c r="P39" s="24"/>
      <c r="Q39" s="9"/>
      <c r="R39" s="9"/>
      <c r="S39" s="9"/>
    </row>
    <row r="40" spans="1:19" x14ac:dyDescent="0.2">
      <c r="A40" s="121" t="s">
        <v>332</v>
      </c>
      <c r="B40" s="105">
        <v>0</v>
      </c>
      <c r="C40" s="105">
        <v>53</v>
      </c>
      <c r="D40" s="105">
        <v>1466</v>
      </c>
      <c r="E40" s="26">
        <f t="shared" si="0"/>
        <v>4.0510554574570094E-3</v>
      </c>
      <c r="H40" s="23"/>
      <c r="I40" s="24"/>
      <c r="J40" s="24"/>
      <c r="K40" s="24"/>
      <c r="L40" s="9"/>
      <c r="M40" s="23"/>
      <c r="N40" s="24"/>
      <c r="O40" s="24"/>
      <c r="P40" s="24"/>
      <c r="Q40" s="9"/>
      <c r="R40" s="9"/>
      <c r="S40" s="9"/>
    </row>
    <row r="41" spans="1:19" x14ac:dyDescent="0.2">
      <c r="A41" s="121" t="s">
        <v>196</v>
      </c>
      <c r="B41" s="105">
        <v>0</v>
      </c>
      <c r="C41" s="105">
        <v>1006</v>
      </c>
      <c r="D41" s="105">
        <v>1190</v>
      </c>
      <c r="E41" s="26">
        <f t="shared" si="0"/>
        <v>3.2883738024378178E-3</v>
      </c>
      <c r="H41" s="23"/>
      <c r="I41" s="24"/>
      <c r="J41" s="24"/>
      <c r="K41" s="24"/>
      <c r="L41" s="9"/>
      <c r="M41" s="23"/>
      <c r="N41" s="24"/>
      <c r="O41" s="24"/>
      <c r="P41" s="24"/>
      <c r="Q41" s="9"/>
      <c r="R41" s="9"/>
      <c r="S41" s="9"/>
    </row>
    <row r="42" spans="1:19" x14ac:dyDescent="0.2">
      <c r="A42" s="121" t="s">
        <v>56</v>
      </c>
      <c r="B42" s="105">
        <v>60</v>
      </c>
      <c r="C42" s="105">
        <v>562</v>
      </c>
      <c r="D42" s="105">
        <v>1041</v>
      </c>
      <c r="E42" s="26">
        <f t="shared" si="0"/>
        <v>2.8766362423006458E-3</v>
      </c>
      <c r="H42" s="23"/>
      <c r="I42" s="24"/>
      <c r="J42" s="24"/>
      <c r="K42" s="24"/>
      <c r="L42" s="9"/>
      <c r="M42" s="23"/>
      <c r="N42" s="24"/>
      <c r="O42" s="24"/>
      <c r="P42" s="24"/>
      <c r="Q42" s="9"/>
      <c r="R42" s="9"/>
      <c r="S42" s="9"/>
    </row>
    <row r="43" spans="1:19" x14ac:dyDescent="0.2">
      <c r="A43" s="121" t="s">
        <v>119</v>
      </c>
      <c r="B43" s="105">
        <v>774</v>
      </c>
      <c r="C43" s="105">
        <v>54152</v>
      </c>
      <c r="D43" s="105">
        <v>980</v>
      </c>
      <c r="E43" s="26">
        <f t="shared" si="0"/>
        <v>2.7080725431840856E-3</v>
      </c>
      <c r="H43" s="23"/>
      <c r="I43" s="24"/>
      <c r="J43" s="24"/>
      <c r="K43" s="24"/>
      <c r="L43" s="9"/>
      <c r="M43" s="23"/>
      <c r="N43" s="24"/>
      <c r="O43" s="24"/>
      <c r="P43" s="24"/>
      <c r="Q43" s="9"/>
      <c r="R43" s="9"/>
      <c r="S43" s="9"/>
    </row>
    <row r="44" spans="1:19" x14ac:dyDescent="0.2">
      <c r="A44" s="121" t="s">
        <v>122</v>
      </c>
      <c r="B44" s="105">
        <v>740</v>
      </c>
      <c r="C44" s="105">
        <v>59234</v>
      </c>
      <c r="D44" s="105">
        <v>968</v>
      </c>
      <c r="E44" s="26">
        <f t="shared" ref="E44:E75" si="1">+D44/$D$87</f>
        <v>2.6749124712267293E-3</v>
      </c>
      <c r="H44" s="23"/>
      <c r="I44" s="24"/>
      <c r="J44" s="24"/>
      <c r="K44" s="24"/>
      <c r="L44" s="9"/>
      <c r="M44" s="23"/>
      <c r="N44" s="24"/>
      <c r="O44" s="24"/>
      <c r="P44" s="24"/>
      <c r="Q44" s="9"/>
      <c r="R44" s="9"/>
      <c r="S44" s="9"/>
    </row>
    <row r="45" spans="1:19" x14ac:dyDescent="0.2">
      <c r="A45" s="121" t="s">
        <v>62</v>
      </c>
      <c r="B45" s="105">
        <v>0</v>
      </c>
      <c r="C45" s="105">
        <v>61359</v>
      </c>
      <c r="D45" s="105">
        <v>935</v>
      </c>
      <c r="E45" s="26">
        <f t="shared" si="1"/>
        <v>2.5837222733439999E-3</v>
      </c>
      <c r="H45" s="23"/>
      <c r="I45" s="24"/>
      <c r="J45" s="24"/>
      <c r="K45" s="24"/>
      <c r="L45" s="9"/>
      <c r="M45" s="23"/>
      <c r="N45" s="24"/>
      <c r="O45" s="24"/>
      <c r="P45" s="24"/>
      <c r="Q45" s="9"/>
      <c r="R45" s="9"/>
      <c r="S45" s="9"/>
    </row>
    <row r="46" spans="1:19" x14ac:dyDescent="0.2">
      <c r="A46" s="121" t="s">
        <v>114</v>
      </c>
      <c r="B46" s="105">
        <v>697</v>
      </c>
      <c r="C46" s="105">
        <v>49086</v>
      </c>
      <c r="D46" s="105">
        <v>865</v>
      </c>
      <c r="E46" s="26">
        <f t="shared" si="1"/>
        <v>2.3902885202594223E-3</v>
      </c>
      <c r="H46" s="23"/>
      <c r="I46" s="24"/>
      <c r="J46" s="24"/>
      <c r="K46" s="24"/>
      <c r="L46" s="9"/>
      <c r="M46" s="23"/>
      <c r="N46" s="24"/>
      <c r="O46" s="24"/>
      <c r="P46" s="24"/>
      <c r="Q46" s="9"/>
      <c r="R46" s="9"/>
      <c r="S46" s="9"/>
    </row>
    <row r="47" spans="1:19" x14ac:dyDescent="0.2">
      <c r="A47" s="121" t="s">
        <v>121</v>
      </c>
      <c r="B47" s="105">
        <v>664</v>
      </c>
      <c r="C47" s="105">
        <v>48958</v>
      </c>
      <c r="D47" s="105">
        <v>817</v>
      </c>
      <c r="E47" s="26">
        <f t="shared" si="1"/>
        <v>2.2576482324299977E-3</v>
      </c>
      <c r="H47" s="23"/>
      <c r="I47" s="24"/>
      <c r="J47" s="24"/>
      <c r="K47" s="24"/>
      <c r="L47" s="9"/>
      <c r="M47" s="23"/>
      <c r="N47" s="24"/>
      <c r="O47" s="24"/>
      <c r="P47" s="24"/>
      <c r="Q47" s="9"/>
      <c r="R47" s="9"/>
      <c r="S47" s="9"/>
    </row>
    <row r="48" spans="1:19" x14ac:dyDescent="0.2">
      <c r="A48" s="121" t="s">
        <v>154</v>
      </c>
      <c r="B48" s="105">
        <v>0</v>
      </c>
      <c r="C48" s="105">
        <v>27</v>
      </c>
      <c r="D48" s="105">
        <v>720</v>
      </c>
      <c r="E48" s="26">
        <f t="shared" si="1"/>
        <v>1.989604317441369E-3</v>
      </c>
      <c r="H48" s="23"/>
      <c r="I48" s="24"/>
      <c r="J48" s="24"/>
      <c r="K48" s="24"/>
      <c r="L48" s="9"/>
      <c r="M48" s="23"/>
      <c r="N48" s="24"/>
      <c r="O48" s="24"/>
      <c r="P48" s="24"/>
      <c r="Q48" s="9"/>
      <c r="R48" s="9"/>
      <c r="S48" s="9"/>
    </row>
    <row r="49" spans="1:19" x14ac:dyDescent="0.2">
      <c r="A49" s="121" t="s">
        <v>135</v>
      </c>
      <c r="B49" s="105">
        <v>500</v>
      </c>
      <c r="C49" s="105">
        <v>38537</v>
      </c>
      <c r="D49" s="105">
        <v>675</v>
      </c>
      <c r="E49" s="26">
        <f t="shared" si="1"/>
        <v>1.8652540476012834E-3</v>
      </c>
      <c r="H49" s="23"/>
      <c r="I49" s="24"/>
      <c r="J49" s="24"/>
      <c r="K49" s="24"/>
      <c r="L49" s="9"/>
      <c r="M49" s="23"/>
      <c r="N49" s="24"/>
      <c r="O49" s="24"/>
      <c r="P49" s="24"/>
      <c r="Q49" s="9"/>
      <c r="R49" s="9"/>
      <c r="S49" s="9"/>
    </row>
    <row r="50" spans="1:19" x14ac:dyDescent="0.2">
      <c r="A50" s="121" t="s">
        <v>156</v>
      </c>
      <c r="B50" s="105">
        <v>400</v>
      </c>
      <c r="C50" s="105">
        <v>28672</v>
      </c>
      <c r="D50" s="105">
        <v>560</v>
      </c>
      <c r="E50" s="26">
        <f t="shared" si="1"/>
        <v>1.5474700246766201E-3</v>
      </c>
      <c r="H50" s="23"/>
      <c r="I50" s="24"/>
      <c r="J50" s="24"/>
      <c r="K50" s="24"/>
      <c r="L50" s="9"/>
      <c r="M50" s="23"/>
      <c r="N50" s="24"/>
      <c r="O50" s="24"/>
      <c r="P50" s="24"/>
      <c r="Q50" s="9"/>
      <c r="R50" s="9"/>
      <c r="S50" s="9"/>
    </row>
    <row r="51" spans="1:19" x14ac:dyDescent="0.2">
      <c r="A51" s="121" t="s">
        <v>113</v>
      </c>
      <c r="B51" s="105">
        <v>443</v>
      </c>
      <c r="C51" s="105">
        <v>23408</v>
      </c>
      <c r="D51" s="105">
        <v>515</v>
      </c>
      <c r="E51" s="26">
        <f t="shared" si="1"/>
        <v>1.4231197548365347E-3</v>
      </c>
      <c r="H51" s="23"/>
      <c r="I51" s="24"/>
      <c r="J51" s="24"/>
      <c r="K51" s="24"/>
      <c r="L51" s="9"/>
      <c r="M51" s="23"/>
      <c r="N51" s="24"/>
      <c r="O51" s="24"/>
      <c r="P51" s="24"/>
      <c r="Q51" s="9"/>
      <c r="R51" s="9"/>
      <c r="S51" s="9"/>
    </row>
    <row r="52" spans="1:19" x14ac:dyDescent="0.2">
      <c r="A52" s="121" t="s">
        <v>123</v>
      </c>
      <c r="B52" s="105">
        <v>400</v>
      </c>
      <c r="C52" s="105">
        <v>31682</v>
      </c>
      <c r="D52" s="105">
        <v>456</v>
      </c>
      <c r="E52" s="26">
        <f t="shared" si="1"/>
        <v>1.2600827343795336E-3</v>
      </c>
      <c r="H52" s="23"/>
      <c r="I52" s="24"/>
      <c r="J52" s="24"/>
      <c r="K52" s="24"/>
      <c r="L52" s="9"/>
      <c r="M52" s="23"/>
      <c r="N52" s="24"/>
      <c r="O52" s="24"/>
      <c r="P52" s="24"/>
      <c r="Q52" s="9"/>
      <c r="R52" s="9"/>
      <c r="S52" s="9"/>
    </row>
    <row r="53" spans="1:19" x14ac:dyDescent="0.2">
      <c r="A53" s="121" t="s">
        <v>125</v>
      </c>
      <c r="B53" s="105">
        <v>319</v>
      </c>
      <c r="C53" s="105">
        <v>26023</v>
      </c>
      <c r="D53" s="105">
        <v>404</v>
      </c>
      <c r="E53" s="26">
        <f t="shared" si="1"/>
        <v>1.1163890892309904E-3</v>
      </c>
      <c r="H53" s="23"/>
      <c r="I53" s="24"/>
      <c r="J53" s="24"/>
      <c r="K53" s="24"/>
      <c r="L53" s="9"/>
      <c r="M53" s="23"/>
      <c r="N53" s="24"/>
      <c r="O53" s="24"/>
      <c r="P53" s="24"/>
      <c r="Q53" s="9"/>
      <c r="R53" s="9"/>
      <c r="S53" s="9"/>
    </row>
    <row r="54" spans="1:19" x14ac:dyDescent="0.2">
      <c r="A54" s="121" t="s">
        <v>260</v>
      </c>
      <c r="B54" s="105">
        <v>360</v>
      </c>
      <c r="C54" s="105">
        <v>390</v>
      </c>
      <c r="D54" s="105">
        <v>394</v>
      </c>
      <c r="E54" s="26">
        <f t="shared" si="1"/>
        <v>1.0887556959331935E-3</v>
      </c>
      <c r="H54" s="23"/>
      <c r="I54" s="24"/>
      <c r="J54" s="24"/>
      <c r="K54" s="24"/>
      <c r="L54" s="9"/>
      <c r="M54" s="23"/>
      <c r="N54" s="24"/>
      <c r="O54" s="24"/>
      <c r="P54" s="24"/>
      <c r="Q54" s="9"/>
      <c r="R54" s="9"/>
      <c r="S54" s="9"/>
    </row>
    <row r="55" spans="1:19" x14ac:dyDescent="0.2">
      <c r="A55" s="121" t="s">
        <v>334</v>
      </c>
      <c r="B55" s="105">
        <v>0</v>
      </c>
      <c r="C55" s="105">
        <v>16</v>
      </c>
      <c r="D55" s="105">
        <v>382</v>
      </c>
      <c r="E55" s="26">
        <f t="shared" si="1"/>
        <v>1.0555956239758375E-3</v>
      </c>
      <c r="H55" s="23"/>
      <c r="I55" s="24"/>
      <c r="J55" s="24"/>
      <c r="K55" s="24"/>
      <c r="L55" s="9"/>
      <c r="M55" s="23"/>
      <c r="N55" s="24"/>
      <c r="O55" s="24"/>
      <c r="P55" s="24"/>
      <c r="Q55" s="9"/>
      <c r="R55" s="9"/>
      <c r="S55" s="9"/>
    </row>
    <row r="56" spans="1:19" x14ac:dyDescent="0.2">
      <c r="A56" s="121" t="s">
        <v>333</v>
      </c>
      <c r="B56" s="105">
        <v>0</v>
      </c>
      <c r="C56" s="105">
        <v>17</v>
      </c>
      <c r="D56" s="105">
        <v>381</v>
      </c>
      <c r="E56" s="26">
        <f t="shared" si="1"/>
        <v>1.0528322846460577E-3</v>
      </c>
      <c r="H56" s="23"/>
      <c r="I56" s="24"/>
      <c r="J56" s="24"/>
      <c r="K56" s="24"/>
      <c r="L56" s="9"/>
      <c r="M56" s="23"/>
      <c r="N56" s="24"/>
      <c r="O56" s="24"/>
      <c r="P56" s="24"/>
      <c r="Q56" s="9"/>
      <c r="R56" s="9"/>
      <c r="S56" s="9"/>
    </row>
    <row r="57" spans="1:19" x14ac:dyDescent="0.2">
      <c r="A57" s="121" t="s">
        <v>127</v>
      </c>
      <c r="B57" s="105">
        <v>315</v>
      </c>
      <c r="C57" s="105">
        <v>23513</v>
      </c>
      <c r="D57" s="105">
        <v>370</v>
      </c>
      <c r="E57" s="26">
        <f t="shared" si="1"/>
        <v>1.0224355520184812E-3</v>
      </c>
      <c r="H57" s="23"/>
      <c r="I57" s="24"/>
      <c r="J57" s="24"/>
      <c r="K57" s="24"/>
      <c r="L57" s="9"/>
      <c r="M57" s="23"/>
      <c r="N57" s="24"/>
      <c r="O57" s="24"/>
      <c r="P57" s="24"/>
      <c r="Q57" s="9"/>
      <c r="R57" s="9"/>
      <c r="S57" s="9"/>
    </row>
    <row r="58" spans="1:19" x14ac:dyDescent="0.2">
      <c r="A58" s="121" t="s">
        <v>132</v>
      </c>
      <c r="B58" s="105">
        <v>252</v>
      </c>
      <c r="C58" s="105">
        <v>17065</v>
      </c>
      <c r="D58" s="105">
        <v>329</v>
      </c>
      <c r="E58" s="26">
        <f t="shared" si="1"/>
        <v>9.0913863949751439E-4</v>
      </c>
      <c r="H58" s="23"/>
      <c r="I58" s="24"/>
      <c r="J58" s="24"/>
      <c r="K58" s="24"/>
      <c r="L58" s="9"/>
      <c r="M58" s="23"/>
      <c r="N58" s="24"/>
      <c r="O58" s="24"/>
      <c r="P58" s="24"/>
      <c r="Q58" s="9"/>
      <c r="R58" s="9"/>
      <c r="S58" s="9"/>
    </row>
    <row r="59" spans="1:19" x14ac:dyDescent="0.2">
      <c r="A59" s="121" t="s">
        <v>52</v>
      </c>
      <c r="B59" s="105">
        <v>0</v>
      </c>
      <c r="C59" s="105">
        <v>14819</v>
      </c>
      <c r="D59" s="105">
        <v>328</v>
      </c>
      <c r="E59" s="26">
        <f t="shared" si="1"/>
        <v>9.063753001677347E-4</v>
      </c>
      <c r="H59" s="23"/>
      <c r="I59" s="24"/>
      <c r="J59" s="24"/>
      <c r="K59" s="24"/>
      <c r="L59" s="9"/>
      <c r="M59" s="23"/>
      <c r="N59" s="24"/>
      <c r="O59" s="24"/>
      <c r="P59" s="24"/>
      <c r="Q59" s="9"/>
      <c r="R59" s="9"/>
      <c r="S59" s="9"/>
    </row>
    <row r="60" spans="1:19" x14ac:dyDescent="0.2">
      <c r="A60" s="121" t="s">
        <v>155</v>
      </c>
      <c r="B60" s="105">
        <v>266</v>
      </c>
      <c r="C60" s="105">
        <v>16263</v>
      </c>
      <c r="D60" s="105">
        <v>309</v>
      </c>
      <c r="E60" s="26">
        <f t="shared" si="1"/>
        <v>8.5387185290192083E-4</v>
      </c>
      <c r="H60" s="23"/>
      <c r="I60" s="24"/>
      <c r="J60" s="24"/>
      <c r="K60" s="24"/>
      <c r="L60" s="9"/>
      <c r="M60" s="23"/>
      <c r="N60" s="24"/>
      <c r="O60" s="24"/>
      <c r="P60" s="24"/>
      <c r="Q60" s="9"/>
      <c r="R60" s="9"/>
      <c r="S60" s="9"/>
    </row>
    <row r="61" spans="1:19" x14ac:dyDescent="0.2">
      <c r="A61" s="121" t="s">
        <v>129</v>
      </c>
      <c r="B61" s="105">
        <v>232</v>
      </c>
      <c r="C61" s="105">
        <v>13433</v>
      </c>
      <c r="D61" s="105">
        <v>272</v>
      </c>
      <c r="E61" s="26">
        <f t="shared" si="1"/>
        <v>7.5162829770007266E-4</v>
      </c>
      <c r="H61" s="23"/>
      <c r="I61" s="24"/>
      <c r="J61" s="24"/>
      <c r="K61" s="24"/>
      <c r="L61" s="9"/>
      <c r="M61" s="23"/>
      <c r="N61" s="24"/>
      <c r="O61" s="24"/>
      <c r="P61" s="24"/>
      <c r="Q61" s="9"/>
      <c r="R61" s="9"/>
      <c r="S61" s="9"/>
    </row>
    <row r="62" spans="1:19" x14ac:dyDescent="0.2">
      <c r="A62" s="121" t="s">
        <v>58</v>
      </c>
      <c r="B62" s="105">
        <v>0</v>
      </c>
      <c r="C62" s="105">
        <v>24</v>
      </c>
      <c r="D62" s="105">
        <v>270</v>
      </c>
      <c r="E62" s="26">
        <f t="shared" si="1"/>
        <v>7.4610161904051329E-4</v>
      </c>
      <c r="H62" s="23"/>
      <c r="I62" s="24"/>
      <c r="J62" s="24"/>
      <c r="K62" s="24"/>
      <c r="L62" s="9"/>
      <c r="M62" s="23"/>
      <c r="N62" s="24"/>
      <c r="O62" s="24"/>
      <c r="P62" s="24"/>
      <c r="Q62" s="9"/>
      <c r="R62" s="9"/>
      <c r="S62" s="9"/>
    </row>
    <row r="63" spans="1:19" x14ac:dyDescent="0.2">
      <c r="A63" s="121" t="s">
        <v>293</v>
      </c>
      <c r="B63" s="105">
        <v>160</v>
      </c>
      <c r="C63" s="105">
        <v>160</v>
      </c>
      <c r="D63" s="105">
        <v>258</v>
      </c>
      <c r="E63" s="26">
        <f t="shared" si="1"/>
        <v>7.1294154708315713E-4</v>
      </c>
      <c r="H63" s="23"/>
      <c r="I63" s="24"/>
      <c r="J63" s="24"/>
      <c r="K63" s="24"/>
      <c r="L63" s="9"/>
      <c r="M63" s="23"/>
      <c r="N63" s="24"/>
      <c r="O63" s="24"/>
      <c r="P63" s="24"/>
      <c r="Q63" s="9"/>
      <c r="R63" s="9"/>
      <c r="S63" s="9"/>
    </row>
    <row r="64" spans="1:19" x14ac:dyDescent="0.2">
      <c r="A64" s="121" t="s">
        <v>128</v>
      </c>
      <c r="B64" s="105">
        <v>226</v>
      </c>
      <c r="C64" s="105">
        <v>13339</v>
      </c>
      <c r="D64" s="105">
        <v>251</v>
      </c>
      <c r="E64" s="26">
        <f t="shared" si="1"/>
        <v>6.9359817177469941E-4</v>
      </c>
      <c r="H64" s="23"/>
      <c r="I64" s="24"/>
      <c r="J64" s="24"/>
      <c r="K64" s="24"/>
      <c r="L64" s="9"/>
      <c r="M64" s="23"/>
      <c r="N64" s="24"/>
      <c r="O64" s="24"/>
      <c r="P64" s="24"/>
      <c r="Q64" s="9"/>
      <c r="R64" s="9"/>
      <c r="S64" s="9"/>
    </row>
    <row r="65" spans="1:19" x14ac:dyDescent="0.2">
      <c r="A65" s="121" t="s">
        <v>126</v>
      </c>
      <c r="B65" s="105">
        <v>201</v>
      </c>
      <c r="C65" s="105">
        <v>11466</v>
      </c>
      <c r="D65" s="105">
        <v>234</v>
      </c>
      <c r="E65" s="26">
        <f t="shared" si="1"/>
        <v>6.4662140316844492E-4</v>
      </c>
      <c r="H65" s="23"/>
      <c r="I65" s="24"/>
      <c r="J65" s="24"/>
      <c r="K65" s="24"/>
      <c r="L65" s="9"/>
      <c r="M65" s="23"/>
      <c r="N65" s="24"/>
      <c r="O65" s="24"/>
      <c r="P65" s="24"/>
      <c r="Q65" s="9"/>
      <c r="R65" s="9"/>
      <c r="S65" s="9"/>
    </row>
    <row r="66" spans="1:19" x14ac:dyDescent="0.2">
      <c r="A66" s="121" t="s">
        <v>152</v>
      </c>
      <c r="B66" s="105">
        <v>200</v>
      </c>
      <c r="C66" s="105">
        <v>13880</v>
      </c>
      <c r="D66" s="105">
        <v>232</v>
      </c>
      <c r="E66" s="26">
        <f t="shared" si="1"/>
        <v>6.4109472450888554E-4</v>
      </c>
      <c r="H66" s="23"/>
      <c r="I66" s="24"/>
      <c r="J66" s="24"/>
      <c r="K66" s="24"/>
      <c r="L66" s="9"/>
      <c r="M66" s="23"/>
      <c r="N66" s="24"/>
      <c r="O66" s="24"/>
      <c r="P66" s="24"/>
      <c r="Q66" s="9"/>
      <c r="R66" s="9"/>
      <c r="S66" s="9"/>
    </row>
    <row r="67" spans="1:19" x14ac:dyDescent="0.2">
      <c r="A67" s="121" t="s">
        <v>176</v>
      </c>
      <c r="B67" s="105">
        <v>202</v>
      </c>
      <c r="C67" s="105">
        <v>400</v>
      </c>
      <c r="D67" s="105">
        <v>210</v>
      </c>
      <c r="E67" s="26">
        <f t="shared" si="1"/>
        <v>5.803012592537326E-4</v>
      </c>
      <c r="H67" s="23"/>
      <c r="I67" s="24"/>
      <c r="J67" s="24"/>
      <c r="K67" s="24"/>
      <c r="L67" s="9"/>
      <c r="M67" s="23"/>
      <c r="N67" s="24"/>
      <c r="O67" s="24"/>
      <c r="P67" s="24"/>
      <c r="Q67" s="9"/>
      <c r="R67" s="9"/>
      <c r="S67" s="9"/>
    </row>
    <row r="68" spans="1:19" x14ac:dyDescent="0.2">
      <c r="A68" s="121" t="s">
        <v>309</v>
      </c>
      <c r="B68" s="105">
        <v>0</v>
      </c>
      <c r="C68" s="105">
        <v>12</v>
      </c>
      <c r="D68" s="105">
        <v>200</v>
      </c>
      <c r="E68" s="26">
        <f t="shared" si="1"/>
        <v>5.5266786595593582E-4</v>
      </c>
      <c r="H68" s="23"/>
      <c r="I68" s="24"/>
      <c r="J68" s="24"/>
      <c r="K68" s="24"/>
      <c r="L68" s="9"/>
      <c r="M68" s="23"/>
      <c r="N68" s="24"/>
      <c r="O68" s="24"/>
      <c r="P68" s="24"/>
      <c r="Q68" s="9"/>
      <c r="R68" s="9"/>
      <c r="S68" s="9"/>
    </row>
    <row r="69" spans="1:19" x14ac:dyDescent="0.2">
      <c r="A69" s="121" t="s">
        <v>295</v>
      </c>
      <c r="B69" s="105">
        <v>164</v>
      </c>
      <c r="C69" s="105">
        <v>9744</v>
      </c>
      <c r="D69" s="105">
        <v>198</v>
      </c>
      <c r="E69" s="26">
        <f t="shared" si="1"/>
        <v>5.4714118729637645E-4</v>
      </c>
      <c r="H69" s="23"/>
      <c r="I69" s="24"/>
      <c r="J69" s="24"/>
      <c r="K69" s="24"/>
      <c r="L69" s="9"/>
      <c r="M69" s="23"/>
      <c r="N69" s="24"/>
      <c r="O69" s="24"/>
      <c r="P69" s="24"/>
      <c r="Q69" s="9"/>
      <c r="R69" s="9"/>
      <c r="S69" s="9"/>
    </row>
    <row r="70" spans="1:19" x14ac:dyDescent="0.2">
      <c r="A70" s="121" t="s">
        <v>137</v>
      </c>
      <c r="B70" s="105">
        <v>182</v>
      </c>
      <c r="C70" s="105">
        <v>11298</v>
      </c>
      <c r="D70" s="105">
        <v>193</v>
      </c>
      <c r="E70" s="26">
        <f t="shared" si="1"/>
        <v>5.33324490647478E-4</v>
      </c>
      <c r="H70" s="23"/>
      <c r="I70" s="24"/>
      <c r="J70" s="24"/>
      <c r="K70" s="24"/>
      <c r="L70" s="9"/>
      <c r="M70" s="23"/>
      <c r="N70" s="24"/>
      <c r="O70" s="24"/>
      <c r="P70" s="24"/>
      <c r="Q70" s="9"/>
      <c r="R70" s="9"/>
      <c r="S70" s="9"/>
    </row>
    <row r="71" spans="1:19" x14ac:dyDescent="0.2">
      <c r="A71" s="121" t="s">
        <v>157</v>
      </c>
      <c r="B71" s="105">
        <v>140</v>
      </c>
      <c r="C71" s="105">
        <v>10798</v>
      </c>
      <c r="D71" s="105">
        <v>179</v>
      </c>
      <c r="E71" s="26">
        <f t="shared" si="1"/>
        <v>4.9463774003056257E-4</v>
      </c>
      <c r="H71" s="23"/>
      <c r="I71" s="24"/>
      <c r="J71" s="24"/>
      <c r="K71" s="24"/>
      <c r="L71" s="9"/>
      <c r="M71" s="23"/>
      <c r="N71" s="24"/>
      <c r="O71" s="24"/>
      <c r="P71" s="24"/>
      <c r="Q71" s="9"/>
      <c r="R71" s="9"/>
      <c r="S71" s="9"/>
    </row>
    <row r="72" spans="1:19" x14ac:dyDescent="0.2">
      <c r="A72" s="121" t="s">
        <v>249</v>
      </c>
      <c r="B72" s="105">
        <v>100</v>
      </c>
      <c r="C72" s="105">
        <v>6000</v>
      </c>
      <c r="D72" s="105">
        <v>136</v>
      </c>
      <c r="E72" s="26">
        <f t="shared" si="1"/>
        <v>3.7581414885003633E-4</v>
      </c>
      <c r="H72" s="23"/>
      <c r="I72" s="24"/>
      <c r="J72" s="24"/>
      <c r="K72" s="24"/>
      <c r="L72" s="9"/>
      <c r="M72" s="23"/>
      <c r="N72" s="24"/>
      <c r="O72" s="24"/>
      <c r="P72" s="24"/>
      <c r="Q72" s="9"/>
      <c r="R72" s="9"/>
      <c r="S72" s="9"/>
    </row>
    <row r="73" spans="1:19" x14ac:dyDescent="0.2">
      <c r="A73" s="121" t="s">
        <v>197</v>
      </c>
      <c r="B73" s="105">
        <v>120</v>
      </c>
      <c r="C73" s="105">
        <v>7182</v>
      </c>
      <c r="D73" s="105">
        <v>136</v>
      </c>
      <c r="E73" s="26">
        <f t="shared" si="1"/>
        <v>3.7581414885003633E-4</v>
      </c>
      <c r="H73" s="23"/>
      <c r="I73" s="24"/>
      <c r="J73" s="24"/>
      <c r="K73" s="24"/>
      <c r="L73" s="9"/>
      <c r="M73" s="23"/>
      <c r="N73" s="24"/>
      <c r="O73" s="24"/>
      <c r="P73" s="24"/>
      <c r="Q73" s="9"/>
      <c r="R73" s="9"/>
      <c r="S73" s="9"/>
    </row>
    <row r="74" spans="1:19" x14ac:dyDescent="0.2">
      <c r="A74" s="121" t="s">
        <v>325</v>
      </c>
      <c r="B74" s="105">
        <v>0</v>
      </c>
      <c r="C74" s="105">
        <v>985</v>
      </c>
      <c r="D74" s="105">
        <v>71</v>
      </c>
      <c r="E74" s="26">
        <f t="shared" si="1"/>
        <v>1.9619709241435721E-4</v>
      </c>
      <c r="H74" s="23"/>
      <c r="I74" s="24"/>
      <c r="J74" s="24"/>
      <c r="K74" s="24"/>
      <c r="L74" s="9"/>
      <c r="M74" s="23"/>
      <c r="N74" s="24"/>
      <c r="O74" s="24"/>
      <c r="P74" s="24"/>
      <c r="Q74" s="9"/>
      <c r="R74" s="9"/>
      <c r="S74" s="9"/>
    </row>
    <row r="75" spans="1:19" x14ac:dyDescent="0.2">
      <c r="A75" s="121" t="s">
        <v>198</v>
      </c>
      <c r="B75" s="105">
        <v>60</v>
      </c>
      <c r="C75" s="105">
        <v>3591</v>
      </c>
      <c r="D75" s="105">
        <v>68</v>
      </c>
      <c r="E75" s="26">
        <f t="shared" si="1"/>
        <v>1.8790707442501817E-4</v>
      </c>
      <c r="H75" s="23"/>
      <c r="I75" s="24"/>
      <c r="J75" s="24"/>
      <c r="K75" s="24"/>
      <c r="L75" s="9"/>
      <c r="M75" s="23"/>
      <c r="N75" s="24"/>
      <c r="O75" s="24"/>
      <c r="P75" s="24"/>
      <c r="Q75" s="9"/>
      <c r="R75" s="9"/>
      <c r="S75" s="9"/>
    </row>
    <row r="76" spans="1:19" x14ac:dyDescent="0.2">
      <c r="A76" s="121" t="s">
        <v>297</v>
      </c>
      <c r="B76" s="105">
        <v>40</v>
      </c>
      <c r="C76" s="105">
        <v>2520</v>
      </c>
      <c r="D76" s="105">
        <v>52</v>
      </c>
      <c r="E76" s="26">
        <f t="shared" ref="E76:E107" si="2">+D76/$D$87</f>
        <v>1.4369364514854331E-4</v>
      </c>
      <c r="H76" s="23"/>
      <c r="I76" s="24"/>
      <c r="J76" s="24"/>
      <c r="K76" s="24"/>
      <c r="L76" s="9"/>
      <c r="M76" s="23"/>
      <c r="N76" s="24"/>
      <c r="O76" s="24"/>
      <c r="P76" s="24"/>
      <c r="Q76" s="9"/>
      <c r="R76" s="9"/>
      <c r="S76" s="9"/>
    </row>
    <row r="77" spans="1:19" x14ac:dyDescent="0.2">
      <c r="A77" s="121" t="s">
        <v>274</v>
      </c>
      <c r="B77" s="105">
        <v>42</v>
      </c>
      <c r="C77" s="105">
        <v>2352</v>
      </c>
      <c r="D77" s="105">
        <v>45</v>
      </c>
      <c r="E77" s="26">
        <f t="shared" si="2"/>
        <v>1.2435026984008557E-4</v>
      </c>
      <c r="H77" s="23"/>
      <c r="I77" s="24"/>
      <c r="J77" s="24"/>
      <c r="K77" s="24"/>
      <c r="L77" s="9"/>
      <c r="M77" s="23"/>
      <c r="N77" s="24"/>
      <c r="O77" s="24"/>
      <c r="P77" s="24"/>
      <c r="Q77" s="9"/>
      <c r="R77" s="9"/>
      <c r="S77" s="9"/>
    </row>
    <row r="78" spans="1:19" x14ac:dyDescent="0.2">
      <c r="A78" s="121" t="s">
        <v>275</v>
      </c>
      <c r="B78" s="105">
        <v>42</v>
      </c>
      <c r="C78" s="105">
        <v>2352</v>
      </c>
      <c r="D78" s="105">
        <v>45</v>
      </c>
      <c r="E78" s="26">
        <f t="shared" si="2"/>
        <v>1.2435026984008557E-4</v>
      </c>
      <c r="H78" s="23"/>
      <c r="I78" s="24"/>
      <c r="J78" s="24"/>
      <c r="K78" s="24"/>
      <c r="L78" s="9"/>
      <c r="M78" s="23"/>
      <c r="N78" s="24"/>
      <c r="O78" s="24"/>
      <c r="P78" s="24"/>
      <c r="Q78" s="9"/>
      <c r="R78" s="9"/>
      <c r="S78" s="9"/>
    </row>
    <row r="79" spans="1:19" x14ac:dyDescent="0.2">
      <c r="A79" s="121" t="s">
        <v>236</v>
      </c>
      <c r="B79" s="105">
        <v>0</v>
      </c>
      <c r="C79" s="105">
        <v>3390</v>
      </c>
      <c r="D79" s="105">
        <v>42</v>
      </c>
      <c r="E79" s="26">
        <f t="shared" si="2"/>
        <v>1.1606025185074651E-4</v>
      </c>
      <c r="H79" s="23"/>
      <c r="I79" s="24"/>
      <c r="J79" s="24"/>
      <c r="K79" s="24"/>
      <c r="L79" s="9"/>
      <c r="M79" s="23"/>
      <c r="N79" s="24"/>
      <c r="O79" s="24"/>
      <c r="P79" s="24"/>
      <c r="Q79" s="9"/>
      <c r="R79" s="9"/>
      <c r="S79" s="9"/>
    </row>
    <row r="80" spans="1:19" x14ac:dyDescent="0.2">
      <c r="A80" s="121" t="s">
        <v>273</v>
      </c>
      <c r="B80" s="105">
        <v>0</v>
      </c>
      <c r="C80" s="105">
        <v>2269</v>
      </c>
      <c r="D80" s="105">
        <v>23</v>
      </c>
      <c r="E80" s="26">
        <f t="shared" si="2"/>
        <v>6.3556804584932614E-5</v>
      </c>
      <c r="H80" s="23"/>
      <c r="I80" s="24"/>
      <c r="J80" s="24"/>
      <c r="K80" s="24"/>
      <c r="L80" s="9"/>
      <c r="M80" s="23"/>
      <c r="N80" s="24"/>
      <c r="O80" s="24"/>
      <c r="P80" s="24"/>
      <c r="Q80" s="9"/>
      <c r="R80" s="9"/>
      <c r="S80" s="9"/>
    </row>
    <row r="81" spans="1:19" x14ac:dyDescent="0.2">
      <c r="A81" s="121" t="s">
        <v>195</v>
      </c>
      <c r="B81" s="105">
        <v>20</v>
      </c>
      <c r="C81" s="105">
        <v>2200</v>
      </c>
      <c r="D81" s="105">
        <v>22</v>
      </c>
      <c r="E81" s="26">
        <f t="shared" si="2"/>
        <v>6.0793465255152938E-5</v>
      </c>
      <c r="H81" s="23"/>
      <c r="I81" s="24"/>
      <c r="J81" s="24"/>
      <c r="K81" s="24"/>
      <c r="L81" s="9"/>
      <c r="M81" s="23"/>
      <c r="N81" s="24"/>
      <c r="O81" s="24"/>
      <c r="P81" s="24"/>
      <c r="Q81" s="9"/>
      <c r="R81" s="9"/>
      <c r="S81" s="9"/>
    </row>
    <row r="82" spans="1:19" x14ac:dyDescent="0.2">
      <c r="A82" s="121" t="s">
        <v>175</v>
      </c>
      <c r="B82" s="105">
        <v>19</v>
      </c>
      <c r="C82" s="105">
        <v>9405</v>
      </c>
      <c r="D82" s="105">
        <v>20</v>
      </c>
      <c r="E82" s="26">
        <f t="shared" si="2"/>
        <v>5.5266786595593581E-5</v>
      </c>
      <c r="H82" s="23"/>
      <c r="I82" s="24"/>
      <c r="J82" s="24"/>
      <c r="K82" s="24"/>
      <c r="L82" s="9"/>
      <c r="M82" s="23"/>
      <c r="N82" s="24"/>
      <c r="O82" s="24"/>
      <c r="P82" s="24"/>
      <c r="Q82" s="9"/>
      <c r="R82" s="9"/>
      <c r="S82" s="9"/>
    </row>
    <row r="83" spans="1:19" x14ac:dyDescent="0.2">
      <c r="A83" s="121" t="s">
        <v>134</v>
      </c>
      <c r="B83" s="105">
        <v>0</v>
      </c>
      <c r="C83" s="105">
        <v>559</v>
      </c>
      <c r="D83" s="105">
        <v>17</v>
      </c>
      <c r="E83" s="26">
        <f t="shared" si="2"/>
        <v>4.6976768606254541E-5</v>
      </c>
      <c r="H83" s="23"/>
      <c r="I83" s="24"/>
      <c r="J83" s="24"/>
      <c r="K83" s="24"/>
      <c r="L83" s="9"/>
      <c r="M83" s="23"/>
      <c r="N83" s="24"/>
      <c r="O83" s="24"/>
      <c r="P83" s="24"/>
      <c r="Q83" s="9"/>
      <c r="R83" s="9"/>
      <c r="S83" s="9"/>
    </row>
    <row r="84" spans="1:19" x14ac:dyDescent="0.2">
      <c r="A84" s="121" t="s">
        <v>296</v>
      </c>
      <c r="B84" s="105">
        <v>1</v>
      </c>
      <c r="C84" s="105">
        <v>2</v>
      </c>
      <c r="D84" s="105">
        <v>4</v>
      </c>
      <c r="E84" s="26">
        <f t="shared" si="2"/>
        <v>1.1053357319118717E-5</v>
      </c>
      <c r="H84" s="23"/>
      <c r="I84" s="24"/>
      <c r="J84" s="24"/>
      <c r="K84" s="24"/>
      <c r="L84" s="9"/>
      <c r="M84" s="23"/>
      <c r="N84" s="24"/>
      <c r="O84" s="24"/>
      <c r="P84" s="24"/>
      <c r="Q84" s="9"/>
      <c r="R84" s="9"/>
      <c r="S84" s="9"/>
    </row>
    <row r="85" spans="1:19" x14ac:dyDescent="0.2">
      <c r="A85" s="121" t="s">
        <v>294</v>
      </c>
      <c r="B85" s="105">
        <v>0</v>
      </c>
      <c r="C85" s="105">
        <v>1</v>
      </c>
      <c r="D85" s="105">
        <v>3</v>
      </c>
      <c r="E85" s="26">
        <f t="shared" si="2"/>
        <v>8.2900179893390361E-6</v>
      </c>
      <c r="H85" s="23"/>
      <c r="I85" s="24"/>
      <c r="J85" s="24"/>
      <c r="K85" s="24"/>
      <c r="L85" s="9"/>
      <c r="M85" s="23"/>
      <c r="N85" s="24"/>
      <c r="O85" s="24"/>
      <c r="P85" s="24"/>
      <c r="Q85" s="9"/>
      <c r="R85" s="9"/>
      <c r="S85" s="9"/>
    </row>
    <row r="86" spans="1:19" x14ac:dyDescent="0.2">
      <c r="A86" s="121" t="s">
        <v>310</v>
      </c>
      <c r="B86" s="105">
        <v>0</v>
      </c>
      <c r="C86" s="105">
        <v>1</v>
      </c>
      <c r="D86" s="105">
        <v>3</v>
      </c>
      <c r="E86" s="26">
        <f t="shared" si="2"/>
        <v>8.2900179893390361E-6</v>
      </c>
      <c r="H86" s="23"/>
      <c r="I86" s="24"/>
      <c r="J86" s="24"/>
      <c r="K86" s="24"/>
      <c r="L86" s="9"/>
      <c r="M86" s="23"/>
      <c r="N86" s="24"/>
      <c r="O86" s="24"/>
      <c r="P86" s="24"/>
      <c r="Q86" s="9"/>
      <c r="R86" s="9"/>
      <c r="S86" s="9"/>
    </row>
    <row r="87" spans="1:19" x14ac:dyDescent="0.2">
      <c r="A87" s="96" t="s">
        <v>12</v>
      </c>
      <c r="B87" s="97">
        <f>SUM(B12:B86)</f>
        <v>254944</v>
      </c>
      <c r="C87" s="97">
        <f>SUM(C12:C86)</f>
        <v>15126742</v>
      </c>
      <c r="D87" s="97">
        <f>SUM(D12:D86)</f>
        <v>361881</v>
      </c>
      <c r="E87" s="98"/>
      <c r="H87" s="9"/>
      <c r="I87" s="9"/>
      <c r="J87" s="9"/>
      <c r="K87" s="9"/>
      <c r="L87" s="9"/>
      <c r="M87" s="9"/>
      <c r="N87" s="9"/>
      <c r="O87" s="9"/>
      <c r="P87" s="9"/>
      <c r="Q87" s="27"/>
      <c r="R87" s="27"/>
      <c r="S87" s="27"/>
    </row>
  </sheetData>
  <sheetProtection selectLockedCells="1" selectUnlockedCells="1"/>
  <sortState ref="A12:E86">
    <sortCondition descending="1" ref="D12:D86"/>
  </sortState>
  <pageMargins left="1.299212598425197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E52"/>
  <sheetViews>
    <sheetView showGridLines="0" zoomScaleNormal="100" zoomScaleSheetLayoutView="100" workbookViewId="0">
      <selection activeCell="E1" sqref="E1"/>
    </sheetView>
  </sheetViews>
  <sheetFormatPr baseColWidth="10" defaultRowHeight="12.75" x14ac:dyDescent="0.2"/>
  <cols>
    <col min="1" max="1" width="19.42578125" style="8" customWidth="1"/>
    <col min="2" max="16384" width="11.42578125" style="8"/>
  </cols>
  <sheetData>
    <row r="9" spans="1:5" x14ac:dyDescent="0.2">
      <c r="A9" s="5" t="s">
        <v>26</v>
      </c>
      <c r="B9" s="6"/>
      <c r="C9" s="6"/>
      <c r="D9" s="6"/>
      <c r="E9" s="7" t="str">
        <f>Principal!E11</f>
        <v>Datos al 31/12/2017</v>
      </c>
    </row>
    <row r="10" spans="1:5" x14ac:dyDescent="0.2">
      <c r="A10" s="5"/>
      <c r="B10" s="6"/>
      <c r="C10" s="6"/>
      <c r="D10" s="6"/>
      <c r="E10" s="7"/>
    </row>
    <row r="11" spans="1:5" x14ac:dyDescent="0.2">
      <c r="A11" s="11" t="s">
        <v>10</v>
      </c>
      <c r="B11" s="10" t="s">
        <v>4</v>
      </c>
      <c r="C11" s="10" t="s">
        <v>5</v>
      </c>
      <c r="D11" s="10" t="s">
        <v>6</v>
      </c>
      <c r="E11" s="28" t="s">
        <v>13</v>
      </c>
    </row>
    <row r="12" spans="1:5" x14ac:dyDescent="0.2">
      <c r="A12" s="121" t="s">
        <v>60</v>
      </c>
      <c r="B12" s="105">
        <v>35811</v>
      </c>
      <c r="C12" s="105">
        <v>2535894</v>
      </c>
      <c r="D12" s="105">
        <v>41953</v>
      </c>
      <c r="E12" s="26">
        <f t="shared" ref="E12:E51" si="0">+D12/$D$52</f>
        <v>0.22094597085512352</v>
      </c>
    </row>
    <row r="13" spans="1:5" x14ac:dyDescent="0.2">
      <c r="A13" s="121" t="s">
        <v>133</v>
      </c>
      <c r="B13" s="105">
        <v>33408</v>
      </c>
      <c r="C13" s="105">
        <v>2431848</v>
      </c>
      <c r="D13" s="105">
        <v>38033</v>
      </c>
      <c r="E13" s="26">
        <f t="shared" si="0"/>
        <v>0.20030124447674572</v>
      </c>
    </row>
    <row r="14" spans="1:5" x14ac:dyDescent="0.2">
      <c r="A14" s="121" t="s">
        <v>131</v>
      </c>
      <c r="B14" s="105">
        <v>10189</v>
      </c>
      <c r="C14" s="105">
        <v>763325</v>
      </c>
      <c r="D14" s="105">
        <v>11860</v>
      </c>
      <c r="E14" s="26">
        <f t="shared" si="0"/>
        <v>6.2460830318255313E-2</v>
      </c>
    </row>
    <row r="15" spans="1:5" x14ac:dyDescent="0.2">
      <c r="A15" s="121" t="s">
        <v>43</v>
      </c>
      <c r="B15" s="105">
        <v>8777</v>
      </c>
      <c r="C15" s="105">
        <v>707452</v>
      </c>
      <c r="D15" s="105">
        <v>10688</v>
      </c>
      <c r="E15" s="26">
        <f t="shared" si="0"/>
        <v>5.6288478452066845E-2</v>
      </c>
    </row>
    <row r="16" spans="1:5" x14ac:dyDescent="0.2">
      <c r="A16" s="121" t="s">
        <v>42</v>
      </c>
      <c r="B16" s="105">
        <v>7953</v>
      </c>
      <c r="C16" s="105">
        <v>663784</v>
      </c>
      <c r="D16" s="105">
        <v>10084</v>
      </c>
      <c r="E16" s="26">
        <f t="shared" si="0"/>
        <v>5.3107505306010667E-2</v>
      </c>
    </row>
    <row r="17" spans="1:5" x14ac:dyDescent="0.2">
      <c r="A17" s="121" t="s">
        <v>138</v>
      </c>
      <c r="B17" s="105">
        <v>8023</v>
      </c>
      <c r="C17" s="105">
        <v>598558</v>
      </c>
      <c r="D17" s="105">
        <v>9670</v>
      </c>
      <c r="E17" s="26">
        <f t="shared" si="0"/>
        <v>5.0927169407886073E-2</v>
      </c>
    </row>
    <row r="18" spans="1:5" x14ac:dyDescent="0.2">
      <c r="A18" s="121" t="s">
        <v>136</v>
      </c>
      <c r="B18" s="105">
        <v>8012</v>
      </c>
      <c r="C18" s="105">
        <v>593475</v>
      </c>
      <c r="D18" s="105">
        <v>9652</v>
      </c>
      <c r="E18" s="26">
        <f t="shared" si="0"/>
        <v>5.0832372194924133E-2</v>
      </c>
    </row>
    <row r="19" spans="1:5" x14ac:dyDescent="0.2">
      <c r="A19" s="121" t="s">
        <v>124</v>
      </c>
      <c r="B19" s="105">
        <v>7706</v>
      </c>
      <c r="C19" s="105">
        <v>556129</v>
      </c>
      <c r="D19" s="105">
        <v>8671</v>
      </c>
      <c r="E19" s="26">
        <f t="shared" si="0"/>
        <v>4.5665924088498462E-2</v>
      </c>
    </row>
    <row r="20" spans="1:5" x14ac:dyDescent="0.2">
      <c r="A20" s="121" t="s">
        <v>45</v>
      </c>
      <c r="B20" s="105">
        <v>6352</v>
      </c>
      <c r="C20" s="105">
        <v>450353</v>
      </c>
      <c r="D20" s="105">
        <v>8038</v>
      </c>
      <c r="E20" s="26">
        <f t="shared" si="0"/>
        <v>4.2332222099336944E-2</v>
      </c>
    </row>
    <row r="21" spans="1:5" x14ac:dyDescent="0.2">
      <c r="A21" s="121" t="s">
        <v>115</v>
      </c>
      <c r="B21" s="105">
        <v>5045</v>
      </c>
      <c r="C21" s="105">
        <v>338788</v>
      </c>
      <c r="D21" s="105">
        <v>6350</v>
      </c>
      <c r="E21" s="26">
        <f t="shared" si="0"/>
        <v>3.344235012823956E-2</v>
      </c>
    </row>
    <row r="22" spans="1:5" x14ac:dyDescent="0.2">
      <c r="A22" s="121" t="s">
        <v>140</v>
      </c>
      <c r="B22" s="105">
        <v>4396</v>
      </c>
      <c r="C22" s="105">
        <v>291561</v>
      </c>
      <c r="D22" s="105">
        <v>5128</v>
      </c>
      <c r="E22" s="26">
        <f t="shared" si="0"/>
        <v>2.7006672670490155E-2</v>
      </c>
    </row>
    <row r="23" spans="1:5" x14ac:dyDescent="0.2">
      <c r="A23" s="121" t="s">
        <v>44</v>
      </c>
      <c r="B23" s="105">
        <v>3799</v>
      </c>
      <c r="C23" s="105">
        <v>302499</v>
      </c>
      <c r="D23" s="105">
        <v>4433</v>
      </c>
      <c r="E23" s="26">
        <f t="shared" si="0"/>
        <v>2.334644694779307E-2</v>
      </c>
    </row>
    <row r="24" spans="1:5" x14ac:dyDescent="0.2">
      <c r="A24" s="121" t="s">
        <v>139</v>
      </c>
      <c r="B24" s="105">
        <v>3399</v>
      </c>
      <c r="C24" s="105">
        <v>238654</v>
      </c>
      <c r="D24" s="105">
        <v>3917</v>
      </c>
      <c r="E24" s="26">
        <f t="shared" si="0"/>
        <v>2.0628926842884154E-2</v>
      </c>
    </row>
    <row r="25" spans="1:5" x14ac:dyDescent="0.2">
      <c r="A25" s="121" t="s">
        <v>130</v>
      </c>
      <c r="B25" s="105">
        <v>3260</v>
      </c>
      <c r="C25" s="105">
        <v>323521</v>
      </c>
      <c r="D25" s="105">
        <v>3769</v>
      </c>
      <c r="E25" s="26">
        <f t="shared" si="0"/>
        <v>1.9849483091863764E-2</v>
      </c>
    </row>
    <row r="26" spans="1:5" x14ac:dyDescent="0.2">
      <c r="A26" s="121" t="s">
        <v>120</v>
      </c>
      <c r="B26" s="105">
        <v>2799</v>
      </c>
      <c r="C26" s="105">
        <v>165530</v>
      </c>
      <c r="D26" s="105">
        <v>3292</v>
      </c>
      <c r="E26" s="26">
        <f t="shared" si="0"/>
        <v>1.7337356948372386E-2</v>
      </c>
    </row>
    <row r="27" spans="1:5" x14ac:dyDescent="0.2">
      <c r="A27" s="121" t="s">
        <v>116</v>
      </c>
      <c r="B27" s="105">
        <v>1728</v>
      </c>
      <c r="C27" s="105">
        <v>129407</v>
      </c>
      <c r="D27" s="105">
        <v>2007</v>
      </c>
      <c r="E27" s="26">
        <f t="shared" si="0"/>
        <v>1.0569889245256189E-2</v>
      </c>
    </row>
    <row r="28" spans="1:5" x14ac:dyDescent="0.2">
      <c r="A28" s="121" t="s">
        <v>117</v>
      </c>
      <c r="B28" s="105">
        <v>1460</v>
      </c>
      <c r="C28" s="105">
        <v>115276</v>
      </c>
      <c r="D28" s="105">
        <v>1848</v>
      </c>
      <c r="E28" s="26">
        <f t="shared" si="0"/>
        <v>9.7325138640923965E-3</v>
      </c>
    </row>
    <row r="29" spans="1:5" x14ac:dyDescent="0.2">
      <c r="A29" s="121" t="s">
        <v>153</v>
      </c>
      <c r="B29" s="105">
        <v>1378</v>
      </c>
      <c r="C29" s="105">
        <v>124240</v>
      </c>
      <c r="D29" s="105">
        <v>1537</v>
      </c>
      <c r="E29" s="26">
        <f t="shared" si="0"/>
        <v>8.0946286845833392E-3</v>
      </c>
    </row>
    <row r="30" spans="1:5" x14ac:dyDescent="0.2">
      <c r="A30" s="121" t="s">
        <v>119</v>
      </c>
      <c r="B30" s="105">
        <v>774</v>
      </c>
      <c r="C30" s="105">
        <v>54152</v>
      </c>
      <c r="D30" s="105">
        <v>980</v>
      </c>
      <c r="E30" s="26">
        <f t="shared" si="0"/>
        <v>5.1611815945944526E-3</v>
      </c>
    </row>
    <row r="31" spans="1:5" x14ac:dyDescent="0.2">
      <c r="A31" s="121" t="s">
        <v>122</v>
      </c>
      <c r="B31" s="105">
        <v>740</v>
      </c>
      <c r="C31" s="105">
        <v>59234</v>
      </c>
      <c r="D31" s="105">
        <v>968</v>
      </c>
      <c r="E31" s="26">
        <f t="shared" si="0"/>
        <v>5.0979834526198265E-3</v>
      </c>
    </row>
    <row r="32" spans="1:5" x14ac:dyDescent="0.2">
      <c r="A32" s="121" t="s">
        <v>114</v>
      </c>
      <c r="B32" s="105">
        <v>697</v>
      </c>
      <c r="C32" s="105">
        <v>49086</v>
      </c>
      <c r="D32" s="105">
        <v>865</v>
      </c>
      <c r="E32" s="26">
        <f t="shared" si="0"/>
        <v>4.5555327340042872E-3</v>
      </c>
    </row>
    <row r="33" spans="1:5" x14ac:dyDescent="0.2">
      <c r="A33" s="121" t="s">
        <v>121</v>
      </c>
      <c r="B33" s="105">
        <v>664</v>
      </c>
      <c r="C33" s="105">
        <v>48958</v>
      </c>
      <c r="D33" s="105">
        <v>817</v>
      </c>
      <c r="E33" s="26">
        <f t="shared" si="0"/>
        <v>4.302740166105783E-3</v>
      </c>
    </row>
    <row r="34" spans="1:5" x14ac:dyDescent="0.2">
      <c r="A34" s="121" t="s">
        <v>135</v>
      </c>
      <c r="B34" s="105">
        <v>500</v>
      </c>
      <c r="C34" s="105">
        <v>38537</v>
      </c>
      <c r="D34" s="105">
        <v>675</v>
      </c>
      <c r="E34" s="26">
        <f t="shared" si="0"/>
        <v>3.5548954860727096E-3</v>
      </c>
    </row>
    <row r="35" spans="1:5" x14ac:dyDescent="0.2">
      <c r="A35" s="121" t="s">
        <v>156</v>
      </c>
      <c r="B35" s="105">
        <v>400</v>
      </c>
      <c r="C35" s="105">
        <v>28672</v>
      </c>
      <c r="D35" s="105">
        <v>560</v>
      </c>
      <c r="E35" s="26">
        <f t="shared" si="0"/>
        <v>2.9492466254825442E-3</v>
      </c>
    </row>
    <row r="36" spans="1:5" x14ac:dyDescent="0.2">
      <c r="A36" s="121" t="s">
        <v>113</v>
      </c>
      <c r="B36" s="105">
        <v>443</v>
      </c>
      <c r="C36" s="105">
        <v>23408</v>
      </c>
      <c r="D36" s="105">
        <v>515</v>
      </c>
      <c r="E36" s="26">
        <f t="shared" si="0"/>
        <v>2.7122535930776967E-3</v>
      </c>
    </row>
    <row r="37" spans="1:5" x14ac:dyDescent="0.2">
      <c r="A37" s="121" t="s">
        <v>123</v>
      </c>
      <c r="B37" s="105">
        <v>400</v>
      </c>
      <c r="C37" s="105">
        <v>31682</v>
      </c>
      <c r="D37" s="105">
        <v>456</v>
      </c>
      <c r="E37" s="26">
        <f t="shared" si="0"/>
        <v>2.4015293950357861E-3</v>
      </c>
    </row>
    <row r="38" spans="1:5" x14ac:dyDescent="0.2">
      <c r="A38" s="121" t="s">
        <v>125</v>
      </c>
      <c r="B38" s="105">
        <v>319</v>
      </c>
      <c r="C38" s="105">
        <v>26023</v>
      </c>
      <c r="D38" s="105">
        <v>404</v>
      </c>
      <c r="E38" s="26">
        <f t="shared" si="0"/>
        <v>2.1276707798124068E-3</v>
      </c>
    </row>
    <row r="39" spans="1:5" x14ac:dyDescent="0.2">
      <c r="A39" s="121" t="s">
        <v>127</v>
      </c>
      <c r="B39" s="105">
        <v>315</v>
      </c>
      <c r="C39" s="105">
        <v>23513</v>
      </c>
      <c r="D39" s="105">
        <v>370</v>
      </c>
      <c r="E39" s="26">
        <f t="shared" si="0"/>
        <v>1.9486093775509666E-3</v>
      </c>
    </row>
    <row r="40" spans="1:5" x14ac:dyDescent="0.2">
      <c r="A40" s="121" t="s">
        <v>132</v>
      </c>
      <c r="B40" s="105">
        <v>252</v>
      </c>
      <c r="C40" s="105">
        <v>17065</v>
      </c>
      <c r="D40" s="105">
        <v>329</v>
      </c>
      <c r="E40" s="26">
        <f t="shared" si="0"/>
        <v>1.7326823924709947E-3</v>
      </c>
    </row>
    <row r="41" spans="1:5" x14ac:dyDescent="0.2">
      <c r="A41" s="121" t="s">
        <v>155</v>
      </c>
      <c r="B41" s="105">
        <v>266</v>
      </c>
      <c r="C41" s="105">
        <v>16263</v>
      </c>
      <c r="D41" s="105">
        <v>309</v>
      </c>
      <c r="E41" s="26">
        <f t="shared" si="0"/>
        <v>1.627352155846618E-3</v>
      </c>
    </row>
    <row r="42" spans="1:5" x14ac:dyDescent="0.2">
      <c r="A42" s="121" t="s">
        <v>129</v>
      </c>
      <c r="B42" s="105">
        <v>232</v>
      </c>
      <c r="C42" s="105">
        <v>13433</v>
      </c>
      <c r="D42" s="105">
        <v>272</v>
      </c>
      <c r="E42" s="26">
        <f t="shared" si="0"/>
        <v>1.4324912180915216E-3</v>
      </c>
    </row>
    <row r="43" spans="1:5" x14ac:dyDescent="0.2">
      <c r="A43" s="121" t="s">
        <v>128</v>
      </c>
      <c r="B43" s="105">
        <v>226</v>
      </c>
      <c r="C43" s="105">
        <v>13339</v>
      </c>
      <c r="D43" s="105">
        <v>251</v>
      </c>
      <c r="E43" s="26">
        <f t="shared" si="0"/>
        <v>1.321894469635926E-3</v>
      </c>
    </row>
    <row r="44" spans="1:5" x14ac:dyDescent="0.2">
      <c r="A44" s="121" t="s">
        <v>126</v>
      </c>
      <c r="B44" s="105">
        <v>201</v>
      </c>
      <c r="C44" s="105">
        <v>11466</v>
      </c>
      <c r="D44" s="105">
        <v>234</v>
      </c>
      <c r="E44" s="26">
        <f t="shared" si="0"/>
        <v>1.2323637685052059E-3</v>
      </c>
    </row>
    <row r="45" spans="1:5" x14ac:dyDescent="0.2">
      <c r="A45" s="121" t="s">
        <v>152</v>
      </c>
      <c r="B45" s="105">
        <v>200</v>
      </c>
      <c r="C45" s="105">
        <v>13880</v>
      </c>
      <c r="D45" s="105">
        <v>232</v>
      </c>
      <c r="E45" s="26">
        <f t="shared" si="0"/>
        <v>1.2218307448427683E-3</v>
      </c>
    </row>
    <row r="46" spans="1:5" x14ac:dyDescent="0.2">
      <c r="A46" s="121" t="s">
        <v>295</v>
      </c>
      <c r="B46" s="105">
        <v>164</v>
      </c>
      <c r="C46" s="105">
        <v>9744</v>
      </c>
      <c r="D46" s="105">
        <v>198</v>
      </c>
      <c r="E46" s="26">
        <f t="shared" si="0"/>
        <v>1.0427693425813281E-3</v>
      </c>
    </row>
    <row r="47" spans="1:5" x14ac:dyDescent="0.2">
      <c r="A47" s="121" t="s">
        <v>137</v>
      </c>
      <c r="B47" s="105">
        <v>182</v>
      </c>
      <c r="C47" s="105">
        <v>11298</v>
      </c>
      <c r="D47" s="105">
        <v>193</v>
      </c>
      <c r="E47" s="26">
        <f t="shared" si="0"/>
        <v>1.0164367834252339E-3</v>
      </c>
    </row>
    <row r="48" spans="1:5" x14ac:dyDescent="0.2">
      <c r="A48" s="121" t="s">
        <v>157</v>
      </c>
      <c r="B48" s="105">
        <v>140</v>
      </c>
      <c r="C48" s="105">
        <v>10798</v>
      </c>
      <c r="D48" s="105">
        <v>179</v>
      </c>
      <c r="E48" s="26">
        <f t="shared" si="0"/>
        <v>9.427056177881704E-4</v>
      </c>
    </row>
    <row r="49" spans="1:5" x14ac:dyDescent="0.2">
      <c r="A49" s="121" t="s">
        <v>297</v>
      </c>
      <c r="B49" s="105">
        <v>40</v>
      </c>
      <c r="C49" s="105">
        <v>2520</v>
      </c>
      <c r="D49" s="105">
        <v>52</v>
      </c>
      <c r="E49" s="26">
        <f t="shared" si="0"/>
        <v>2.7385861522337911E-4</v>
      </c>
    </row>
    <row r="50" spans="1:5" x14ac:dyDescent="0.2">
      <c r="A50" s="121" t="s">
        <v>274</v>
      </c>
      <c r="B50" s="105">
        <v>42</v>
      </c>
      <c r="C50" s="105">
        <v>2352</v>
      </c>
      <c r="D50" s="105">
        <v>45</v>
      </c>
      <c r="E50" s="26">
        <f t="shared" si="0"/>
        <v>2.3699303240484729E-4</v>
      </c>
    </row>
    <row r="51" spans="1:5" x14ac:dyDescent="0.2">
      <c r="A51" s="121" t="s">
        <v>275</v>
      </c>
      <c r="B51" s="105">
        <v>42</v>
      </c>
      <c r="C51" s="105">
        <v>2352</v>
      </c>
      <c r="D51" s="105">
        <v>45</v>
      </c>
      <c r="E51" s="26">
        <f t="shared" si="0"/>
        <v>2.3699303240484729E-4</v>
      </c>
    </row>
    <row r="52" spans="1:5" x14ac:dyDescent="0.2">
      <c r="A52" s="96" t="s">
        <v>14</v>
      </c>
      <c r="B52" s="97">
        <f>SUM(B12:B51)</f>
        <v>160734</v>
      </c>
      <c r="C52" s="97">
        <f>SUM(C12:C51)</f>
        <v>11838069</v>
      </c>
      <c r="D52" s="97">
        <f>SUM(D12:D51)</f>
        <v>189879</v>
      </c>
      <c r="E52" s="98">
        <f>SUM(E12:E50)</f>
        <v>0.99976300696759512</v>
      </c>
    </row>
  </sheetData>
  <sheetProtection selectLockedCells="1" selectUnlockedCells="1"/>
  <sortState ref="A12:E51">
    <sortCondition descending="1" ref="D12:D51"/>
  </sortState>
  <pageMargins left="1.1417322834645669" right="0.31496062992125984" top="0.35433070866141736" bottom="0.43307086614173229" header="0.51181102362204722" footer="0.19685039370078741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R126"/>
  <sheetViews>
    <sheetView showGridLines="0" zoomScaleNormal="100" zoomScaleSheetLayoutView="100" workbookViewId="0">
      <selection activeCell="H1" sqref="H1"/>
    </sheetView>
  </sheetViews>
  <sheetFormatPr baseColWidth="10" defaultRowHeight="12.75" x14ac:dyDescent="0.2"/>
  <cols>
    <col min="1" max="1" width="15.140625" style="8" customWidth="1"/>
    <col min="2" max="2" width="8.42578125" style="8" customWidth="1"/>
    <col min="3" max="3" width="11.140625" style="8" customWidth="1"/>
    <col min="4" max="4" width="10.28515625" style="8" customWidth="1"/>
    <col min="5" max="5" width="8.42578125" style="8" customWidth="1"/>
    <col min="6" max="6" width="11.140625" style="8" customWidth="1"/>
    <col min="7" max="7" width="11.42578125" style="8"/>
    <col min="8" max="8" width="9.42578125" style="8" customWidth="1"/>
    <col min="9" max="16384" width="11.42578125" style="8"/>
  </cols>
  <sheetData>
    <row r="9" spans="1:18" x14ac:dyDescent="0.2">
      <c r="A9" s="5" t="s">
        <v>27</v>
      </c>
      <c r="B9" s="5"/>
      <c r="C9" s="5"/>
      <c r="D9" s="5"/>
      <c r="E9" s="6"/>
      <c r="F9" s="6"/>
      <c r="G9" s="29"/>
      <c r="H9" s="29"/>
      <c r="I9" s="30"/>
    </row>
    <row r="10" spans="1:18" x14ac:dyDescent="0.2">
      <c r="A10" s="5"/>
      <c r="B10" s="5"/>
      <c r="C10" s="5"/>
      <c r="D10" s="5"/>
      <c r="E10" s="129"/>
      <c r="G10" s="29"/>
      <c r="H10" s="29"/>
      <c r="I10" s="30"/>
    </row>
    <row r="11" spans="1:18" x14ac:dyDescent="0.2">
      <c r="A11" s="31"/>
      <c r="B11" s="5"/>
      <c r="C11" s="5"/>
      <c r="D11" s="5"/>
      <c r="E11" s="5" t="str">
        <f>+CONCATENATE(MID(Principal!E11,1,14)," de ambas temporadas")</f>
        <v>Datos al 31/12 de ambas temporadas</v>
      </c>
      <c r="F11" s="6"/>
      <c r="G11" s="29"/>
      <c r="H11" s="29"/>
      <c r="I11" s="30"/>
    </row>
    <row r="12" spans="1:18" ht="3.75" customHeight="1" x14ac:dyDescent="0.2">
      <c r="A12" s="32"/>
      <c r="B12" s="32"/>
      <c r="C12" s="32"/>
      <c r="D12" s="32"/>
      <c r="E12" s="30"/>
      <c r="F12" s="30"/>
      <c r="G12" s="33"/>
      <c r="H12" s="33"/>
      <c r="I12" s="30"/>
    </row>
    <row r="13" spans="1:18" x14ac:dyDescent="0.2">
      <c r="A13" s="81" t="s">
        <v>20</v>
      </c>
      <c r="B13" s="82"/>
      <c r="C13" s="82"/>
      <c r="D13" s="83"/>
      <c r="E13" s="89" t="s">
        <v>24</v>
      </c>
      <c r="F13" s="89"/>
      <c r="G13" s="90"/>
      <c r="H13" s="114" t="s">
        <v>21</v>
      </c>
      <c r="I13" s="30"/>
      <c r="K13" s="9"/>
      <c r="L13" s="9"/>
      <c r="M13" s="9"/>
      <c r="N13" s="9"/>
      <c r="O13" s="9"/>
      <c r="P13" s="9"/>
      <c r="Q13" s="9"/>
      <c r="R13" s="9"/>
    </row>
    <row r="14" spans="1:18" x14ac:dyDescent="0.2">
      <c r="A14" s="84" t="s">
        <v>15</v>
      </c>
      <c r="B14" s="85" t="s">
        <v>4</v>
      </c>
      <c r="C14" s="85" t="s">
        <v>5</v>
      </c>
      <c r="D14" s="86" t="s">
        <v>6</v>
      </c>
      <c r="E14" s="91" t="s">
        <v>4</v>
      </c>
      <c r="F14" s="91" t="s">
        <v>5</v>
      </c>
      <c r="G14" s="92" t="s">
        <v>6</v>
      </c>
      <c r="H14" s="115" t="s">
        <v>22</v>
      </c>
      <c r="I14" s="34"/>
      <c r="K14" s="35"/>
      <c r="L14" s="36"/>
      <c r="M14" s="36"/>
      <c r="N14" s="35"/>
      <c r="O14" s="35"/>
      <c r="P14" s="35"/>
      <c r="Q14" s="35"/>
      <c r="R14" s="37"/>
    </row>
    <row r="15" spans="1:18" x14ac:dyDescent="0.2">
      <c r="A15" s="41" t="s">
        <v>261</v>
      </c>
      <c r="B15" s="25">
        <v>10</v>
      </c>
      <c r="C15" s="25">
        <v>700</v>
      </c>
      <c r="D15" s="25">
        <v>8</v>
      </c>
      <c r="E15" s="116">
        <v>240</v>
      </c>
      <c r="F15" s="117">
        <v>260</v>
      </c>
      <c r="G15" s="117">
        <v>262</v>
      </c>
      <c r="H15" s="42">
        <f t="shared" ref="H15:H60" si="0">(+G15-D15)/D15</f>
        <v>31.75</v>
      </c>
      <c r="I15" s="38"/>
      <c r="K15" s="39"/>
      <c r="L15" s="40"/>
      <c r="M15" s="40"/>
      <c r="N15" s="21"/>
      <c r="O15" s="21"/>
      <c r="P15" s="21"/>
      <c r="Q15" s="21"/>
      <c r="R15" s="21"/>
    </row>
    <row r="16" spans="1:18" x14ac:dyDescent="0.2">
      <c r="A16" s="41" t="s">
        <v>64</v>
      </c>
      <c r="B16" s="25">
        <v>15785</v>
      </c>
      <c r="C16" s="25">
        <v>19622</v>
      </c>
      <c r="D16" s="25">
        <v>16071</v>
      </c>
      <c r="E16" s="116">
        <v>5356</v>
      </c>
      <c r="F16" s="117">
        <v>14763</v>
      </c>
      <c r="G16" s="117">
        <v>12054</v>
      </c>
      <c r="H16" s="42">
        <f t="shared" si="0"/>
        <v>-0.2499533320888557</v>
      </c>
      <c r="I16" s="38"/>
      <c r="K16" s="39"/>
      <c r="L16" s="40"/>
      <c r="M16" s="40"/>
      <c r="N16" s="21"/>
      <c r="O16" s="21"/>
      <c r="P16" s="21"/>
      <c r="Q16" s="21"/>
      <c r="R16" s="21"/>
    </row>
    <row r="17" spans="1:18" x14ac:dyDescent="0.2">
      <c r="A17" s="41" t="s">
        <v>200</v>
      </c>
      <c r="B17" s="25">
        <v>0</v>
      </c>
      <c r="C17" s="25">
        <v>0</v>
      </c>
      <c r="D17" s="25">
        <v>0</v>
      </c>
      <c r="E17" s="116">
        <v>64</v>
      </c>
      <c r="F17" s="117">
        <v>64</v>
      </c>
      <c r="G17" s="117">
        <v>78</v>
      </c>
      <c r="H17" s="133" t="s">
        <v>16</v>
      </c>
      <c r="I17" s="38"/>
      <c r="K17" s="39"/>
      <c r="L17" s="40"/>
      <c r="M17" s="40"/>
      <c r="N17" s="21"/>
      <c r="O17" s="21"/>
      <c r="P17" s="21"/>
      <c r="Q17" s="21"/>
      <c r="R17" s="21"/>
    </row>
    <row r="18" spans="1:18" x14ac:dyDescent="0.2">
      <c r="A18" s="41" t="s">
        <v>335</v>
      </c>
      <c r="B18" s="25">
        <v>0</v>
      </c>
      <c r="C18" s="25">
        <v>0</v>
      </c>
      <c r="D18" s="25">
        <v>0</v>
      </c>
      <c r="E18" s="116">
        <v>0</v>
      </c>
      <c r="F18" s="117">
        <v>89</v>
      </c>
      <c r="G18" s="117">
        <v>2356</v>
      </c>
      <c r="H18" s="133" t="s">
        <v>16</v>
      </c>
      <c r="I18" s="38"/>
      <c r="K18" s="39"/>
      <c r="L18" s="40"/>
      <c r="M18" s="40"/>
      <c r="N18" s="21"/>
      <c r="O18" s="21"/>
      <c r="P18" s="21"/>
      <c r="Q18" s="21"/>
      <c r="R18" s="21"/>
    </row>
    <row r="19" spans="1:18" x14ac:dyDescent="0.2">
      <c r="A19" s="41" t="s">
        <v>65</v>
      </c>
      <c r="B19" s="25">
        <v>75</v>
      </c>
      <c r="C19" s="25">
        <v>5714</v>
      </c>
      <c r="D19" s="25">
        <v>39</v>
      </c>
      <c r="E19" s="116">
        <v>0</v>
      </c>
      <c r="F19" s="117">
        <v>0</v>
      </c>
      <c r="G19" s="117">
        <v>0</v>
      </c>
      <c r="H19" s="42">
        <f t="shared" si="0"/>
        <v>-1</v>
      </c>
      <c r="I19" s="38"/>
      <c r="K19" s="39"/>
      <c r="L19" s="40"/>
      <c r="M19" s="40"/>
      <c r="N19" s="21"/>
      <c r="O19" s="21"/>
      <c r="P19" s="21"/>
      <c r="Q19" s="21"/>
      <c r="R19" s="21"/>
    </row>
    <row r="20" spans="1:18" x14ac:dyDescent="0.2">
      <c r="A20" s="41" t="s">
        <v>66</v>
      </c>
      <c r="B20" s="25">
        <v>8</v>
      </c>
      <c r="C20" s="25">
        <v>8</v>
      </c>
      <c r="D20" s="25">
        <v>76</v>
      </c>
      <c r="E20" s="116">
        <v>0</v>
      </c>
      <c r="F20" s="117">
        <v>24</v>
      </c>
      <c r="G20" s="117">
        <v>270</v>
      </c>
      <c r="H20" s="42">
        <f t="shared" si="0"/>
        <v>2.5526315789473686</v>
      </c>
      <c r="I20" s="38"/>
      <c r="K20" s="39"/>
      <c r="L20" s="40"/>
      <c r="M20" s="40"/>
      <c r="N20" s="21"/>
      <c r="O20" s="21"/>
      <c r="P20" s="21"/>
      <c r="Q20" s="21"/>
      <c r="R20" s="21"/>
    </row>
    <row r="21" spans="1:18" x14ac:dyDescent="0.2">
      <c r="A21" s="41" t="s">
        <v>277</v>
      </c>
      <c r="B21" s="25">
        <v>165</v>
      </c>
      <c r="C21" s="25">
        <v>266</v>
      </c>
      <c r="D21" s="25">
        <v>4049</v>
      </c>
      <c r="E21" s="116">
        <v>0</v>
      </c>
      <c r="F21" s="117">
        <v>0</v>
      </c>
      <c r="G21" s="117">
        <v>0</v>
      </c>
      <c r="H21" s="42">
        <f t="shared" si="0"/>
        <v>-1</v>
      </c>
      <c r="I21" s="38"/>
      <c r="K21" s="39"/>
      <c r="L21" s="40"/>
      <c r="M21" s="40"/>
      <c r="N21" s="21"/>
      <c r="O21" s="21"/>
      <c r="P21" s="21"/>
      <c r="Q21" s="21"/>
      <c r="R21" s="21"/>
    </row>
    <row r="22" spans="1:18" x14ac:dyDescent="0.2">
      <c r="A22" s="41" t="s">
        <v>67</v>
      </c>
      <c r="B22" s="25">
        <v>0</v>
      </c>
      <c r="C22" s="25">
        <v>21</v>
      </c>
      <c r="D22" s="25">
        <v>431</v>
      </c>
      <c r="E22" s="116">
        <v>0</v>
      </c>
      <c r="F22" s="117">
        <v>29</v>
      </c>
      <c r="G22" s="117">
        <v>806</v>
      </c>
      <c r="H22" s="42">
        <f t="shared" si="0"/>
        <v>0.87006960556844548</v>
      </c>
      <c r="I22" s="38"/>
      <c r="K22" s="39"/>
      <c r="L22" s="40"/>
      <c r="M22" s="40"/>
      <c r="N22" s="21"/>
      <c r="O22" s="21"/>
      <c r="P22" s="21"/>
      <c r="Q22" s="21"/>
      <c r="R22" s="21"/>
    </row>
    <row r="23" spans="1:18" x14ac:dyDescent="0.2">
      <c r="A23" s="41" t="s">
        <v>182</v>
      </c>
      <c r="B23" s="25">
        <v>0</v>
      </c>
      <c r="C23" s="25">
        <v>5049</v>
      </c>
      <c r="D23" s="25">
        <v>1330</v>
      </c>
      <c r="E23" s="116">
        <v>0</v>
      </c>
      <c r="F23" s="117">
        <v>10</v>
      </c>
      <c r="G23" s="117">
        <v>277</v>
      </c>
      <c r="H23" s="42">
        <f t="shared" si="0"/>
        <v>-0.79172932330827073</v>
      </c>
      <c r="I23" s="38"/>
      <c r="K23" s="39"/>
      <c r="L23" s="40"/>
      <c r="M23" s="40"/>
      <c r="N23" s="21"/>
      <c r="O23" s="21"/>
      <c r="P23" s="21"/>
      <c r="Q23" s="21"/>
      <c r="R23" s="21"/>
    </row>
    <row r="24" spans="1:18" x14ac:dyDescent="0.2">
      <c r="A24" s="41" t="s">
        <v>251</v>
      </c>
      <c r="B24" s="25">
        <v>0</v>
      </c>
      <c r="C24" s="25">
        <v>0</v>
      </c>
      <c r="D24" s="25">
        <v>0</v>
      </c>
      <c r="E24" s="116">
        <v>100</v>
      </c>
      <c r="F24" s="117">
        <v>6000</v>
      </c>
      <c r="G24" s="117">
        <v>136</v>
      </c>
      <c r="H24" s="133" t="s">
        <v>16</v>
      </c>
      <c r="I24" s="38"/>
      <c r="K24" s="39"/>
      <c r="L24" s="40"/>
      <c r="M24" s="40"/>
      <c r="N24" s="21"/>
      <c r="O24" s="21"/>
      <c r="P24" s="21"/>
      <c r="Q24" s="21"/>
      <c r="R24" s="21"/>
    </row>
    <row r="25" spans="1:18" x14ac:dyDescent="0.2">
      <c r="A25" s="41" t="s">
        <v>68</v>
      </c>
      <c r="B25" s="25">
        <v>61</v>
      </c>
      <c r="C25" s="25">
        <v>37257</v>
      </c>
      <c r="D25" s="25">
        <v>3141</v>
      </c>
      <c r="E25" s="116">
        <v>60</v>
      </c>
      <c r="F25" s="117">
        <v>15481</v>
      </c>
      <c r="G25" s="117">
        <v>4000</v>
      </c>
      <c r="H25" s="42">
        <f t="shared" si="0"/>
        <v>0.27347978350843682</v>
      </c>
      <c r="I25" s="38"/>
      <c r="K25" s="39"/>
      <c r="L25" s="40"/>
      <c r="M25" s="40"/>
      <c r="N25" s="21"/>
      <c r="O25" s="21"/>
      <c r="P25" s="21"/>
      <c r="Q25" s="21"/>
      <c r="R25" s="21"/>
    </row>
    <row r="26" spans="1:18" x14ac:dyDescent="0.2">
      <c r="A26" s="41" t="s">
        <v>141</v>
      </c>
      <c r="B26" s="25">
        <v>0</v>
      </c>
      <c r="C26" s="25">
        <v>0</v>
      </c>
      <c r="D26" s="25">
        <v>0</v>
      </c>
      <c r="E26" s="116">
        <v>0</v>
      </c>
      <c r="F26" s="117">
        <v>559</v>
      </c>
      <c r="G26" s="117">
        <v>17</v>
      </c>
      <c r="H26" s="133" t="s">
        <v>16</v>
      </c>
      <c r="I26" s="38"/>
      <c r="K26" s="39"/>
      <c r="L26" s="40"/>
      <c r="M26" s="40"/>
      <c r="N26" s="21"/>
      <c r="O26" s="21"/>
      <c r="P26" s="21"/>
      <c r="Q26" s="21"/>
      <c r="R26" s="21"/>
    </row>
    <row r="27" spans="1:18" x14ac:dyDescent="0.2">
      <c r="A27" s="41" t="s">
        <v>69</v>
      </c>
      <c r="B27" s="25">
        <v>0</v>
      </c>
      <c r="C27" s="25">
        <v>167460</v>
      </c>
      <c r="D27" s="25">
        <v>4931</v>
      </c>
      <c r="E27" s="116">
        <v>0</v>
      </c>
      <c r="F27" s="117">
        <v>336980</v>
      </c>
      <c r="G27" s="117">
        <v>10380</v>
      </c>
      <c r="H27" s="42">
        <f t="shared" si="0"/>
        <v>1.1050496856621375</v>
      </c>
      <c r="I27" s="38"/>
      <c r="K27" s="39"/>
      <c r="L27" s="40"/>
      <c r="M27" s="40"/>
      <c r="N27" s="21"/>
      <c r="O27" s="21"/>
      <c r="P27" s="21"/>
      <c r="Q27" s="21"/>
      <c r="R27" s="21"/>
    </row>
    <row r="28" spans="1:18" x14ac:dyDescent="0.2">
      <c r="A28" s="41" t="s">
        <v>278</v>
      </c>
      <c r="B28" s="25">
        <v>0</v>
      </c>
      <c r="C28" s="25">
        <v>0</v>
      </c>
      <c r="D28" s="25">
        <v>0</v>
      </c>
      <c r="E28" s="116">
        <v>144</v>
      </c>
      <c r="F28" s="117">
        <v>5322</v>
      </c>
      <c r="G28" s="117">
        <v>141</v>
      </c>
      <c r="H28" s="133" t="s">
        <v>16</v>
      </c>
      <c r="I28" s="38"/>
      <c r="K28" s="39"/>
      <c r="L28" s="40"/>
      <c r="M28" s="40"/>
      <c r="N28" s="21"/>
      <c r="O28" s="21"/>
      <c r="P28" s="21"/>
      <c r="Q28" s="21"/>
      <c r="R28" s="21"/>
    </row>
    <row r="29" spans="1:18" x14ac:dyDescent="0.2">
      <c r="A29" s="41" t="s">
        <v>201</v>
      </c>
      <c r="B29" s="25">
        <v>0</v>
      </c>
      <c r="C29" s="25">
        <v>0</v>
      </c>
      <c r="D29" s="25">
        <v>0</v>
      </c>
      <c r="E29" s="116">
        <v>3568</v>
      </c>
      <c r="F29" s="117">
        <v>4099</v>
      </c>
      <c r="G29" s="117">
        <v>6110</v>
      </c>
      <c r="H29" s="133" t="s">
        <v>16</v>
      </c>
      <c r="I29" s="38"/>
      <c r="K29" s="39"/>
      <c r="L29" s="40"/>
      <c r="M29" s="40"/>
      <c r="N29" s="21"/>
      <c r="O29" s="21"/>
      <c r="P29" s="21"/>
      <c r="Q29" s="21"/>
      <c r="R29" s="21"/>
    </row>
    <row r="30" spans="1:18" x14ac:dyDescent="0.2">
      <c r="A30" s="41" t="s">
        <v>279</v>
      </c>
      <c r="B30" s="25">
        <v>0</v>
      </c>
      <c r="C30" s="25">
        <v>0</v>
      </c>
      <c r="D30" s="25">
        <v>0</v>
      </c>
      <c r="E30" s="116">
        <v>826</v>
      </c>
      <c r="F30" s="117">
        <v>4990</v>
      </c>
      <c r="G30" s="117">
        <v>1224</v>
      </c>
      <c r="H30" s="133" t="s">
        <v>16</v>
      </c>
      <c r="I30" s="38"/>
      <c r="K30" s="39"/>
      <c r="L30" s="40"/>
      <c r="M30" s="40"/>
      <c r="N30" s="21"/>
      <c r="O30" s="21"/>
      <c r="P30" s="21"/>
      <c r="Q30" s="21"/>
      <c r="R30" s="21"/>
    </row>
    <row r="31" spans="1:18" x14ac:dyDescent="0.2">
      <c r="A31" s="41" t="s">
        <v>298</v>
      </c>
      <c r="B31" s="25">
        <v>0</v>
      </c>
      <c r="C31" s="25">
        <v>0</v>
      </c>
      <c r="D31" s="25">
        <v>0</v>
      </c>
      <c r="E31" s="116">
        <v>36</v>
      </c>
      <c r="F31" s="117">
        <v>1665</v>
      </c>
      <c r="G31" s="117">
        <v>40</v>
      </c>
      <c r="H31" s="133" t="s">
        <v>16</v>
      </c>
      <c r="I31" s="38"/>
      <c r="K31" s="39"/>
      <c r="L31" s="40"/>
      <c r="M31" s="40"/>
      <c r="N31" s="21"/>
      <c r="O31" s="21"/>
      <c r="P31" s="21"/>
      <c r="Q31" s="21"/>
      <c r="R31" s="21"/>
    </row>
    <row r="32" spans="1:18" x14ac:dyDescent="0.2">
      <c r="A32" s="41" t="s">
        <v>70</v>
      </c>
      <c r="B32" s="25">
        <v>1</v>
      </c>
      <c r="C32" s="25">
        <v>440</v>
      </c>
      <c r="D32" s="25">
        <v>10005</v>
      </c>
      <c r="E32" s="116">
        <v>0</v>
      </c>
      <c r="F32" s="117">
        <v>295</v>
      </c>
      <c r="G32" s="117">
        <v>6637</v>
      </c>
      <c r="H32" s="42">
        <f t="shared" si="0"/>
        <v>-0.33663168415792105</v>
      </c>
      <c r="I32" s="38"/>
      <c r="K32" s="39"/>
      <c r="L32" s="40"/>
      <c r="M32" s="40"/>
      <c r="N32" s="21"/>
      <c r="O32" s="21"/>
      <c r="P32" s="21"/>
      <c r="Q32" s="21"/>
      <c r="R32" s="21"/>
    </row>
    <row r="33" spans="1:18" x14ac:dyDescent="0.2">
      <c r="A33" s="41" t="s">
        <v>311</v>
      </c>
      <c r="B33" s="25">
        <v>0</v>
      </c>
      <c r="C33" s="25">
        <v>0</v>
      </c>
      <c r="D33" s="25">
        <v>0</v>
      </c>
      <c r="E33" s="116">
        <v>308</v>
      </c>
      <c r="F33" s="117">
        <v>308</v>
      </c>
      <c r="G33" s="117">
        <v>550</v>
      </c>
      <c r="H33" s="133" t="s">
        <v>16</v>
      </c>
      <c r="I33" s="38"/>
      <c r="K33" s="39"/>
      <c r="L33" s="40"/>
      <c r="M33" s="40"/>
      <c r="N33" s="21"/>
      <c r="O33" s="21"/>
      <c r="P33" s="21"/>
      <c r="Q33" s="21"/>
      <c r="R33" s="21"/>
    </row>
    <row r="34" spans="1:18" x14ac:dyDescent="0.2">
      <c r="A34" s="41" t="s">
        <v>202</v>
      </c>
      <c r="B34" s="25">
        <v>0</v>
      </c>
      <c r="C34" s="25">
        <v>0</v>
      </c>
      <c r="D34" s="25">
        <v>0</v>
      </c>
      <c r="E34" s="116">
        <v>242</v>
      </c>
      <c r="F34" s="117">
        <v>242</v>
      </c>
      <c r="G34" s="117">
        <v>390</v>
      </c>
      <c r="H34" s="133" t="s">
        <v>16</v>
      </c>
      <c r="I34" s="38"/>
      <c r="K34" s="39"/>
      <c r="L34" s="40"/>
      <c r="M34" s="40"/>
      <c r="N34" s="21"/>
      <c r="O34" s="21"/>
      <c r="P34" s="21"/>
      <c r="Q34" s="21"/>
      <c r="R34" s="21"/>
    </row>
    <row r="35" spans="1:18" x14ac:dyDescent="0.2">
      <c r="A35" s="41" t="s">
        <v>177</v>
      </c>
      <c r="B35" s="25">
        <v>20</v>
      </c>
      <c r="C35" s="25">
        <v>15200</v>
      </c>
      <c r="D35" s="25">
        <v>23</v>
      </c>
      <c r="E35" s="116">
        <v>19</v>
      </c>
      <c r="F35" s="117">
        <v>9405</v>
      </c>
      <c r="G35" s="117">
        <v>20</v>
      </c>
      <c r="H35" s="42">
        <f t="shared" si="0"/>
        <v>-0.13043478260869565</v>
      </c>
      <c r="I35" s="38"/>
      <c r="K35" s="39"/>
      <c r="L35" s="40"/>
      <c r="M35" s="40"/>
      <c r="N35" s="21"/>
      <c r="O35" s="21"/>
      <c r="P35" s="21"/>
      <c r="Q35" s="21"/>
      <c r="R35" s="21"/>
    </row>
    <row r="36" spans="1:18" x14ac:dyDescent="0.2">
      <c r="A36" s="41" t="s">
        <v>280</v>
      </c>
      <c r="B36" s="25">
        <v>0</v>
      </c>
      <c r="C36" s="25">
        <v>69</v>
      </c>
      <c r="D36" s="25">
        <v>24</v>
      </c>
      <c r="E36" s="116">
        <v>0</v>
      </c>
      <c r="F36" s="117">
        <v>0</v>
      </c>
      <c r="G36" s="117">
        <v>0</v>
      </c>
      <c r="H36" s="42">
        <f t="shared" si="0"/>
        <v>-1</v>
      </c>
      <c r="I36" s="38"/>
      <c r="K36" s="39"/>
      <c r="L36" s="40"/>
      <c r="M36" s="40"/>
      <c r="N36" s="21"/>
      <c r="O36" s="21"/>
      <c r="P36" s="21"/>
      <c r="Q36" s="21"/>
      <c r="R36" s="21"/>
    </row>
    <row r="37" spans="1:18" x14ac:dyDescent="0.2">
      <c r="A37" s="41" t="s">
        <v>162</v>
      </c>
      <c r="B37" s="25">
        <v>0</v>
      </c>
      <c r="C37" s="25">
        <v>11767</v>
      </c>
      <c r="D37" s="25">
        <v>914</v>
      </c>
      <c r="E37" s="116">
        <v>0</v>
      </c>
      <c r="F37" s="117">
        <v>1946</v>
      </c>
      <c r="G37" s="117">
        <v>119</v>
      </c>
      <c r="H37" s="42">
        <f t="shared" si="0"/>
        <v>-0.86980306345733038</v>
      </c>
      <c r="I37" s="38"/>
      <c r="K37" s="39"/>
      <c r="L37" s="40"/>
      <c r="M37" s="40"/>
      <c r="N37" s="21"/>
      <c r="O37" s="21"/>
      <c r="P37" s="21"/>
      <c r="Q37" s="21"/>
      <c r="R37" s="21"/>
    </row>
    <row r="38" spans="1:18" x14ac:dyDescent="0.2">
      <c r="A38" s="41" t="s">
        <v>203</v>
      </c>
      <c r="B38" s="25">
        <v>378</v>
      </c>
      <c r="C38" s="25">
        <v>25675</v>
      </c>
      <c r="D38" s="25">
        <v>470</v>
      </c>
      <c r="E38" s="116">
        <v>180</v>
      </c>
      <c r="F38" s="117">
        <v>10773</v>
      </c>
      <c r="G38" s="117">
        <v>205</v>
      </c>
      <c r="H38" s="42">
        <f t="shared" si="0"/>
        <v>-0.56382978723404253</v>
      </c>
      <c r="I38" s="38"/>
      <c r="K38" s="39"/>
      <c r="L38" s="40"/>
      <c r="M38" s="40"/>
      <c r="N38" s="21"/>
      <c r="O38" s="21"/>
      <c r="P38" s="21"/>
      <c r="Q38" s="21"/>
      <c r="R38" s="21"/>
    </row>
    <row r="39" spans="1:18" x14ac:dyDescent="0.2">
      <c r="A39" s="41" t="s">
        <v>143</v>
      </c>
      <c r="B39" s="25">
        <v>0</v>
      </c>
      <c r="C39" s="25">
        <v>0</v>
      </c>
      <c r="D39" s="25">
        <v>0</v>
      </c>
      <c r="E39" s="116">
        <v>0</v>
      </c>
      <c r="F39" s="117">
        <v>12</v>
      </c>
      <c r="G39" s="117">
        <v>200</v>
      </c>
      <c r="H39" s="133" t="s">
        <v>16</v>
      </c>
      <c r="I39" s="38"/>
      <c r="K39" s="39"/>
      <c r="L39" s="40"/>
      <c r="M39" s="40"/>
      <c r="N39" s="21"/>
      <c r="O39" s="21"/>
      <c r="P39" s="21"/>
      <c r="Q39" s="21"/>
      <c r="R39" s="21"/>
    </row>
    <row r="40" spans="1:18" x14ac:dyDescent="0.2">
      <c r="A40" s="41" t="s">
        <v>29</v>
      </c>
      <c r="B40" s="25">
        <v>40261</v>
      </c>
      <c r="C40" s="25">
        <v>2237225</v>
      </c>
      <c r="D40" s="25">
        <v>41026</v>
      </c>
      <c r="E40" s="116">
        <v>35409</v>
      </c>
      <c r="F40" s="117">
        <v>2010815</v>
      </c>
      <c r="G40" s="117">
        <v>36877</v>
      </c>
      <c r="H40" s="42">
        <f t="shared" si="0"/>
        <v>-0.1011309901038366</v>
      </c>
      <c r="I40" s="38"/>
      <c r="K40" s="39"/>
      <c r="L40" s="40"/>
      <c r="M40" s="40"/>
      <c r="N40" s="21"/>
      <c r="O40" s="21"/>
      <c r="P40" s="21"/>
      <c r="Q40" s="21"/>
      <c r="R40" s="21"/>
    </row>
    <row r="41" spans="1:18" x14ac:dyDescent="0.2">
      <c r="A41" s="41" t="s">
        <v>299</v>
      </c>
      <c r="B41" s="25">
        <v>0</v>
      </c>
      <c r="C41" s="25">
        <v>0</v>
      </c>
      <c r="D41" s="25">
        <v>0</v>
      </c>
      <c r="E41" s="116">
        <v>1</v>
      </c>
      <c r="F41" s="117">
        <v>1</v>
      </c>
      <c r="G41" s="117">
        <v>2</v>
      </c>
      <c r="H41" s="133" t="s">
        <v>16</v>
      </c>
      <c r="I41" s="38"/>
      <c r="K41" s="39"/>
      <c r="L41" s="40"/>
      <c r="M41" s="40"/>
      <c r="N41" s="21"/>
      <c r="O41" s="21"/>
      <c r="P41" s="21"/>
      <c r="Q41" s="21"/>
      <c r="R41" s="21"/>
    </row>
    <row r="42" spans="1:18" x14ac:dyDescent="0.2">
      <c r="A42" s="41" t="s">
        <v>336</v>
      </c>
      <c r="B42" s="25">
        <v>0</v>
      </c>
      <c r="C42" s="25">
        <v>0</v>
      </c>
      <c r="D42" s="25">
        <v>0</v>
      </c>
      <c r="E42" s="116">
        <v>0</v>
      </c>
      <c r="F42" s="117">
        <v>1</v>
      </c>
      <c r="G42" s="117">
        <v>2</v>
      </c>
      <c r="H42" s="133" t="s">
        <v>16</v>
      </c>
      <c r="I42" s="38"/>
      <c r="K42" s="39"/>
      <c r="L42" s="40"/>
      <c r="M42" s="40"/>
      <c r="N42" s="21"/>
      <c r="O42" s="21"/>
      <c r="P42" s="21"/>
      <c r="Q42" s="21"/>
      <c r="R42" s="21"/>
    </row>
    <row r="43" spans="1:18" x14ac:dyDescent="0.2">
      <c r="A43" s="41" t="s">
        <v>337</v>
      </c>
      <c r="B43" s="25">
        <v>0</v>
      </c>
      <c r="C43" s="25">
        <v>2</v>
      </c>
      <c r="D43" s="25">
        <v>50</v>
      </c>
      <c r="E43" s="116">
        <v>0</v>
      </c>
      <c r="F43" s="117">
        <v>0</v>
      </c>
      <c r="G43" s="117">
        <v>0</v>
      </c>
      <c r="H43" s="42">
        <f t="shared" si="0"/>
        <v>-1</v>
      </c>
      <c r="I43" s="38"/>
      <c r="K43" s="39"/>
      <c r="L43" s="40"/>
      <c r="M43" s="40"/>
      <c r="N43" s="21"/>
      <c r="O43" s="21"/>
      <c r="P43" s="21"/>
      <c r="Q43" s="21"/>
      <c r="R43" s="21"/>
    </row>
    <row r="44" spans="1:18" x14ac:dyDescent="0.2">
      <c r="A44" s="41" t="s">
        <v>300</v>
      </c>
      <c r="B44" s="25">
        <v>0</v>
      </c>
      <c r="C44" s="25">
        <v>1</v>
      </c>
      <c r="D44" s="25">
        <v>9</v>
      </c>
      <c r="E44" s="116">
        <v>0</v>
      </c>
      <c r="F44" s="117">
        <v>2</v>
      </c>
      <c r="G44" s="117">
        <v>6</v>
      </c>
      <c r="H44" s="42">
        <f t="shared" si="0"/>
        <v>-0.33333333333333331</v>
      </c>
      <c r="I44" s="38"/>
      <c r="K44" s="39"/>
      <c r="L44" s="40"/>
      <c r="M44" s="40"/>
      <c r="N44" s="21"/>
      <c r="O44" s="21"/>
      <c r="P44" s="21"/>
      <c r="Q44" s="21"/>
      <c r="R44" s="21"/>
    </row>
    <row r="45" spans="1:18" x14ac:dyDescent="0.2">
      <c r="A45" s="41" t="s">
        <v>281</v>
      </c>
      <c r="B45" s="25">
        <v>0</v>
      </c>
      <c r="C45" s="25">
        <v>2764</v>
      </c>
      <c r="D45" s="25">
        <v>28</v>
      </c>
      <c r="E45" s="116">
        <v>0</v>
      </c>
      <c r="F45" s="117">
        <v>2269</v>
      </c>
      <c r="G45" s="117">
        <v>23</v>
      </c>
      <c r="H45" s="42">
        <f t="shared" si="0"/>
        <v>-0.17857142857142858</v>
      </c>
      <c r="I45" s="38"/>
      <c r="K45" s="39"/>
      <c r="L45" s="40"/>
      <c r="M45" s="40"/>
      <c r="N45" s="21"/>
      <c r="O45" s="21"/>
      <c r="P45" s="21"/>
      <c r="Q45" s="21"/>
      <c r="R45" s="21"/>
    </row>
    <row r="46" spans="1:18" x14ac:dyDescent="0.2">
      <c r="A46" s="41" t="s">
        <v>30</v>
      </c>
      <c r="B46" s="25">
        <v>144841</v>
      </c>
      <c r="C46" s="25">
        <v>11375718</v>
      </c>
      <c r="D46" s="25">
        <v>173863</v>
      </c>
      <c r="E46" s="116">
        <v>125325</v>
      </c>
      <c r="F46" s="117">
        <v>9827254</v>
      </c>
      <c r="G46" s="117">
        <v>153002</v>
      </c>
      <c r="H46" s="42">
        <f t="shared" si="0"/>
        <v>-0.11998527576310083</v>
      </c>
      <c r="I46" s="38"/>
      <c r="K46" s="39"/>
      <c r="L46" s="40"/>
      <c r="M46" s="40"/>
      <c r="N46" s="21"/>
      <c r="O46" s="21"/>
      <c r="P46" s="21"/>
      <c r="Q46" s="21"/>
      <c r="R46" s="21"/>
    </row>
    <row r="47" spans="1:18" x14ac:dyDescent="0.2">
      <c r="A47" s="41" t="s">
        <v>71</v>
      </c>
      <c r="B47" s="25">
        <v>1</v>
      </c>
      <c r="C47" s="25">
        <v>82667</v>
      </c>
      <c r="D47" s="25">
        <v>1354</v>
      </c>
      <c r="E47" s="116">
        <v>0</v>
      </c>
      <c r="F47" s="117">
        <v>61359</v>
      </c>
      <c r="G47" s="117">
        <v>935</v>
      </c>
      <c r="H47" s="42">
        <f t="shared" si="0"/>
        <v>-0.30945347119645494</v>
      </c>
      <c r="I47" s="38"/>
      <c r="K47" s="39"/>
      <c r="L47" s="40"/>
      <c r="M47" s="40"/>
      <c r="N47" s="21"/>
      <c r="O47" s="21"/>
      <c r="P47" s="21"/>
      <c r="Q47" s="21"/>
      <c r="R47" s="21"/>
    </row>
    <row r="48" spans="1:18" x14ac:dyDescent="0.2">
      <c r="A48" s="41" t="s">
        <v>72</v>
      </c>
      <c r="B48" s="25">
        <v>80421</v>
      </c>
      <c r="C48" s="25">
        <v>1249485</v>
      </c>
      <c r="D48" s="25">
        <v>104651</v>
      </c>
      <c r="E48" s="116">
        <v>41592</v>
      </c>
      <c r="F48" s="117">
        <v>714378</v>
      </c>
      <c r="G48" s="117">
        <v>53973</v>
      </c>
      <c r="H48" s="42">
        <f t="shared" si="0"/>
        <v>-0.48425719773341869</v>
      </c>
      <c r="I48" s="38"/>
      <c r="K48" s="39"/>
      <c r="L48" s="40"/>
      <c r="M48" s="40"/>
      <c r="N48" s="21"/>
      <c r="O48" s="21"/>
      <c r="P48" s="21"/>
      <c r="Q48" s="21"/>
      <c r="R48" s="21"/>
    </row>
    <row r="49" spans="1:18" x14ac:dyDescent="0.2">
      <c r="A49" s="41" t="s">
        <v>73</v>
      </c>
      <c r="B49" s="25">
        <v>42380</v>
      </c>
      <c r="C49" s="25">
        <v>2211339</v>
      </c>
      <c r="D49" s="25">
        <v>62284</v>
      </c>
      <c r="E49" s="116">
        <v>40518</v>
      </c>
      <c r="F49" s="117">
        <v>2069292</v>
      </c>
      <c r="G49" s="117">
        <v>59321</v>
      </c>
      <c r="H49" s="42">
        <f t="shared" si="0"/>
        <v>-4.7572410249823387E-2</v>
      </c>
      <c r="I49" s="38"/>
      <c r="K49" s="39"/>
      <c r="L49" s="40"/>
      <c r="M49" s="40"/>
      <c r="N49" s="21"/>
      <c r="O49" s="21"/>
      <c r="P49" s="21"/>
      <c r="Q49" s="21"/>
      <c r="R49" s="21"/>
    </row>
    <row r="50" spans="1:18" x14ac:dyDescent="0.2">
      <c r="A50" s="41" t="s">
        <v>237</v>
      </c>
      <c r="B50" s="25">
        <v>0</v>
      </c>
      <c r="C50" s="25">
        <v>24979</v>
      </c>
      <c r="D50" s="25">
        <v>452</v>
      </c>
      <c r="E50" s="116">
        <v>0</v>
      </c>
      <c r="F50" s="117">
        <v>3390</v>
      </c>
      <c r="G50" s="117">
        <v>42</v>
      </c>
      <c r="H50" s="42">
        <f t="shared" si="0"/>
        <v>-0.90707964601769908</v>
      </c>
      <c r="I50" s="38"/>
      <c r="K50" s="39"/>
      <c r="L50" s="40"/>
      <c r="M50" s="40"/>
      <c r="N50" s="21"/>
      <c r="O50" s="21"/>
      <c r="P50" s="21"/>
      <c r="Q50" s="21"/>
      <c r="R50" s="21"/>
    </row>
    <row r="51" spans="1:18" x14ac:dyDescent="0.2">
      <c r="A51" s="41" t="s">
        <v>282</v>
      </c>
      <c r="B51" s="25">
        <v>260</v>
      </c>
      <c r="C51" s="25">
        <v>1040</v>
      </c>
      <c r="D51" s="25">
        <v>250</v>
      </c>
      <c r="E51" s="116">
        <v>0</v>
      </c>
      <c r="F51" s="117">
        <v>0</v>
      </c>
      <c r="G51" s="117">
        <v>0</v>
      </c>
      <c r="H51" s="42">
        <f t="shared" si="0"/>
        <v>-1</v>
      </c>
      <c r="I51" s="38"/>
      <c r="K51" s="39"/>
      <c r="L51" s="40"/>
      <c r="M51" s="40"/>
      <c r="N51" s="21"/>
      <c r="O51" s="21"/>
      <c r="P51" s="21"/>
      <c r="Q51" s="21"/>
      <c r="R51" s="21"/>
    </row>
    <row r="52" spans="1:18" x14ac:dyDescent="0.2">
      <c r="A52" s="41" t="s">
        <v>317</v>
      </c>
      <c r="B52" s="25">
        <v>0</v>
      </c>
      <c r="C52" s="25">
        <v>0</v>
      </c>
      <c r="D52" s="25">
        <v>0</v>
      </c>
      <c r="E52" s="116">
        <v>200</v>
      </c>
      <c r="F52" s="117">
        <v>800</v>
      </c>
      <c r="G52" s="117">
        <v>193</v>
      </c>
      <c r="H52" s="133" t="s">
        <v>16</v>
      </c>
      <c r="I52" s="38"/>
      <c r="K52" s="39"/>
      <c r="L52" s="40"/>
      <c r="M52" s="40"/>
      <c r="N52" s="21"/>
      <c r="O52" s="21"/>
      <c r="P52" s="21"/>
      <c r="Q52" s="21"/>
      <c r="R52" s="21"/>
    </row>
    <row r="53" spans="1:18" x14ac:dyDescent="0.2">
      <c r="A53" s="41" t="s">
        <v>338</v>
      </c>
      <c r="B53" s="25">
        <v>0</v>
      </c>
      <c r="C53" s="25">
        <v>0</v>
      </c>
      <c r="D53" s="25">
        <v>0</v>
      </c>
      <c r="E53" s="116">
        <v>0</v>
      </c>
      <c r="F53" s="117">
        <v>2</v>
      </c>
      <c r="G53" s="117">
        <v>45</v>
      </c>
      <c r="H53" s="133" t="s">
        <v>16</v>
      </c>
      <c r="I53" s="38"/>
      <c r="K53" s="39"/>
      <c r="L53" s="40"/>
      <c r="M53" s="40"/>
      <c r="N53" s="21"/>
      <c r="O53" s="21"/>
      <c r="P53" s="21"/>
      <c r="Q53" s="21"/>
      <c r="R53" s="21"/>
    </row>
    <row r="54" spans="1:18" x14ac:dyDescent="0.2">
      <c r="A54" s="41" t="s">
        <v>326</v>
      </c>
      <c r="B54" s="25">
        <v>0</v>
      </c>
      <c r="C54" s="25">
        <v>0</v>
      </c>
      <c r="D54" s="25">
        <v>0</v>
      </c>
      <c r="E54" s="116">
        <v>0</v>
      </c>
      <c r="F54" s="117">
        <v>2</v>
      </c>
      <c r="G54" s="117">
        <v>45</v>
      </c>
      <c r="H54" s="133" t="s">
        <v>16</v>
      </c>
      <c r="I54" s="38"/>
      <c r="K54" s="39"/>
      <c r="L54" s="40"/>
      <c r="M54" s="40"/>
      <c r="N54" s="21"/>
      <c r="O54" s="21"/>
      <c r="P54" s="21"/>
      <c r="Q54" s="21"/>
      <c r="R54" s="21"/>
    </row>
    <row r="55" spans="1:18" x14ac:dyDescent="0.2">
      <c r="A55" s="41" t="s">
        <v>327</v>
      </c>
      <c r="B55" s="25">
        <v>0</v>
      </c>
      <c r="C55" s="25">
        <v>20</v>
      </c>
      <c r="D55" s="25">
        <v>500</v>
      </c>
      <c r="E55" s="116">
        <v>0</v>
      </c>
      <c r="F55" s="117">
        <v>0</v>
      </c>
      <c r="G55" s="117">
        <v>0</v>
      </c>
      <c r="H55" s="42">
        <f t="shared" si="0"/>
        <v>-1</v>
      </c>
      <c r="I55" s="38"/>
      <c r="K55" s="39"/>
      <c r="L55" s="40"/>
      <c r="M55" s="40"/>
      <c r="N55" s="21"/>
      <c r="O55" s="21"/>
      <c r="P55" s="21"/>
      <c r="Q55" s="21"/>
      <c r="R55" s="21"/>
    </row>
    <row r="56" spans="1:18" x14ac:dyDescent="0.2">
      <c r="A56" s="41" t="s">
        <v>224</v>
      </c>
      <c r="B56" s="25">
        <v>0</v>
      </c>
      <c r="C56" s="25">
        <v>600</v>
      </c>
      <c r="D56" s="25">
        <v>18</v>
      </c>
      <c r="E56" s="116">
        <v>0</v>
      </c>
      <c r="F56" s="117">
        <v>0</v>
      </c>
      <c r="G56" s="117">
        <v>0</v>
      </c>
      <c r="H56" s="42">
        <f t="shared" si="0"/>
        <v>-1</v>
      </c>
      <c r="I56" s="38"/>
      <c r="K56" s="39"/>
      <c r="L56" s="40"/>
      <c r="M56" s="40"/>
      <c r="N56" s="21"/>
      <c r="O56" s="21"/>
      <c r="P56" s="21"/>
      <c r="Q56" s="21"/>
      <c r="R56" s="21"/>
    </row>
    <row r="57" spans="1:18" x14ac:dyDescent="0.2">
      <c r="A57" s="41" t="s">
        <v>74</v>
      </c>
      <c r="B57" s="25">
        <v>326</v>
      </c>
      <c r="C57" s="25">
        <v>15320</v>
      </c>
      <c r="D57" s="25">
        <v>415</v>
      </c>
      <c r="E57" s="116">
        <v>414</v>
      </c>
      <c r="F57" s="117">
        <v>20700</v>
      </c>
      <c r="G57" s="117">
        <v>533</v>
      </c>
      <c r="H57" s="42">
        <f t="shared" si="0"/>
        <v>0.28433734939759037</v>
      </c>
      <c r="I57" s="38"/>
      <c r="K57" s="39"/>
      <c r="L57" s="40"/>
      <c r="M57" s="40"/>
      <c r="N57" s="21"/>
      <c r="O57" s="21"/>
      <c r="P57" s="21"/>
      <c r="Q57" s="21"/>
      <c r="R57" s="21"/>
    </row>
    <row r="58" spans="1:18" x14ac:dyDescent="0.2">
      <c r="A58" s="41" t="s">
        <v>75</v>
      </c>
      <c r="B58" s="25">
        <v>0</v>
      </c>
      <c r="C58" s="25">
        <v>199</v>
      </c>
      <c r="D58" s="25">
        <v>4715</v>
      </c>
      <c r="E58" s="116">
        <v>0</v>
      </c>
      <c r="F58" s="117">
        <v>431</v>
      </c>
      <c r="G58" s="117">
        <v>10250</v>
      </c>
      <c r="H58" s="42">
        <f t="shared" si="0"/>
        <v>1.173913043478261</v>
      </c>
      <c r="I58" s="38"/>
      <c r="K58" s="39"/>
      <c r="L58" s="40"/>
      <c r="M58" s="40"/>
      <c r="N58" s="21"/>
      <c r="O58" s="21"/>
      <c r="P58" s="21"/>
      <c r="Q58" s="21"/>
      <c r="R58" s="21"/>
    </row>
    <row r="59" spans="1:18" x14ac:dyDescent="0.2">
      <c r="A59" s="41" t="s">
        <v>301</v>
      </c>
      <c r="B59" s="25">
        <v>0</v>
      </c>
      <c r="C59" s="25">
        <v>0</v>
      </c>
      <c r="D59" s="25">
        <v>0</v>
      </c>
      <c r="E59" s="116">
        <v>120</v>
      </c>
      <c r="F59" s="117">
        <v>130</v>
      </c>
      <c r="G59" s="117">
        <v>132</v>
      </c>
      <c r="H59" s="133" t="s">
        <v>16</v>
      </c>
      <c r="I59" s="38"/>
      <c r="K59" s="39"/>
      <c r="L59" s="40"/>
      <c r="M59" s="40"/>
      <c r="N59" s="21"/>
      <c r="O59" s="21"/>
      <c r="P59" s="21"/>
      <c r="Q59" s="21"/>
      <c r="R59" s="21"/>
    </row>
    <row r="60" spans="1:18" x14ac:dyDescent="0.2">
      <c r="A60" s="41" t="s">
        <v>178</v>
      </c>
      <c r="B60" s="25">
        <v>660</v>
      </c>
      <c r="C60" s="25">
        <v>720</v>
      </c>
      <c r="D60" s="25">
        <v>351</v>
      </c>
      <c r="E60" s="116">
        <v>222</v>
      </c>
      <c r="F60" s="117">
        <v>2600</v>
      </c>
      <c r="G60" s="117">
        <v>232</v>
      </c>
      <c r="H60" s="42">
        <f t="shared" si="0"/>
        <v>-0.33903133903133903</v>
      </c>
      <c r="I60" s="38"/>
      <c r="K60" s="39"/>
      <c r="L60" s="40"/>
      <c r="M60" s="40"/>
      <c r="N60" s="21"/>
      <c r="O60" s="21"/>
      <c r="P60" s="21"/>
      <c r="Q60" s="21"/>
      <c r="R60" s="21"/>
    </row>
    <row r="61" spans="1:18" x14ac:dyDescent="0.2">
      <c r="A61" s="99" t="s">
        <v>14</v>
      </c>
      <c r="B61" s="100">
        <f t="shared" ref="B61:G61" si="1">SUM(B15:B60)</f>
        <v>325653</v>
      </c>
      <c r="C61" s="100">
        <f t="shared" si="1"/>
        <v>17491327</v>
      </c>
      <c r="D61" s="100">
        <f t="shared" si="1"/>
        <v>431478</v>
      </c>
      <c r="E61" s="118">
        <f t="shared" si="1"/>
        <v>254944</v>
      </c>
      <c r="F61" s="119">
        <f t="shared" si="1"/>
        <v>15126742</v>
      </c>
      <c r="G61" s="119">
        <f t="shared" si="1"/>
        <v>361885</v>
      </c>
      <c r="H61" s="95">
        <f>(+G61-D61)/D61</f>
        <v>-0.16128979924816561</v>
      </c>
      <c r="I61" s="43"/>
      <c r="K61" s="35"/>
      <c r="L61" s="44"/>
      <c r="M61" s="44"/>
      <c r="N61" s="45"/>
      <c r="O61" s="44"/>
      <c r="P61" s="44"/>
      <c r="Q61" s="45"/>
      <c r="R61" s="46"/>
    </row>
    <row r="62" spans="1:18" x14ac:dyDescent="0.2">
      <c r="A62" s="47"/>
      <c r="B62" s="48"/>
      <c r="C62" s="48"/>
      <c r="D62" s="48"/>
      <c r="E62" s="49"/>
      <c r="F62" s="171" t="s">
        <v>17</v>
      </c>
      <c r="G62" s="171"/>
      <c r="H62" s="50">
        <f>(+E61-B61)/B61</f>
        <v>-0.21712988979066675</v>
      </c>
      <c r="I62" s="51"/>
      <c r="K62" s="35"/>
      <c r="L62" s="52"/>
      <c r="M62" s="52"/>
      <c r="N62" s="52"/>
      <c r="O62" s="36"/>
      <c r="P62" s="36"/>
      <c r="Q62" s="36"/>
      <c r="R62" s="36"/>
    </row>
    <row r="63" spans="1:18" ht="26.25" customHeight="1" x14ac:dyDescent="0.2">
      <c r="A63" s="47"/>
      <c r="B63" s="48"/>
      <c r="C63" s="48"/>
      <c r="D63" s="48"/>
      <c r="E63" s="49"/>
      <c r="F63" s="53"/>
      <c r="G63" s="53"/>
      <c r="H63" s="54"/>
      <c r="I63" s="51"/>
      <c r="K63" s="35"/>
      <c r="L63" s="52"/>
      <c r="M63" s="52"/>
      <c r="N63" s="52"/>
      <c r="O63" s="36"/>
      <c r="P63" s="9"/>
      <c r="Q63" s="9"/>
      <c r="R63" s="46"/>
    </row>
    <row r="64" spans="1:18" x14ac:dyDescent="0.2">
      <c r="A64" s="81" t="s">
        <v>264</v>
      </c>
      <c r="B64" s="82"/>
      <c r="C64" s="82"/>
      <c r="D64" s="83"/>
      <c r="E64" s="89" t="s">
        <v>25</v>
      </c>
      <c r="F64" s="89"/>
      <c r="G64" s="90"/>
      <c r="H64" s="114" t="s">
        <v>21</v>
      </c>
      <c r="I64" s="30"/>
      <c r="K64" s="35"/>
      <c r="L64" s="35"/>
      <c r="M64" s="35"/>
      <c r="N64" s="35"/>
      <c r="O64" s="35"/>
      <c r="P64" s="35"/>
      <c r="Q64" s="35"/>
      <c r="R64" s="37"/>
    </row>
    <row r="65" spans="1:18" x14ac:dyDescent="0.2">
      <c r="A65" s="87" t="s">
        <v>18</v>
      </c>
      <c r="B65" s="71" t="s">
        <v>4</v>
      </c>
      <c r="C65" s="71" t="s">
        <v>5</v>
      </c>
      <c r="D65" s="88" t="s">
        <v>6</v>
      </c>
      <c r="E65" s="93" t="s">
        <v>4</v>
      </c>
      <c r="F65" s="93" t="s">
        <v>5</v>
      </c>
      <c r="G65" s="94" t="s">
        <v>6</v>
      </c>
      <c r="H65" s="127" t="s">
        <v>22</v>
      </c>
      <c r="I65" s="34"/>
      <c r="K65" s="35"/>
      <c r="L65" s="21"/>
      <c r="M65" s="21"/>
      <c r="N65" s="21"/>
      <c r="O65" s="21"/>
      <c r="P65" s="21"/>
      <c r="Q65" s="21"/>
      <c r="R65" s="21"/>
    </row>
    <row r="66" spans="1:18" x14ac:dyDescent="0.2">
      <c r="A66" s="111" t="s">
        <v>96</v>
      </c>
      <c r="B66" s="112">
        <v>980</v>
      </c>
      <c r="C66" s="112">
        <v>93825</v>
      </c>
      <c r="D66" s="112">
        <v>1101</v>
      </c>
      <c r="E66" s="123">
        <v>976</v>
      </c>
      <c r="F66" s="120">
        <v>81996</v>
      </c>
      <c r="G66" s="124">
        <v>1119</v>
      </c>
      <c r="H66" s="122">
        <f>(+G66-D66)/D66</f>
        <v>1.6348773841961851E-2</v>
      </c>
      <c r="I66" s="34"/>
      <c r="K66" s="35"/>
      <c r="L66" s="21"/>
      <c r="M66" s="21"/>
      <c r="N66" s="21"/>
      <c r="O66" s="21"/>
      <c r="P66" s="21"/>
      <c r="Q66" s="21"/>
      <c r="R66" s="21"/>
    </row>
    <row r="67" spans="1:18" x14ac:dyDescent="0.2">
      <c r="A67" s="113" t="s">
        <v>76</v>
      </c>
      <c r="B67" s="25">
        <v>10377</v>
      </c>
      <c r="C67" s="25">
        <v>48185</v>
      </c>
      <c r="D67" s="25">
        <v>10772</v>
      </c>
      <c r="E67" s="125">
        <v>4204</v>
      </c>
      <c r="F67" s="117">
        <v>36469</v>
      </c>
      <c r="G67" s="126">
        <v>11209</v>
      </c>
      <c r="H67" s="122">
        <f>(+G67-D67)/D67</f>
        <v>4.056813962124025E-2</v>
      </c>
      <c r="I67" s="34"/>
      <c r="K67" s="35"/>
      <c r="L67" s="21"/>
      <c r="M67" s="21"/>
      <c r="N67" s="21"/>
      <c r="O67" s="21"/>
      <c r="P67" s="21"/>
      <c r="Q67" s="21"/>
      <c r="R67" s="21"/>
    </row>
    <row r="68" spans="1:18" x14ac:dyDescent="0.2">
      <c r="A68" s="113" t="s">
        <v>204</v>
      </c>
      <c r="B68" s="25">
        <v>1280</v>
      </c>
      <c r="C68" s="25">
        <v>93535</v>
      </c>
      <c r="D68" s="25">
        <v>1368</v>
      </c>
      <c r="E68" s="125">
        <v>0</v>
      </c>
      <c r="F68" s="117">
        <v>0</v>
      </c>
      <c r="G68" s="126">
        <v>0</v>
      </c>
      <c r="H68" s="122">
        <f t="shared" ref="H68:H122" si="2">(+G68-D68)/D68</f>
        <v>-1</v>
      </c>
      <c r="I68" s="34"/>
      <c r="K68" s="35"/>
      <c r="L68" s="21"/>
      <c r="M68" s="21"/>
      <c r="N68" s="21"/>
      <c r="O68" s="21"/>
      <c r="P68" s="21"/>
      <c r="Q68" s="21"/>
      <c r="R68" s="21"/>
    </row>
    <row r="69" spans="1:18" x14ac:dyDescent="0.2">
      <c r="A69" s="113" t="s">
        <v>79</v>
      </c>
      <c r="B69" s="25">
        <v>6969</v>
      </c>
      <c r="C69" s="25">
        <v>418140</v>
      </c>
      <c r="D69" s="25">
        <v>10495</v>
      </c>
      <c r="E69" s="125">
        <v>7785</v>
      </c>
      <c r="F69" s="117">
        <v>465560</v>
      </c>
      <c r="G69" s="126">
        <v>11712</v>
      </c>
      <c r="H69" s="122">
        <f t="shared" si="2"/>
        <v>0.11595998094330634</v>
      </c>
      <c r="I69" s="34"/>
      <c r="K69" s="35"/>
      <c r="L69" s="21"/>
      <c r="M69" s="21"/>
      <c r="N69" s="21"/>
      <c r="O69" s="21"/>
      <c r="P69" s="21"/>
      <c r="Q69" s="21"/>
      <c r="R69" s="21"/>
    </row>
    <row r="70" spans="1:18" x14ac:dyDescent="0.2">
      <c r="A70" s="113" t="s">
        <v>205</v>
      </c>
      <c r="B70" s="25">
        <v>144</v>
      </c>
      <c r="C70" s="25">
        <v>14820</v>
      </c>
      <c r="D70" s="25">
        <v>163</v>
      </c>
      <c r="E70" s="125">
        <v>80</v>
      </c>
      <c r="F70" s="117">
        <v>9218</v>
      </c>
      <c r="G70" s="126">
        <v>97</v>
      </c>
      <c r="H70" s="122">
        <f t="shared" si="2"/>
        <v>-0.40490797546012269</v>
      </c>
      <c r="I70" s="34"/>
      <c r="K70" s="35"/>
      <c r="L70" s="21"/>
      <c r="M70" s="21"/>
      <c r="N70" s="21"/>
      <c r="O70" s="21"/>
      <c r="P70" s="21"/>
      <c r="Q70" s="21"/>
      <c r="R70" s="21"/>
    </row>
    <row r="71" spans="1:18" x14ac:dyDescent="0.2">
      <c r="A71" s="113" t="s">
        <v>158</v>
      </c>
      <c r="B71" s="25">
        <v>315</v>
      </c>
      <c r="C71" s="25">
        <v>17640</v>
      </c>
      <c r="D71" s="25">
        <v>335</v>
      </c>
      <c r="E71" s="125">
        <v>210</v>
      </c>
      <c r="F71" s="117">
        <v>11773</v>
      </c>
      <c r="G71" s="126">
        <v>588</v>
      </c>
      <c r="H71" s="122">
        <f t="shared" si="2"/>
        <v>0.75522388059701495</v>
      </c>
      <c r="I71" s="34"/>
      <c r="K71" s="35"/>
      <c r="L71" s="21"/>
      <c r="M71" s="21"/>
      <c r="N71" s="21"/>
      <c r="O71" s="21"/>
      <c r="P71" s="21"/>
      <c r="Q71" s="21"/>
      <c r="R71" s="21"/>
    </row>
    <row r="72" spans="1:18" x14ac:dyDescent="0.2">
      <c r="A72" s="113" t="s">
        <v>97</v>
      </c>
      <c r="B72" s="25">
        <v>494</v>
      </c>
      <c r="C72" s="25">
        <v>31296</v>
      </c>
      <c r="D72" s="25">
        <v>1272</v>
      </c>
      <c r="E72" s="125">
        <v>910</v>
      </c>
      <c r="F72" s="117">
        <v>55011</v>
      </c>
      <c r="G72" s="126">
        <v>2153</v>
      </c>
      <c r="H72" s="122">
        <f t="shared" si="2"/>
        <v>0.6926100628930818</v>
      </c>
      <c r="I72" s="34"/>
      <c r="K72" s="35"/>
      <c r="L72" s="21"/>
      <c r="M72" s="21"/>
      <c r="N72" s="21"/>
      <c r="O72" s="21"/>
      <c r="P72" s="21"/>
      <c r="Q72" s="21"/>
      <c r="R72" s="21"/>
    </row>
    <row r="73" spans="1:18" x14ac:dyDescent="0.2">
      <c r="A73" s="113" t="s">
        <v>31</v>
      </c>
      <c r="B73" s="25">
        <v>100159</v>
      </c>
      <c r="C73" s="25">
        <v>3179069</v>
      </c>
      <c r="D73" s="25">
        <v>141577</v>
      </c>
      <c r="E73" s="125">
        <v>74931</v>
      </c>
      <c r="F73" s="117">
        <v>2797454</v>
      </c>
      <c r="G73" s="126">
        <v>112816</v>
      </c>
      <c r="H73" s="122">
        <f t="shared" si="2"/>
        <v>-0.20314740388622446</v>
      </c>
      <c r="I73" s="34"/>
      <c r="K73" s="35"/>
      <c r="L73" s="21"/>
      <c r="M73" s="21"/>
      <c r="N73" s="21"/>
      <c r="O73" s="21"/>
      <c r="P73" s="21"/>
      <c r="Q73" s="21"/>
      <c r="R73" s="21"/>
    </row>
    <row r="74" spans="1:18" x14ac:dyDescent="0.2">
      <c r="A74" s="113" t="s">
        <v>225</v>
      </c>
      <c r="B74" s="25">
        <v>21</v>
      </c>
      <c r="C74" s="25">
        <v>2205</v>
      </c>
      <c r="D74" s="25">
        <v>22</v>
      </c>
      <c r="E74" s="125">
        <v>0</v>
      </c>
      <c r="F74" s="117">
        <v>0</v>
      </c>
      <c r="G74" s="126">
        <v>0</v>
      </c>
      <c r="H74" s="122">
        <f t="shared" si="2"/>
        <v>-1</v>
      </c>
      <c r="I74" s="34"/>
      <c r="K74" s="35"/>
      <c r="L74" s="21"/>
      <c r="M74" s="21"/>
      <c r="N74" s="21"/>
      <c r="O74" s="21"/>
      <c r="P74" s="21"/>
      <c r="Q74" s="21"/>
      <c r="R74" s="21"/>
    </row>
    <row r="75" spans="1:18" x14ac:dyDescent="0.2">
      <c r="A75" s="113" t="s">
        <v>80</v>
      </c>
      <c r="B75" s="25">
        <v>7006</v>
      </c>
      <c r="C75" s="25">
        <v>382407</v>
      </c>
      <c r="D75" s="25">
        <v>8156</v>
      </c>
      <c r="E75" s="125">
        <v>4052</v>
      </c>
      <c r="F75" s="117">
        <v>173921</v>
      </c>
      <c r="G75" s="126">
        <v>4800</v>
      </c>
      <c r="H75" s="122">
        <f t="shared" si="2"/>
        <v>-0.41147621383030897</v>
      </c>
      <c r="I75" s="34"/>
      <c r="K75" s="35"/>
      <c r="L75" s="21"/>
      <c r="M75" s="21"/>
      <c r="N75" s="21"/>
      <c r="O75" s="21"/>
      <c r="P75" s="21"/>
      <c r="Q75" s="21"/>
      <c r="R75" s="21"/>
    </row>
    <row r="76" spans="1:18" x14ac:dyDescent="0.2">
      <c r="A76" s="113" t="s">
        <v>283</v>
      </c>
      <c r="B76" s="25">
        <v>0</v>
      </c>
      <c r="C76" s="25">
        <v>69</v>
      </c>
      <c r="D76" s="25">
        <v>24</v>
      </c>
      <c r="E76" s="125">
        <v>0</v>
      </c>
      <c r="F76" s="117">
        <v>0</v>
      </c>
      <c r="G76" s="126">
        <v>0</v>
      </c>
      <c r="H76" s="122">
        <f t="shared" si="2"/>
        <v>-1</v>
      </c>
      <c r="I76" s="34"/>
      <c r="K76" s="35"/>
      <c r="L76" s="21"/>
      <c r="M76" s="21"/>
      <c r="N76" s="21"/>
      <c r="O76" s="21"/>
      <c r="P76" s="21"/>
      <c r="Q76" s="21"/>
      <c r="R76" s="21"/>
    </row>
    <row r="77" spans="1:18" x14ac:dyDescent="0.2">
      <c r="A77" s="113" t="s">
        <v>81</v>
      </c>
      <c r="B77" s="25">
        <v>493</v>
      </c>
      <c r="C77" s="25">
        <v>29580</v>
      </c>
      <c r="D77" s="25">
        <v>742</v>
      </c>
      <c r="E77" s="125">
        <v>136</v>
      </c>
      <c r="F77" s="117">
        <v>8160</v>
      </c>
      <c r="G77" s="126">
        <v>205</v>
      </c>
      <c r="H77" s="122">
        <f t="shared" si="2"/>
        <v>-0.72371967654986524</v>
      </c>
      <c r="I77" s="34"/>
      <c r="K77" s="35"/>
      <c r="L77" s="21"/>
      <c r="M77" s="21"/>
      <c r="N77" s="21"/>
      <c r="O77" s="21"/>
      <c r="P77" s="21"/>
      <c r="Q77" s="21"/>
      <c r="R77" s="21"/>
    </row>
    <row r="78" spans="1:18" x14ac:dyDescent="0.2">
      <c r="A78" s="113" t="s">
        <v>206</v>
      </c>
      <c r="B78" s="25">
        <v>646</v>
      </c>
      <c r="C78" s="25">
        <v>127797</v>
      </c>
      <c r="D78" s="25">
        <v>1875</v>
      </c>
      <c r="E78" s="125">
        <v>189</v>
      </c>
      <c r="F78" s="117">
        <v>31424</v>
      </c>
      <c r="G78" s="126">
        <v>365</v>
      </c>
      <c r="H78" s="122">
        <f t="shared" si="2"/>
        <v>-0.80533333333333335</v>
      </c>
      <c r="I78" s="34"/>
      <c r="K78" s="35"/>
      <c r="L78" s="21"/>
      <c r="M78" s="21"/>
      <c r="N78" s="21"/>
      <c r="O78" s="21"/>
      <c r="P78" s="21"/>
      <c r="Q78" s="21"/>
      <c r="R78" s="21"/>
    </row>
    <row r="79" spans="1:18" x14ac:dyDescent="0.2">
      <c r="A79" s="113" t="s">
        <v>163</v>
      </c>
      <c r="B79" s="25">
        <v>956</v>
      </c>
      <c r="C79" s="25">
        <v>25722</v>
      </c>
      <c r="D79" s="25">
        <v>1866</v>
      </c>
      <c r="E79" s="125">
        <v>36</v>
      </c>
      <c r="F79" s="117">
        <v>1105</v>
      </c>
      <c r="G79" s="126">
        <v>95</v>
      </c>
      <c r="H79" s="122">
        <f t="shared" si="2"/>
        <v>-0.94908896034297963</v>
      </c>
      <c r="I79" s="34"/>
      <c r="K79" s="35"/>
      <c r="L79" s="21"/>
      <c r="M79" s="21"/>
      <c r="N79" s="21"/>
      <c r="O79" s="21"/>
      <c r="P79" s="21"/>
      <c r="Q79" s="21"/>
      <c r="R79" s="21"/>
    </row>
    <row r="80" spans="1:18" x14ac:dyDescent="0.2">
      <c r="A80" s="113" t="s">
        <v>312</v>
      </c>
      <c r="B80" s="25">
        <v>0</v>
      </c>
      <c r="C80" s="25">
        <v>8600</v>
      </c>
      <c r="D80" s="25">
        <v>102</v>
      </c>
      <c r="E80" s="125">
        <v>0</v>
      </c>
      <c r="F80" s="117">
        <v>0</v>
      </c>
      <c r="G80" s="126">
        <v>0</v>
      </c>
      <c r="H80" s="122">
        <f t="shared" si="2"/>
        <v>-1</v>
      </c>
      <c r="I80" s="34"/>
      <c r="K80" s="35"/>
      <c r="L80" s="21"/>
      <c r="M80" s="21"/>
      <c r="N80" s="21"/>
      <c r="O80" s="21"/>
      <c r="P80" s="21"/>
      <c r="Q80" s="21"/>
      <c r="R80" s="21"/>
    </row>
    <row r="81" spans="1:18" x14ac:dyDescent="0.2">
      <c r="A81" s="113" t="s">
        <v>179</v>
      </c>
      <c r="B81" s="25">
        <v>21</v>
      </c>
      <c r="C81" s="25">
        <v>2205</v>
      </c>
      <c r="D81" s="25">
        <v>22</v>
      </c>
      <c r="E81" s="125">
        <v>62</v>
      </c>
      <c r="F81" s="117">
        <v>6440</v>
      </c>
      <c r="G81" s="126">
        <v>66</v>
      </c>
      <c r="H81" s="122">
        <f t="shared" si="2"/>
        <v>2</v>
      </c>
      <c r="I81" s="34"/>
      <c r="K81" s="35"/>
      <c r="L81" s="21"/>
      <c r="M81" s="21"/>
      <c r="N81" s="21"/>
      <c r="O81" s="21"/>
      <c r="P81" s="21"/>
      <c r="Q81" s="21"/>
      <c r="R81" s="21"/>
    </row>
    <row r="82" spans="1:18" x14ac:dyDescent="0.2">
      <c r="A82" s="113" t="s">
        <v>180</v>
      </c>
      <c r="B82" s="25">
        <v>363</v>
      </c>
      <c r="C82" s="25">
        <v>27527</v>
      </c>
      <c r="D82" s="25">
        <v>451</v>
      </c>
      <c r="E82" s="125">
        <v>248</v>
      </c>
      <c r="F82" s="117">
        <v>15808</v>
      </c>
      <c r="G82" s="126">
        <v>281</v>
      </c>
      <c r="H82" s="122">
        <f t="shared" si="2"/>
        <v>-0.37694013303769403</v>
      </c>
      <c r="I82" s="34"/>
      <c r="K82" s="35"/>
      <c r="L82" s="21"/>
      <c r="M82" s="21"/>
      <c r="N82" s="21"/>
      <c r="O82" s="21"/>
      <c r="P82" s="21"/>
      <c r="Q82" s="21"/>
      <c r="R82" s="21"/>
    </row>
    <row r="83" spans="1:18" x14ac:dyDescent="0.2">
      <c r="A83" s="113" t="s">
        <v>77</v>
      </c>
      <c r="B83" s="25">
        <v>18</v>
      </c>
      <c r="C83" s="25">
        <v>984</v>
      </c>
      <c r="D83" s="25">
        <v>2016</v>
      </c>
      <c r="E83" s="125">
        <v>36</v>
      </c>
      <c r="F83" s="117">
        <v>11072</v>
      </c>
      <c r="G83" s="126">
        <v>2228</v>
      </c>
      <c r="H83" s="122">
        <f t="shared" si="2"/>
        <v>0.10515873015873016</v>
      </c>
      <c r="I83" s="34"/>
      <c r="K83" s="35"/>
      <c r="L83" s="21"/>
      <c r="M83" s="21"/>
      <c r="N83" s="21"/>
      <c r="O83" s="21"/>
      <c r="P83" s="21"/>
      <c r="Q83" s="21"/>
      <c r="R83" s="21"/>
    </row>
    <row r="84" spans="1:18" x14ac:dyDescent="0.2">
      <c r="A84" s="113" t="s">
        <v>82</v>
      </c>
      <c r="B84" s="25">
        <v>6758</v>
      </c>
      <c r="C84" s="25">
        <v>167540</v>
      </c>
      <c r="D84" s="25">
        <v>6144</v>
      </c>
      <c r="E84" s="125">
        <v>2396</v>
      </c>
      <c r="F84" s="117">
        <v>102370</v>
      </c>
      <c r="G84" s="126">
        <v>3430</v>
      </c>
      <c r="H84" s="122">
        <f t="shared" si="2"/>
        <v>-0.44173177083333331</v>
      </c>
      <c r="I84" s="34"/>
      <c r="K84" s="35"/>
      <c r="L84" s="21"/>
      <c r="M84" s="21"/>
      <c r="N84" s="21"/>
      <c r="O84" s="21"/>
      <c r="P84" s="21"/>
      <c r="Q84" s="21"/>
      <c r="R84" s="21"/>
    </row>
    <row r="85" spans="1:18" x14ac:dyDescent="0.2">
      <c r="A85" s="113" t="s">
        <v>83</v>
      </c>
      <c r="B85" s="25">
        <v>1715</v>
      </c>
      <c r="C85" s="25">
        <v>148257</v>
      </c>
      <c r="D85" s="25">
        <v>2683</v>
      </c>
      <c r="E85" s="125">
        <v>1044</v>
      </c>
      <c r="F85" s="117">
        <v>89184</v>
      </c>
      <c r="G85" s="126">
        <v>1470</v>
      </c>
      <c r="H85" s="122">
        <f t="shared" si="2"/>
        <v>-0.45210585165859113</v>
      </c>
      <c r="I85" s="34"/>
      <c r="K85" s="35"/>
      <c r="L85" s="21"/>
      <c r="M85" s="21"/>
      <c r="N85" s="21"/>
      <c r="O85" s="21"/>
      <c r="P85" s="21"/>
      <c r="Q85" s="21"/>
      <c r="R85" s="21"/>
    </row>
    <row r="86" spans="1:18" x14ac:dyDescent="0.2">
      <c r="A86" s="113" t="s">
        <v>159</v>
      </c>
      <c r="B86" s="25">
        <v>189</v>
      </c>
      <c r="C86" s="25">
        <v>10983</v>
      </c>
      <c r="D86" s="25">
        <v>201</v>
      </c>
      <c r="E86" s="125">
        <v>84</v>
      </c>
      <c r="F86" s="117">
        <v>4998</v>
      </c>
      <c r="G86" s="126">
        <v>89</v>
      </c>
      <c r="H86" s="122">
        <f t="shared" si="2"/>
        <v>-0.55721393034825872</v>
      </c>
      <c r="I86" s="34"/>
      <c r="K86" s="35"/>
      <c r="L86" s="21"/>
      <c r="M86" s="21"/>
      <c r="N86" s="21"/>
      <c r="O86" s="21"/>
      <c r="P86" s="21"/>
      <c r="Q86" s="21"/>
      <c r="R86" s="21"/>
    </row>
    <row r="87" spans="1:18" x14ac:dyDescent="0.2">
      <c r="A87" s="113" t="s">
        <v>32</v>
      </c>
      <c r="B87" s="25">
        <v>2543</v>
      </c>
      <c r="C87" s="25">
        <v>167966</v>
      </c>
      <c r="D87" s="25">
        <v>4113</v>
      </c>
      <c r="E87" s="125">
        <v>2955</v>
      </c>
      <c r="F87" s="117">
        <v>201319</v>
      </c>
      <c r="G87" s="126">
        <v>3388</v>
      </c>
      <c r="H87" s="122">
        <f t="shared" si="2"/>
        <v>-0.17627036226598589</v>
      </c>
      <c r="I87" s="34"/>
      <c r="K87" s="35"/>
      <c r="L87" s="21"/>
      <c r="M87" s="21"/>
      <c r="N87" s="21"/>
      <c r="O87" s="21"/>
      <c r="P87" s="21"/>
      <c r="Q87" s="21"/>
      <c r="R87" s="21"/>
    </row>
    <row r="88" spans="1:18" x14ac:dyDescent="0.2">
      <c r="A88" s="113" t="s">
        <v>98</v>
      </c>
      <c r="B88" s="25">
        <v>1003</v>
      </c>
      <c r="C88" s="25">
        <v>104580</v>
      </c>
      <c r="D88" s="25">
        <v>1198</v>
      </c>
      <c r="E88" s="125">
        <v>1047</v>
      </c>
      <c r="F88" s="117">
        <v>104472</v>
      </c>
      <c r="G88" s="126">
        <v>1251</v>
      </c>
      <c r="H88" s="122">
        <f t="shared" si="2"/>
        <v>4.4240400667779629E-2</v>
      </c>
      <c r="I88" s="34"/>
      <c r="K88" s="35"/>
      <c r="L88" s="21"/>
      <c r="M88" s="21"/>
      <c r="N88" s="21"/>
      <c r="O88" s="21"/>
      <c r="P88" s="21"/>
      <c r="Q88" s="21"/>
      <c r="R88" s="21"/>
    </row>
    <row r="89" spans="1:18" x14ac:dyDescent="0.2">
      <c r="A89" s="113" t="s">
        <v>33</v>
      </c>
      <c r="B89" s="25">
        <v>26664</v>
      </c>
      <c r="C89" s="25">
        <v>2183662</v>
      </c>
      <c r="D89" s="25">
        <v>31459</v>
      </c>
      <c r="E89" s="125">
        <v>22829</v>
      </c>
      <c r="F89" s="117">
        <v>1732970</v>
      </c>
      <c r="G89" s="126">
        <v>33585</v>
      </c>
      <c r="H89" s="122">
        <f t="shared" si="2"/>
        <v>6.7580024794176546E-2</v>
      </c>
      <c r="I89" s="34"/>
      <c r="K89" s="35"/>
      <c r="L89" s="21"/>
      <c r="M89" s="21"/>
      <c r="N89" s="21"/>
      <c r="O89" s="21"/>
      <c r="P89" s="21"/>
      <c r="Q89" s="21"/>
      <c r="R89" s="21"/>
    </row>
    <row r="90" spans="1:18" x14ac:dyDescent="0.2">
      <c r="A90" s="113" t="s">
        <v>78</v>
      </c>
      <c r="B90" s="25">
        <v>15985</v>
      </c>
      <c r="C90" s="25">
        <v>237117</v>
      </c>
      <c r="D90" s="25">
        <v>22297</v>
      </c>
      <c r="E90" s="125">
        <v>555</v>
      </c>
      <c r="F90" s="117">
        <v>26122</v>
      </c>
      <c r="G90" s="126">
        <v>1477</v>
      </c>
      <c r="H90" s="122">
        <f t="shared" si="2"/>
        <v>-0.93375790465084985</v>
      </c>
      <c r="I90" s="34"/>
      <c r="K90" s="35"/>
      <c r="L90" s="21"/>
      <c r="M90" s="21"/>
      <c r="N90" s="21"/>
      <c r="O90" s="21"/>
      <c r="P90" s="21"/>
      <c r="Q90" s="21"/>
      <c r="R90" s="21"/>
    </row>
    <row r="91" spans="1:18" x14ac:dyDescent="0.2">
      <c r="A91" s="113" t="s">
        <v>252</v>
      </c>
      <c r="B91" s="25">
        <v>577</v>
      </c>
      <c r="C91" s="25">
        <v>37148</v>
      </c>
      <c r="D91" s="25">
        <v>684</v>
      </c>
      <c r="E91" s="125">
        <v>0</v>
      </c>
      <c r="F91" s="117">
        <v>0</v>
      </c>
      <c r="G91" s="126">
        <v>0</v>
      </c>
      <c r="H91" s="122">
        <f t="shared" si="2"/>
        <v>-1</v>
      </c>
      <c r="I91" s="34"/>
      <c r="K91" s="35"/>
      <c r="L91" s="21"/>
      <c r="M91" s="21"/>
      <c r="N91" s="21"/>
      <c r="O91" s="21"/>
      <c r="P91" s="21"/>
      <c r="Q91" s="21"/>
      <c r="R91" s="21"/>
    </row>
    <row r="92" spans="1:18" x14ac:dyDescent="0.2">
      <c r="A92" s="113" t="s">
        <v>99</v>
      </c>
      <c r="B92" s="25">
        <v>3633</v>
      </c>
      <c r="C92" s="25">
        <v>243370</v>
      </c>
      <c r="D92" s="25">
        <v>4189</v>
      </c>
      <c r="E92" s="125">
        <v>3951</v>
      </c>
      <c r="F92" s="117">
        <v>261688</v>
      </c>
      <c r="G92" s="126">
        <v>5010</v>
      </c>
      <c r="H92" s="122">
        <f t="shared" si="2"/>
        <v>0.19598949629983289</v>
      </c>
      <c r="I92" s="34"/>
      <c r="K92" s="35"/>
      <c r="L92" s="21"/>
      <c r="M92" s="21"/>
      <c r="N92" s="21"/>
      <c r="O92" s="21"/>
      <c r="P92" s="21"/>
      <c r="Q92" s="21"/>
      <c r="R92" s="21"/>
    </row>
    <row r="93" spans="1:18" x14ac:dyDescent="0.2">
      <c r="A93" s="113" t="s">
        <v>262</v>
      </c>
      <c r="B93" s="25">
        <v>0</v>
      </c>
      <c r="C93" s="25">
        <v>0</v>
      </c>
      <c r="D93" s="25">
        <v>0</v>
      </c>
      <c r="E93" s="125">
        <v>36</v>
      </c>
      <c r="F93" s="117">
        <v>36</v>
      </c>
      <c r="G93" s="126">
        <v>58</v>
      </c>
      <c r="H93" s="131" t="s">
        <v>16</v>
      </c>
      <c r="I93" s="34"/>
      <c r="K93" s="35"/>
      <c r="L93" s="21"/>
      <c r="M93" s="21"/>
      <c r="N93" s="21"/>
      <c r="O93" s="21"/>
      <c r="P93" s="21"/>
      <c r="Q93" s="21"/>
      <c r="R93" s="21"/>
    </row>
    <row r="94" spans="1:18" x14ac:dyDescent="0.2">
      <c r="A94" s="113" t="s">
        <v>142</v>
      </c>
      <c r="B94" s="25">
        <v>249</v>
      </c>
      <c r="C94" s="25">
        <v>16786</v>
      </c>
      <c r="D94" s="25">
        <v>256</v>
      </c>
      <c r="E94" s="125">
        <v>226</v>
      </c>
      <c r="F94" s="117">
        <v>15020</v>
      </c>
      <c r="G94" s="126">
        <v>231</v>
      </c>
      <c r="H94" s="122">
        <f t="shared" si="2"/>
        <v>-9.765625E-2</v>
      </c>
      <c r="I94" s="34"/>
      <c r="K94" s="35"/>
      <c r="L94" s="21"/>
      <c r="M94" s="21"/>
      <c r="N94" s="21"/>
      <c r="O94" s="21"/>
      <c r="P94" s="21"/>
      <c r="Q94" s="21"/>
      <c r="R94" s="21"/>
    </row>
    <row r="95" spans="1:18" x14ac:dyDescent="0.2">
      <c r="A95" s="113" t="s">
        <v>160</v>
      </c>
      <c r="B95" s="25">
        <v>1875</v>
      </c>
      <c r="C95" s="25">
        <v>116896</v>
      </c>
      <c r="D95" s="25">
        <v>2262</v>
      </c>
      <c r="E95" s="125">
        <v>1380</v>
      </c>
      <c r="F95" s="117">
        <v>89858</v>
      </c>
      <c r="G95" s="126">
        <v>1669</v>
      </c>
      <c r="H95" s="122">
        <f t="shared" si="2"/>
        <v>-0.26215738284703805</v>
      </c>
      <c r="I95" s="34"/>
      <c r="K95" s="35"/>
      <c r="L95" s="21"/>
      <c r="M95" s="21"/>
      <c r="N95" s="21"/>
      <c r="O95" s="21"/>
      <c r="P95" s="21"/>
      <c r="Q95" s="21"/>
      <c r="R95" s="21"/>
    </row>
    <row r="96" spans="1:18" x14ac:dyDescent="0.2">
      <c r="A96" s="113" t="s">
        <v>34</v>
      </c>
      <c r="B96" s="25">
        <v>24201</v>
      </c>
      <c r="C96" s="25">
        <v>2009699</v>
      </c>
      <c r="D96" s="25">
        <v>29104</v>
      </c>
      <c r="E96" s="125">
        <v>18749</v>
      </c>
      <c r="F96" s="117">
        <v>1615121</v>
      </c>
      <c r="G96" s="126">
        <v>22701</v>
      </c>
      <c r="H96" s="122">
        <f t="shared" si="2"/>
        <v>-0.22000412314458492</v>
      </c>
      <c r="I96" s="34"/>
      <c r="K96" s="35"/>
      <c r="L96" s="21"/>
      <c r="M96" s="21"/>
      <c r="N96" s="21"/>
      <c r="O96" s="21"/>
      <c r="P96" s="21"/>
      <c r="Q96" s="21"/>
      <c r="R96" s="21"/>
    </row>
    <row r="97" spans="1:18" x14ac:dyDescent="0.2">
      <c r="A97" s="113" t="s">
        <v>302</v>
      </c>
      <c r="B97" s="25">
        <v>90</v>
      </c>
      <c r="C97" s="25">
        <v>90</v>
      </c>
      <c r="D97" s="25">
        <v>119</v>
      </c>
      <c r="E97" s="125">
        <v>18</v>
      </c>
      <c r="F97" s="117">
        <v>72</v>
      </c>
      <c r="G97" s="126">
        <v>24</v>
      </c>
      <c r="H97" s="122">
        <f t="shared" si="2"/>
        <v>-0.79831932773109249</v>
      </c>
      <c r="I97" s="34"/>
      <c r="K97" s="35"/>
      <c r="L97" s="21"/>
      <c r="M97" s="21"/>
      <c r="N97" s="21"/>
      <c r="O97" s="21"/>
      <c r="P97" s="21"/>
      <c r="Q97" s="21"/>
      <c r="R97" s="21"/>
    </row>
    <row r="98" spans="1:18" x14ac:dyDescent="0.2">
      <c r="A98" s="113" t="s">
        <v>164</v>
      </c>
      <c r="B98" s="25">
        <v>660</v>
      </c>
      <c r="C98" s="25">
        <v>1560</v>
      </c>
      <c r="D98" s="25">
        <v>1297</v>
      </c>
      <c r="E98" s="125">
        <v>0</v>
      </c>
      <c r="F98" s="117">
        <v>0</v>
      </c>
      <c r="G98" s="126">
        <v>0</v>
      </c>
      <c r="H98" s="122">
        <f t="shared" si="2"/>
        <v>-1</v>
      </c>
      <c r="I98" s="34"/>
      <c r="K98" s="35"/>
      <c r="L98" s="21"/>
      <c r="M98" s="21"/>
      <c r="N98" s="21"/>
      <c r="O98" s="21"/>
      <c r="P98" s="21"/>
      <c r="Q98" s="21"/>
      <c r="R98" s="21"/>
    </row>
    <row r="99" spans="1:18" x14ac:dyDescent="0.2">
      <c r="A99" s="113" t="s">
        <v>284</v>
      </c>
      <c r="B99" s="25">
        <v>75</v>
      </c>
      <c r="C99" s="25">
        <v>176</v>
      </c>
      <c r="D99" s="25">
        <v>3930</v>
      </c>
      <c r="E99" s="125">
        <v>0</v>
      </c>
      <c r="F99" s="117">
        <v>0</v>
      </c>
      <c r="G99" s="126">
        <v>0</v>
      </c>
      <c r="H99" s="122">
        <f t="shared" si="2"/>
        <v>-1</v>
      </c>
      <c r="I99" s="34"/>
      <c r="K99" s="35"/>
      <c r="L99" s="21"/>
      <c r="M99" s="21"/>
      <c r="N99" s="21"/>
      <c r="O99" s="21"/>
      <c r="P99" s="21"/>
      <c r="Q99" s="21"/>
      <c r="R99" s="21"/>
    </row>
    <row r="100" spans="1:18" x14ac:dyDescent="0.2">
      <c r="A100" s="113" t="s">
        <v>161</v>
      </c>
      <c r="B100" s="25">
        <v>42</v>
      </c>
      <c r="C100" s="25">
        <v>4410</v>
      </c>
      <c r="D100" s="25">
        <v>45</v>
      </c>
      <c r="E100" s="125">
        <v>21</v>
      </c>
      <c r="F100" s="117">
        <v>2205</v>
      </c>
      <c r="G100" s="126">
        <v>22</v>
      </c>
      <c r="H100" s="122">
        <f t="shared" si="2"/>
        <v>-0.51111111111111107</v>
      </c>
      <c r="I100" s="34"/>
      <c r="K100" s="35"/>
      <c r="L100" s="21"/>
      <c r="M100" s="21"/>
      <c r="N100" s="21"/>
      <c r="O100" s="21"/>
      <c r="P100" s="21"/>
      <c r="Q100" s="21"/>
      <c r="R100" s="21"/>
    </row>
    <row r="101" spans="1:18" x14ac:dyDescent="0.2">
      <c r="A101" s="113" t="s">
        <v>207</v>
      </c>
      <c r="B101" s="25">
        <v>0</v>
      </c>
      <c r="C101" s="25">
        <v>0</v>
      </c>
      <c r="D101" s="25">
        <v>0</v>
      </c>
      <c r="E101" s="125">
        <v>21</v>
      </c>
      <c r="F101" s="117">
        <v>2288</v>
      </c>
      <c r="G101" s="126">
        <v>18</v>
      </c>
      <c r="H101" s="131" t="s">
        <v>16</v>
      </c>
      <c r="I101" s="34"/>
      <c r="K101" s="35"/>
      <c r="L101" s="21"/>
      <c r="M101" s="21"/>
      <c r="N101" s="21"/>
      <c r="O101" s="21"/>
      <c r="P101" s="21"/>
      <c r="Q101" s="21"/>
      <c r="R101" s="21"/>
    </row>
    <row r="102" spans="1:18" x14ac:dyDescent="0.2">
      <c r="A102" s="113" t="s">
        <v>183</v>
      </c>
      <c r="B102" s="25">
        <v>1347</v>
      </c>
      <c r="C102" s="25">
        <v>117959</v>
      </c>
      <c r="D102" s="25">
        <v>1448</v>
      </c>
      <c r="E102" s="125">
        <v>532</v>
      </c>
      <c r="F102" s="117">
        <v>45472</v>
      </c>
      <c r="G102" s="126">
        <v>614</v>
      </c>
      <c r="H102" s="122">
        <f t="shared" si="2"/>
        <v>-0.57596685082872923</v>
      </c>
      <c r="I102" s="34"/>
      <c r="K102" s="35"/>
      <c r="L102" s="21"/>
      <c r="M102" s="21"/>
      <c r="N102" s="21"/>
      <c r="O102" s="21"/>
      <c r="P102" s="21"/>
      <c r="Q102" s="21"/>
      <c r="R102" s="21"/>
    </row>
    <row r="103" spans="1:18" x14ac:dyDescent="0.2">
      <c r="A103" s="113" t="s">
        <v>165</v>
      </c>
      <c r="B103" s="25">
        <v>140</v>
      </c>
      <c r="C103" s="25">
        <v>10720</v>
      </c>
      <c r="D103" s="25">
        <v>189</v>
      </c>
      <c r="E103" s="125">
        <v>100</v>
      </c>
      <c r="F103" s="117">
        <v>10240</v>
      </c>
      <c r="G103" s="126">
        <v>125</v>
      </c>
      <c r="H103" s="122">
        <f t="shared" si="2"/>
        <v>-0.33862433862433861</v>
      </c>
      <c r="I103" s="34"/>
      <c r="K103" s="35"/>
      <c r="L103" s="21"/>
      <c r="M103" s="21"/>
      <c r="N103" s="21"/>
      <c r="O103" s="21"/>
      <c r="P103" s="21"/>
      <c r="Q103" s="21"/>
      <c r="R103" s="21"/>
    </row>
    <row r="104" spans="1:18" x14ac:dyDescent="0.2">
      <c r="A104" s="113" t="s">
        <v>253</v>
      </c>
      <c r="B104" s="25">
        <v>0</v>
      </c>
      <c r="C104" s="25">
        <v>0</v>
      </c>
      <c r="D104" s="25">
        <v>0</v>
      </c>
      <c r="E104" s="125">
        <v>0</v>
      </c>
      <c r="F104" s="117">
        <v>9</v>
      </c>
      <c r="G104" s="126">
        <v>252</v>
      </c>
      <c r="H104" s="131" t="s">
        <v>16</v>
      </c>
      <c r="I104" s="34"/>
      <c r="K104" s="35"/>
      <c r="L104" s="21"/>
      <c r="M104" s="21"/>
      <c r="N104" s="21"/>
      <c r="O104" s="21"/>
      <c r="P104" s="21"/>
      <c r="Q104" s="21"/>
      <c r="R104" s="21"/>
    </row>
    <row r="105" spans="1:18" x14ac:dyDescent="0.2">
      <c r="A105" s="113" t="s">
        <v>143</v>
      </c>
      <c r="B105" s="25">
        <v>84</v>
      </c>
      <c r="C105" s="25">
        <v>6951</v>
      </c>
      <c r="D105" s="25">
        <v>88</v>
      </c>
      <c r="E105" s="125">
        <v>63</v>
      </c>
      <c r="F105" s="117">
        <v>6651</v>
      </c>
      <c r="G105" s="126">
        <v>957</v>
      </c>
      <c r="H105" s="122">
        <f t="shared" si="2"/>
        <v>9.875</v>
      </c>
      <c r="I105" s="34"/>
      <c r="K105" s="35"/>
      <c r="L105" s="21"/>
      <c r="M105" s="21"/>
      <c r="N105" s="21"/>
      <c r="O105" s="21"/>
      <c r="P105" s="21"/>
      <c r="Q105" s="21"/>
      <c r="R105" s="21"/>
    </row>
    <row r="106" spans="1:18" x14ac:dyDescent="0.2">
      <c r="A106" s="113" t="s">
        <v>208</v>
      </c>
      <c r="B106" s="25">
        <v>800</v>
      </c>
      <c r="C106" s="25">
        <v>800</v>
      </c>
      <c r="D106" s="25">
        <v>1019</v>
      </c>
      <c r="E106" s="125">
        <v>186</v>
      </c>
      <c r="F106" s="117">
        <v>17451</v>
      </c>
      <c r="G106" s="126">
        <v>212</v>
      </c>
      <c r="H106" s="122">
        <f t="shared" si="2"/>
        <v>-0.79195289499509325</v>
      </c>
      <c r="I106" s="34"/>
      <c r="K106" s="35"/>
      <c r="L106" s="21"/>
      <c r="M106" s="21"/>
      <c r="N106" s="21"/>
      <c r="O106" s="21"/>
      <c r="P106" s="21"/>
      <c r="Q106" s="21"/>
      <c r="R106" s="21"/>
    </row>
    <row r="107" spans="1:18" x14ac:dyDescent="0.2">
      <c r="A107" s="113" t="s">
        <v>285</v>
      </c>
      <c r="B107" s="25">
        <v>395</v>
      </c>
      <c r="C107" s="25">
        <v>24360</v>
      </c>
      <c r="D107" s="25">
        <v>499</v>
      </c>
      <c r="E107" s="125">
        <v>270</v>
      </c>
      <c r="F107" s="117">
        <v>10773</v>
      </c>
      <c r="G107" s="126">
        <v>466</v>
      </c>
      <c r="H107" s="122">
        <f t="shared" si="2"/>
        <v>-6.6132264529058113E-2</v>
      </c>
      <c r="I107" s="34"/>
      <c r="K107" s="35"/>
      <c r="L107" s="21"/>
      <c r="M107" s="21"/>
      <c r="N107" s="21"/>
      <c r="O107" s="21"/>
      <c r="P107" s="21"/>
      <c r="Q107" s="21"/>
      <c r="R107" s="21"/>
    </row>
    <row r="108" spans="1:18" x14ac:dyDescent="0.2">
      <c r="A108" s="113" t="s">
        <v>100</v>
      </c>
      <c r="B108" s="25">
        <v>2172</v>
      </c>
      <c r="C108" s="25">
        <v>125497</v>
      </c>
      <c r="D108" s="25">
        <v>2784</v>
      </c>
      <c r="E108" s="125">
        <v>2031</v>
      </c>
      <c r="F108" s="117">
        <v>114940</v>
      </c>
      <c r="G108" s="126">
        <v>2146</v>
      </c>
      <c r="H108" s="122">
        <f t="shared" si="2"/>
        <v>-0.22916666666666666</v>
      </c>
      <c r="I108" s="34"/>
      <c r="K108" s="35"/>
      <c r="L108" s="21"/>
      <c r="M108" s="21"/>
      <c r="N108" s="21"/>
      <c r="O108" s="21"/>
      <c r="P108" s="21"/>
      <c r="Q108" s="21"/>
      <c r="R108" s="21"/>
    </row>
    <row r="109" spans="1:18" x14ac:dyDescent="0.2">
      <c r="A109" s="113" t="s">
        <v>238</v>
      </c>
      <c r="B109" s="25">
        <v>21</v>
      </c>
      <c r="C109" s="25">
        <v>1176</v>
      </c>
      <c r="D109" s="25">
        <v>22</v>
      </c>
      <c r="E109" s="125">
        <v>0</v>
      </c>
      <c r="F109" s="117">
        <v>0</v>
      </c>
      <c r="G109" s="126">
        <v>0</v>
      </c>
      <c r="H109" s="122">
        <f t="shared" si="2"/>
        <v>-1</v>
      </c>
      <c r="I109" s="34"/>
      <c r="K109" s="35"/>
      <c r="L109" s="21"/>
      <c r="M109" s="21"/>
      <c r="N109" s="21"/>
      <c r="O109" s="21"/>
      <c r="P109" s="21"/>
      <c r="Q109" s="21"/>
      <c r="R109" s="21"/>
    </row>
    <row r="110" spans="1:18" x14ac:dyDescent="0.2">
      <c r="A110" s="113" t="s">
        <v>209</v>
      </c>
      <c r="B110" s="25">
        <v>21</v>
      </c>
      <c r="C110" s="25">
        <v>2205</v>
      </c>
      <c r="D110" s="25">
        <v>22</v>
      </c>
      <c r="E110" s="125">
        <v>42</v>
      </c>
      <c r="F110" s="117">
        <v>4403</v>
      </c>
      <c r="G110" s="126">
        <v>45</v>
      </c>
      <c r="H110" s="122">
        <f t="shared" si="2"/>
        <v>1.0454545454545454</v>
      </c>
      <c r="I110" s="34"/>
      <c r="K110" s="35"/>
      <c r="L110" s="21"/>
      <c r="M110" s="21"/>
      <c r="N110" s="21"/>
      <c r="O110" s="21"/>
      <c r="P110" s="21"/>
      <c r="Q110" s="21"/>
      <c r="R110" s="21"/>
    </row>
    <row r="111" spans="1:18" x14ac:dyDescent="0.2">
      <c r="A111" s="113" t="s">
        <v>210</v>
      </c>
      <c r="B111" s="25">
        <v>767</v>
      </c>
      <c r="C111" s="25">
        <v>46895</v>
      </c>
      <c r="D111" s="25">
        <v>1175</v>
      </c>
      <c r="E111" s="125">
        <v>803</v>
      </c>
      <c r="F111" s="117">
        <v>48100</v>
      </c>
      <c r="G111" s="126">
        <v>1220</v>
      </c>
      <c r="H111" s="122">
        <f t="shared" si="2"/>
        <v>3.8297872340425532E-2</v>
      </c>
      <c r="I111" s="34"/>
      <c r="K111" s="35"/>
      <c r="L111" s="21"/>
      <c r="M111" s="21"/>
      <c r="N111" s="21"/>
      <c r="O111" s="21"/>
      <c r="P111" s="21"/>
      <c r="Q111" s="21"/>
      <c r="R111" s="21"/>
    </row>
    <row r="112" spans="1:18" x14ac:dyDescent="0.2">
      <c r="A112" s="113" t="s">
        <v>46</v>
      </c>
      <c r="B112" s="25">
        <v>1103</v>
      </c>
      <c r="C112" s="25">
        <v>89091</v>
      </c>
      <c r="D112" s="25">
        <v>1370</v>
      </c>
      <c r="E112" s="125">
        <v>1144</v>
      </c>
      <c r="F112" s="117">
        <v>93787</v>
      </c>
      <c r="G112" s="126">
        <v>1327</v>
      </c>
      <c r="H112" s="122">
        <f t="shared" si="2"/>
        <v>-3.1386861313868614E-2</v>
      </c>
      <c r="I112" s="34"/>
      <c r="K112" s="35"/>
      <c r="L112" s="21"/>
      <c r="M112" s="21"/>
      <c r="N112" s="21"/>
      <c r="O112" s="21"/>
      <c r="P112" s="21"/>
      <c r="Q112" s="21"/>
      <c r="R112" s="21"/>
    </row>
    <row r="113" spans="1:18" x14ac:dyDescent="0.2">
      <c r="A113" s="113" t="s">
        <v>339</v>
      </c>
      <c r="B113" s="25">
        <v>0</v>
      </c>
      <c r="C113" s="25">
        <v>1150</v>
      </c>
      <c r="D113" s="25">
        <v>24</v>
      </c>
      <c r="E113" s="125">
        <v>0</v>
      </c>
      <c r="F113" s="117">
        <v>0</v>
      </c>
      <c r="G113" s="126">
        <v>0</v>
      </c>
      <c r="H113" s="122">
        <f t="shared" si="2"/>
        <v>-1</v>
      </c>
      <c r="I113" s="34"/>
      <c r="K113" s="35"/>
      <c r="L113" s="21"/>
      <c r="M113" s="21"/>
      <c r="N113" s="21"/>
      <c r="O113" s="21"/>
      <c r="P113" s="21"/>
      <c r="Q113" s="21"/>
      <c r="R113" s="21"/>
    </row>
    <row r="114" spans="1:18" x14ac:dyDescent="0.2">
      <c r="A114" s="113" t="s">
        <v>181</v>
      </c>
      <c r="B114" s="25">
        <v>146</v>
      </c>
      <c r="C114" s="25">
        <v>14441</v>
      </c>
      <c r="D114" s="25">
        <v>162</v>
      </c>
      <c r="E114" s="125">
        <v>62</v>
      </c>
      <c r="F114" s="117">
        <v>6650</v>
      </c>
      <c r="G114" s="126">
        <v>71</v>
      </c>
      <c r="H114" s="122">
        <f t="shared" si="2"/>
        <v>-0.56172839506172845</v>
      </c>
      <c r="I114" s="34"/>
      <c r="K114" s="35"/>
      <c r="L114" s="21"/>
      <c r="M114" s="21"/>
      <c r="N114" s="21"/>
      <c r="O114" s="21"/>
      <c r="P114" s="21"/>
      <c r="Q114" s="21"/>
      <c r="R114" s="21"/>
    </row>
    <row r="115" spans="1:18" x14ac:dyDescent="0.2">
      <c r="A115" s="113" t="s">
        <v>84</v>
      </c>
      <c r="B115" s="25">
        <v>0</v>
      </c>
      <c r="C115" s="25">
        <v>21139</v>
      </c>
      <c r="D115" s="25">
        <v>704</v>
      </c>
      <c r="E115" s="125">
        <v>106</v>
      </c>
      <c r="F115" s="117">
        <v>10643</v>
      </c>
      <c r="G115" s="126">
        <v>362</v>
      </c>
      <c r="H115" s="122">
        <f t="shared" si="2"/>
        <v>-0.48579545454545453</v>
      </c>
      <c r="I115" s="34"/>
      <c r="K115" s="35"/>
      <c r="L115" s="21"/>
      <c r="M115" s="21"/>
      <c r="N115" s="21"/>
      <c r="O115" s="21"/>
      <c r="P115" s="21"/>
      <c r="Q115" s="21"/>
      <c r="R115" s="21"/>
    </row>
    <row r="116" spans="1:18" x14ac:dyDescent="0.2">
      <c r="A116" s="113" t="s">
        <v>211</v>
      </c>
      <c r="B116" s="25">
        <v>60</v>
      </c>
      <c r="C116" s="25">
        <v>5400</v>
      </c>
      <c r="D116" s="25">
        <v>86</v>
      </c>
      <c r="E116" s="125">
        <v>0</v>
      </c>
      <c r="F116" s="117">
        <v>0</v>
      </c>
      <c r="G116" s="126">
        <v>0</v>
      </c>
      <c r="H116" s="122">
        <f t="shared" si="2"/>
        <v>-1</v>
      </c>
      <c r="I116" s="34"/>
      <c r="K116" s="35"/>
      <c r="L116" s="21"/>
      <c r="M116" s="21"/>
      <c r="N116" s="21"/>
      <c r="O116" s="21"/>
      <c r="P116" s="21"/>
      <c r="Q116" s="21"/>
      <c r="R116" s="21"/>
    </row>
    <row r="117" spans="1:18" x14ac:dyDescent="0.2">
      <c r="A117" s="113" t="s">
        <v>48</v>
      </c>
      <c r="B117" s="25">
        <v>62652</v>
      </c>
      <c r="C117" s="25">
        <v>4613196</v>
      </c>
      <c r="D117" s="25">
        <v>72426</v>
      </c>
      <c r="E117" s="125">
        <v>66209</v>
      </c>
      <c r="F117" s="117">
        <v>4968636</v>
      </c>
      <c r="G117" s="126">
        <v>80263</v>
      </c>
      <c r="H117" s="122">
        <f t="shared" si="2"/>
        <v>0.10820699748709027</v>
      </c>
      <c r="I117" s="34"/>
      <c r="K117" s="35"/>
      <c r="L117" s="21"/>
      <c r="M117" s="21"/>
      <c r="N117" s="21"/>
      <c r="O117" s="21"/>
      <c r="P117" s="21"/>
      <c r="Q117" s="21"/>
      <c r="R117" s="21"/>
    </row>
    <row r="118" spans="1:18" x14ac:dyDescent="0.2">
      <c r="A118" s="113" t="s">
        <v>184</v>
      </c>
      <c r="B118" s="25">
        <v>83</v>
      </c>
      <c r="C118" s="25">
        <v>6111</v>
      </c>
      <c r="D118" s="25">
        <v>103</v>
      </c>
      <c r="E118" s="125">
        <v>41</v>
      </c>
      <c r="F118" s="117">
        <v>2630</v>
      </c>
      <c r="G118" s="126">
        <v>50</v>
      </c>
      <c r="H118" s="122">
        <f t="shared" si="2"/>
        <v>-0.5145631067961165</v>
      </c>
      <c r="I118" s="34"/>
      <c r="K118" s="35"/>
      <c r="L118" s="21"/>
      <c r="M118" s="21"/>
      <c r="N118" s="21"/>
      <c r="O118" s="21"/>
      <c r="P118" s="21"/>
      <c r="Q118" s="21"/>
      <c r="R118" s="21"/>
    </row>
    <row r="119" spans="1:18" x14ac:dyDescent="0.2">
      <c r="A119" s="113" t="s">
        <v>239</v>
      </c>
      <c r="B119" s="25">
        <v>0</v>
      </c>
      <c r="C119" s="25">
        <v>0</v>
      </c>
      <c r="D119" s="25">
        <v>0</v>
      </c>
      <c r="E119" s="125">
        <v>128</v>
      </c>
      <c r="F119" s="117">
        <v>4501</v>
      </c>
      <c r="G119" s="126">
        <v>273</v>
      </c>
      <c r="H119" s="131" t="s">
        <v>16</v>
      </c>
      <c r="I119" s="34"/>
      <c r="K119" s="35"/>
      <c r="L119" s="21"/>
      <c r="M119" s="21"/>
      <c r="N119" s="21"/>
      <c r="O119" s="21"/>
      <c r="P119" s="21"/>
      <c r="Q119" s="21"/>
      <c r="R119" s="21"/>
    </row>
    <row r="120" spans="1:18" x14ac:dyDescent="0.2">
      <c r="A120" s="113" t="s">
        <v>101</v>
      </c>
      <c r="B120" s="25">
        <v>2367</v>
      </c>
      <c r="C120" s="25">
        <v>168801</v>
      </c>
      <c r="D120" s="25">
        <v>2626</v>
      </c>
      <c r="E120" s="125">
        <v>1330</v>
      </c>
      <c r="F120" s="117">
        <v>96594</v>
      </c>
      <c r="G120" s="126">
        <v>1422</v>
      </c>
      <c r="H120" s="122">
        <f t="shared" si="2"/>
        <v>-0.45849200304645849</v>
      </c>
      <c r="I120" s="34"/>
      <c r="K120" s="35"/>
      <c r="L120" s="21"/>
      <c r="M120" s="21"/>
      <c r="N120" s="21"/>
      <c r="O120" s="21"/>
      <c r="P120" s="21"/>
      <c r="Q120" s="21"/>
      <c r="R120" s="21"/>
    </row>
    <row r="121" spans="1:18" x14ac:dyDescent="0.2">
      <c r="A121" s="113" t="s">
        <v>85</v>
      </c>
      <c r="B121" s="25">
        <v>1686</v>
      </c>
      <c r="C121" s="25">
        <v>27336</v>
      </c>
      <c r="D121" s="25">
        <v>2211</v>
      </c>
      <c r="E121" s="125">
        <v>2081</v>
      </c>
      <c r="F121" s="117">
        <v>21628</v>
      </c>
      <c r="G121" s="126">
        <v>4166</v>
      </c>
      <c r="H121" s="122">
        <f t="shared" si="2"/>
        <v>0.8842152872003618</v>
      </c>
      <c r="I121" s="34"/>
      <c r="K121" s="35"/>
      <c r="L121" s="21"/>
      <c r="M121" s="21"/>
      <c r="N121" s="21"/>
      <c r="O121" s="21"/>
      <c r="P121" s="21"/>
      <c r="Q121" s="21"/>
      <c r="R121" s="21"/>
    </row>
    <row r="122" spans="1:18" x14ac:dyDescent="0.2">
      <c r="A122" s="113" t="s">
        <v>263</v>
      </c>
      <c r="B122" s="25">
        <v>20</v>
      </c>
      <c r="C122" s="25">
        <v>1260</v>
      </c>
      <c r="D122" s="25">
        <v>26</v>
      </c>
      <c r="E122" s="125">
        <v>0</v>
      </c>
      <c r="F122" s="117">
        <v>0</v>
      </c>
      <c r="G122" s="126">
        <v>0</v>
      </c>
      <c r="H122" s="122">
        <f t="shared" si="2"/>
        <v>-1</v>
      </c>
      <c r="I122" s="34"/>
      <c r="K122" s="35"/>
      <c r="L122" s="21"/>
      <c r="M122" s="21"/>
      <c r="N122" s="21"/>
      <c r="O122" s="21"/>
      <c r="P122" s="21"/>
      <c r="Q122" s="21"/>
      <c r="R122" s="21"/>
    </row>
    <row r="123" spans="1:18" x14ac:dyDescent="0.2">
      <c r="A123" s="113" t="s">
        <v>47</v>
      </c>
      <c r="B123" s="25">
        <v>35298</v>
      </c>
      <c r="C123" s="25">
        <v>2260653</v>
      </c>
      <c r="D123" s="25">
        <v>52258</v>
      </c>
      <c r="E123" s="125">
        <v>30649</v>
      </c>
      <c r="F123" s="117">
        <v>1710500</v>
      </c>
      <c r="G123" s="126">
        <v>45757</v>
      </c>
      <c r="H123" s="122">
        <f>(+G123-D123)/D123</f>
        <v>-0.12440200543457461</v>
      </c>
      <c r="I123" s="34"/>
      <c r="K123" s="35"/>
      <c r="L123" s="21"/>
      <c r="M123" s="21"/>
      <c r="N123" s="21"/>
      <c r="O123" s="21"/>
      <c r="P123" s="21"/>
      <c r="Q123" s="21"/>
      <c r="R123" s="21"/>
    </row>
    <row r="124" spans="1:18" x14ac:dyDescent="0.2">
      <c r="A124" s="99" t="s">
        <v>14</v>
      </c>
      <c r="B124" s="100">
        <f t="shared" ref="B124:G124" si="3">SUM(B66:B123)</f>
        <v>325663</v>
      </c>
      <c r="C124" s="100">
        <f t="shared" si="3"/>
        <v>17498987</v>
      </c>
      <c r="D124" s="100">
        <f t="shared" si="3"/>
        <v>431582</v>
      </c>
      <c r="E124" s="118">
        <f t="shared" si="3"/>
        <v>254944</v>
      </c>
      <c r="F124" s="119">
        <f t="shared" si="3"/>
        <v>15126742</v>
      </c>
      <c r="G124" s="119">
        <f t="shared" si="3"/>
        <v>361885</v>
      </c>
      <c r="H124" s="95">
        <f>(+G124-D124)/D124</f>
        <v>-0.1614919065206612</v>
      </c>
      <c r="I124" s="43"/>
      <c r="J124" s="55"/>
      <c r="K124" s="56"/>
      <c r="L124" s="57"/>
      <c r="M124" s="57"/>
      <c r="N124" s="58"/>
      <c r="O124" s="57"/>
      <c r="P124" s="57"/>
      <c r="Q124" s="58"/>
      <c r="R124" s="26"/>
    </row>
    <row r="125" spans="1:18" x14ac:dyDescent="0.2">
      <c r="A125" s="47"/>
      <c r="B125" s="47"/>
      <c r="C125" s="47"/>
      <c r="D125" s="47"/>
      <c r="E125" s="47"/>
      <c r="F125" s="172" t="s">
        <v>17</v>
      </c>
      <c r="G125" s="172"/>
      <c r="H125" s="60">
        <f>(+E124-B124)/B124</f>
        <v>-0.21715392906163733</v>
      </c>
      <c r="I125" s="61"/>
      <c r="J125" s="55"/>
      <c r="K125" s="56"/>
      <c r="L125" s="57"/>
      <c r="M125" s="57"/>
      <c r="N125" s="58"/>
      <c r="O125" s="57"/>
      <c r="P125" s="57"/>
      <c r="Q125" s="58"/>
      <c r="R125" s="59"/>
    </row>
    <row r="126" spans="1:18" ht="10.15" customHeight="1" x14ac:dyDescent="0.2"/>
  </sheetData>
  <sheetProtection selectLockedCells="1" selectUnlockedCells="1"/>
  <mergeCells count="2">
    <mergeCell ref="F62:G62"/>
    <mergeCell ref="F125:G125"/>
  </mergeCells>
  <pageMargins left="0.95972222222222225" right="0.27013888888888887" top="0.27013888888888887" bottom="0.43333333333333335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3"/>
  <sheetViews>
    <sheetView showGridLines="0" zoomScaleNormal="100" zoomScaleSheetLayoutView="100" workbookViewId="0">
      <selection activeCell="I1" sqref="I1"/>
    </sheetView>
  </sheetViews>
  <sheetFormatPr baseColWidth="10" defaultRowHeight="11.25" x14ac:dyDescent="0.2"/>
  <cols>
    <col min="1" max="1" width="15.140625" style="15" customWidth="1"/>
    <col min="2" max="2" width="10.42578125" style="15" customWidth="1"/>
    <col min="3" max="3" width="9.7109375" style="15" customWidth="1"/>
    <col min="4" max="4" width="11.140625" style="15" customWidth="1"/>
    <col min="5" max="6" width="9.7109375" style="15" customWidth="1"/>
    <col min="7" max="7" width="11" style="15" customWidth="1"/>
    <col min="8" max="9" width="9.7109375" style="15" customWidth="1"/>
    <col min="10" max="16384" width="11.42578125" style="15"/>
  </cols>
  <sheetData>
    <row r="1" spans="1:9" s="8" customFormat="1" ht="12.75" x14ac:dyDescent="0.2"/>
    <row r="2" spans="1:9" s="8" customFormat="1" ht="12.75" x14ac:dyDescent="0.2"/>
    <row r="3" spans="1:9" s="8" customFormat="1" ht="12.75" x14ac:dyDescent="0.2"/>
    <row r="4" spans="1:9" s="8" customFormat="1" ht="12.75" x14ac:dyDescent="0.2"/>
    <row r="5" spans="1:9" s="8" customFormat="1" ht="12.75" x14ac:dyDescent="0.2"/>
    <row r="6" spans="1:9" s="8" customFormat="1" ht="12.75" x14ac:dyDescent="0.2"/>
    <row r="7" spans="1:9" s="8" customFormat="1" ht="12.75" x14ac:dyDescent="0.2"/>
    <row r="8" spans="1:9" s="8" customFormat="1" ht="12.75" x14ac:dyDescent="0.2"/>
    <row r="9" spans="1:9" s="8" customFormat="1" ht="12.75" x14ac:dyDescent="0.2">
      <c r="A9" s="5" t="s">
        <v>28</v>
      </c>
      <c r="B9" s="5"/>
      <c r="C9" s="5"/>
      <c r="D9" s="5"/>
      <c r="E9" s="6"/>
      <c r="F9" s="6"/>
      <c r="G9" s="29"/>
      <c r="H9" s="29"/>
      <c r="I9" s="30"/>
    </row>
    <row r="10" spans="1:9" s="8" customFormat="1" ht="12.75" x14ac:dyDescent="0.2">
      <c r="A10" s="5"/>
      <c r="B10" s="5"/>
      <c r="C10" s="5"/>
      <c r="D10" s="5"/>
      <c r="G10" s="29"/>
      <c r="H10" s="29"/>
      <c r="I10" s="30"/>
    </row>
    <row r="11" spans="1:9" s="65" customFormat="1" ht="12.75" customHeight="1" x14ac:dyDescent="0.2">
      <c r="A11" s="31"/>
      <c r="B11" s="31"/>
      <c r="C11" s="64"/>
      <c r="D11" s="64"/>
      <c r="E11" s="64"/>
      <c r="F11" s="5" t="str">
        <f>+CONCATENATE(MID(Principal!E11,1,14)," de ambas temporadas")</f>
        <v>Datos al 31/12 de ambas temporadas</v>
      </c>
      <c r="G11" s="64"/>
      <c r="H11" s="64"/>
      <c r="I11" s="64"/>
    </row>
    <row r="12" spans="1:9" ht="6" customHeight="1" x14ac:dyDescent="0.2"/>
    <row r="13" spans="1:9" x14ac:dyDescent="0.2">
      <c r="A13" s="66" t="s">
        <v>264</v>
      </c>
      <c r="B13" s="67"/>
      <c r="C13" s="67"/>
      <c r="D13" s="67"/>
      <c r="E13" s="68"/>
      <c r="F13" s="73" t="s">
        <v>25</v>
      </c>
      <c r="G13" s="74"/>
      <c r="H13" s="74"/>
      <c r="I13" s="114" t="s">
        <v>21</v>
      </c>
    </row>
    <row r="14" spans="1:9" x14ac:dyDescent="0.2">
      <c r="A14" s="69" t="s">
        <v>18</v>
      </c>
      <c r="B14" s="70" t="s">
        <v>15</v>
      </c>
      <c r="C14" s="71" t="s">
        <v>4</v>
      </c>
      <c r="D14" s="71" t="s">
        <v>5</v>
      </c>
      <c r="E14" s="72" t="s">
        <v>6</v>
      </c>
      <c r="F14" s="75" t="s">
        <v>4</v>
      </c>
      <c r="G14" s="76" t="s">
        <v>5</v>
      </c>
      <c r="H14" s="76" t="s">
        <v>6</v>
      </c>
      <c r="I14" s="128" t="s">
        <v>22</v>
      </c>
    </row>
    <row r="15" spans="1:9" x14ac:dyDescent="0.2">
      <c r="A15" s="157" t="s">
        <v>96</v>
      </c>
      <c r="B15" s="158" t="s">
        <v>29</v>
      </c>
      <c r="C15" s="159">
        <v>231</v>
      </c>
      <c r="D15" s="159">
        <v>12915</v>
      </c>
      <c r="E15" s="159">
        <v>245</v>
      </c>
      <c r="F15" s="162">
        <v>378</v>
      </c>
      <c r="G15" s="160">
        <v>23856</v>
      </c>
      <c r="H15" s="163">
        <v>399</v>
      </c>
      <c r="I15" s="161">
        <f>(+H15-E15)/E15</f>
        <v>0.62857142857142856</v>
      </c>
    </row>
    <row r="16" spans="1:9" x14ac:dyDescent="0.2">
      <c r="A16" s="138"/>
      <c r="B16" s="139" t="s">
        <v>30</v>
      </c>
      <c r="C16" s="140">
        <v>749</v>
      </c>
      <c r="D16" s="140">
        <v>80910</v>
      </c>
      <c r="E16" s="140">
        <v>856</v>
      </c>
      <c r="F16" s="145">
        <v>598</v>
      </c>
      <c r="G16" s="141">
        <v>58140</v>
      </c>
      <c r="H16" s="146">
        <v>720</v>
      </c>
      <c r="I16" s="142">
        <f t="shared" ref="I16:I146" si="0">(+H16-E16)/E16</f>
        <v>-0.15887850467289719</v>
      </c>
    </row>
    <row r="17" spans="1:9" x14ac:dyDescent="0.2">
      <c r="A17" s="137" t="s">
        <v>76</v>
      </c>
      <c r="B17" s="134" t="s">
        <v>86</v>
      </c>
      <c r="C17" s="135">
        <v>10050</v>
      </c>
      <c r="D17" s="135">
        <v>12570</v>
      </c>
      <c r="E17" s="135">
        <v>10385</v>
      </c>
      <c r="F17" s="143">
        <v>3976</v>
      </c>
      <c r="G17" s="136">
        <v>13383</v>
      </c>
      <c r="H17" s="144">
        <v>10963</v>
      </c>
      <c r="I17" s="122">
        <f t="shared" si="0"/>
        <v>5.5657197881559942E-2</v>
      </c>
    </row>
    <row r="18" spans="1:9" x14ac:dyDescent="0.2">
      <c r="A18" s="137"/>
      <c r="B18" s="134" t="s">
        <v>29</v>
      </c>
      <c r="C18" s="135">
        <v>0</v>
      </c>
      <c r="D18" s="135">
        <v>0</v>
      </c>
      <c r="E18" s="135">
        <v>0</v>
      </c>
      <c r="F18" s="143">
        <v>21</v>
      </c>
      <c r="G18" s="136">
        <v>1176</v>
      </c>
      <c r="H18" s="144">
        <v>22</v>
      </c>
      <c r="I18" s="131" t="s">
        <v>16</v>
      </c>
    </row>
    <row r="19" spans="1:9" x14ac:dyDescent="0.2">
      <c r="A19" s="138"/>
      <c r="B19" s="139" t="s">
        <v>30</v>
      </c>
      <c r="C19" s="140">
        <v>327</v>
      </c>
      <c r="D19" s="140">
        <v>35615</v>
      </c>
      <c r="E19" s="140">
        <v>387</v>
      </c>
      <c r="F19" s="145">
        <v>207</v>
      </c>
      <c r="G19" s="141">
        <v>21910</v>
      </c>
      <c r="H19" s="146">
        <v>224</v>
      </c>
      <c r="I19" s="142">
        <f t="shared" si="0"/>
        <v>-0.42118863049095606</v>
      </c>
    </row>
    <row r="20" spans="1:9" x14ac:dyDescent="0.2">
      <c r="A20" s="137" t="s">
        <v>204</v>
      </c>
      <c r="B20" s="134" t="s">
        <v>29</v>
      </c>
      <c r="C20" s="135">
        <v>1070</v>
      </c>
      <c r="D20" s="135">
        <v>73396</v>
      </c>
      <c r="E20" s="135">
        <v>1162</v>
      </c>
      <c r="F20" s="143">
        <v>0</v>
      </c>
      <c r="G20" s="136">
        <v>0</v>
      </c>
      <c r="H20" s="144">
        <v>0</v>
      </c>
      <c r="I20" s="122">
        <f t="shared" si="0"/>
        <v>-1</v>
      </c>
    </row>
    <row r="21" spans="1:9" x14ac:dyDescent="0.2">
      <c r="A21" s="138"/>
      <c r="B21" s="139" t="s">
        <v>212</v>
      </c>
      <c r="C21" s="140">
        <v>210</v>
      </c>
      <c r="D21" s="140">
        <v>20139</v>
      </c>
      <c r="E21" s="140">
        <v>205</v>
      </c>
      <c r="F21" s="145">
        <v>0</v>
      </c>
      <c r="G21" s="141">
        <v>0</v>
      </c>
      <c r="H21" s="146">
        <v>0</v>
      </c>
      <c r="I21" s="142">
        <f t="shared" si="0"/>
        <v>-1</v>
      </c>
    </row>
    <row r="22" spans="1:9" x14ac:dyDescent="0.2">
      <c r="A22" s="137" t="s">
        <v>79</v>
      </c>
      <c r="B22" s="134" t="s">
        <v>72</v>
      </c>
      <c r="C22" s="135">
        <v>306</v>
      </c>
      <c r="D22" s="135">
        <v>18360</v>
      </c>
      <c r="E22" s="135">
        <v>461</v>
      </c>
      <c r="F22" s="143">
        <v>20</v>
      </c>
      <c r="G22" s="136">
        <v>20</v>
      </c>
      <c r="H22" s="144">
        <v>25</v>
      </c>
      <c r="I22" s="122">
        <f t="shared" si="0"/>
        <v>-0.94577006507592187</v>
      </c>
    </row>
    <row r="23" spans="1:9" x14ac:dyDescent="0.2">
      <c r="A23" s="137"/>
      <c r="B23" s="134" t="s">
        <v>87</v>
      </c>
      <c r="C23" s="135">
        <v>6663</v>
      </c>
      <c r="D23" s="135">
        <v>399780</v>
      </c>
      <c r="E23" s="135">
        <v>10034</v>
      </c>
      <c r="F23" s="143">
        <v>7729</v>
      </c>
      <c r="G23" s="136">
        <v>463740</v>
      </c>
      <c r="H23" s="144">
        <v>11640</v>
      </c>
      <c r="I23" s="122">
        <f t="shared" si="0"/>
        <v>0.16005581024516644</v>
      </c>
    </row>
    <row r="24" spans="1:9" x14ac:dyDescent="0.2">
      <c r="A24" s="138"/>
      <c r="B24" s="139" t="s">
        <v>90</v>
      </c>
      <c r="C24" s="140">
        <v>0</v>
      </c>
      <c r="D24" s="140">
        <v>0</v>
      </c>
      <c r="E24" s="140">
        <v>0</v>
      </c>
      <c r="F24" s="145">
        <v>36</v>
      </c>
      <c r="G24" s="141">
        <v>1800</v>
      </c>
      <c r="H24" s="146">
        <v>46</v>
      </c>
      <c r="I24" s="154" t="s">
        <v>16</v>
      </c>
    </row>
    <row r="25" spans="1:9" x14ac:dyDescent="0.2">
      <c r="A25" s="147" t="s">
        <v>205</v>
      </c>
      <c r="B25" s="148" t="s">
        <v>212</v>
      </c>
      <c r="C25" s="149">
        <v>144</v>
      </c>
      <c r="D25" s="149">
        <v>14820</v>
      </c>
      <c r="E25" s="149">
        <v>163</v>
      </c>
      <c r="F25" s="150">
        <v>80</v>
      </c>
      <c r="G25" s="151">
        <v>9218</v>
      </c>
      <c r="H25" s="152">
        <v>97</v>
      </c>
      <c r="I25" s="153">
        <f t="shared" si="0"/>
        <v>-0.40490797546012269</v>
      </c>
    </row>
    <row r="26" spans="1:9" x14ac:dyDescent="0.2">
      <c r="A26" s="137" t="s">
        <v>158</v>
      </c>
      <c r="B26" s="134" t="s">
        <v>88</v>
      </c>
      <c r="C26" s="135">
        <v>0</v>
      </c>
      <c r="D26" s="135">
        <v>0</v>
      </c>
      <c r="E26" s="135">
        <v>0</v>
      </c>
      <c r="F26" s="143">
        <v>0</v>
      </c>
      <c r="G26" s="136">
        <v>13</v>
      </c>
      <c r="H26" s="144">
        <v>365</v>
      </c>
      <c r="I26" s="131" t="s">
        <v>16</v>
      </c>
    </row>
    <row r="27" spans="1:9" x14ac:dyDescent="0.2">
      <c r="A27" s="155"/>
      <c r="B27" s="139" t="s">
        <v>29</v>
      </c>
      <c r="C27" s="140">
        <v>315</v>
      </c>
      <c r="D27" s="140">
        <v>17640</v>
      </c>
      <c r="E27" s="140">
        <v>335</v>
      </c>
      <c r="F27" s="145">
        <v>210</v>
      </c>
      <c r="G27" s="141">
        <v>11760</v>
      </c>
      <c r="H27" s="146">
        <v>223</v>
      </c>
      <c r="I27" s="142">
        <f t="shared" si="0"/>
        <v>-0.33432835820895523</v>
      </c>
    </row>
    <row r="28" spans="1:9" x14ac:dyDescent="0.2">
      <c r="A28" s="137" t="s">
        <v>97</v>
      </c>
      <c r="B28" s="134" t="s">
        <v>67</v>
      </c>
      <c r="C28" s="135">
        <v>0</v>
      </c>
      <c r="D28" s="135">
        <v>0</v>
      </c>
      <c r="E28" s="135">
        <v>0</v>
      </c>
      <c r="F28" s="143">
        <v>0</v>
      </c>
      <c r="G28" s="136">
        <v>18</v>
      </c>
      <c r="H28" s="144">
        <v>500</v>
      </c>
      <c r="I28" s="131" t="s">
        <v>16</v>
      </c>
    </row>
    <row r="29" spans="1:9" x14ac:dyDescent="0.2">
      <c r="A29" s="137"/>
      <c r="B29" s="134" t="s">
        <v>88</v>
      </c>
      <c r="C29" s="135">
        <v>0</v>
      </c>
      <c r="D29" s="135">
        <v>2</v>
      </c>
      <c r="E29" s="135">
        <v>46</v>
      </c>
      <c r="F29" s="143">
        <v>0</v>
      </c>
      <c r="G29" s="136">
        <v>0</v>
      </c>
      <c r="H29" s="144">
        <v>0</v>
      </c>
      <c r="I29" s="122">
        <f t="shared" si="0"/>
        <v>-1</v>
      </c>
    </row>
    <row r="30" spans="1:9" x14ac:dyDescent="0.2">
      <c r="A30" s="137"/>
      <c r="B30" s="134" t="s">
        <v>29</v>
      </c>
      <c r="C30" s="135">
        <v>454</v>
      </c>
      <c r="D30" s="135">
        <v>27664</v>
      </c>
      <c r="E30" s="135">
        <v>466</v>
      </c>
      <c r="F30" s="143">
        <v>850</v>
      </c>
      <c r="G30" s="136">
        <v>50463</v>
      </c>
      <c r="H30" s="144">
        <v>880</v>
      </c>
      <c r="I30" s="122">
        <f t="shared" si="0"/>
        <v>0.88841201716738194</v>
      </c>
    </row>
    <row r="31" spans="1:9" x14ac:dyDescent="0.2">
      <c r="A31" s="156"/>
      <c r="B31" s="134" t="s">
        <v>30</v>
      </c>
      <c r="C31" s="135">
        <v>40</v>
      </c>
      <c r="D31" s="135">
        <v>3600</v>
      </c>
      <c r="E31" s="135">
        <v>58</v>
      </c>
      <c r="F31" s="143">
        <v>60</v>
      </c>
      <c r="G31" s="136">
        <v>4500</v>
      </c>
      <c r="H31" s="144">
        <v>61</v>
      </c>
      <c r="I31" s="122">
        <f t="shared" si="0"/>
        <v>5.1724137931034482E-2</v>
      </c>
    </row>
    <row r="32" spans="1:9" x14ac:dyDescent="0.2">
      <c r="A32" s="155"/>
      <c r="B32" s="139" t="s">
        <v>92</v>
      </c>
      <c r="C32" s="140">
        <v>0</v>
      </c>
      <c r="D32" s="140">
        <v>30</v>
      </c>
      <c r="E32" s="140">
        <v>702</v>
      </c>
      <c r="F32" s="145">
        <v>0</v>
      </c>
      <c r="G32" s="141">
        <v>30</v>
      </c>
      <c r="H32" s="146">
        <v>712</v>
      </c>
      <c r="I32" s="142">
        <f t="shared" si="0"/>
        <v>1.4245014245014245E-2</v>
      </c>
    </row>
    <row r="33" spans="1:9" x14ac:dyDescent="0.2">
      <c r="A33" s="137" t="s">
        <v>31</v>
      </c>
      <c r="B33" s="134" t="s">
        <v>88</v>
      </c>
      <c r="C33" s="135">
        <v>1</v>
      </c>
      <c r="D33" s="135">
        <v>2132</v>
      </c>
      <c r="E33" s="135">
        <v>1254</v>
      </c>
      <c r="F33" s="143">
        <v>60</v>
      </c>
      <c r="G33" s="136">
        <v>98</v>
      </c>
      <c r="H33" s="144">
        <v>928</v>
      </c>
      <c r="I33" s="122">
        <f t="shared" si="0"/>
        <v>-0.25996810207336524</v>
      </c>
    </row>
    <row r="34" spans="1:9" x14ac:dyDescent="0.2">
      <c r="A34" s="137"/>
      <c r="B34" s="134" t="s">
        <v>89</v>
      </c>
      <c r="C34" s="135">
        <v>0</v>
      </c>
      <c r="D34" s="135">
        <v>167460</v>
      </c>
      <c r="E34" s="135">
        <v>4931</v>
      </c>
      <c r="F34" s="143">
        <v>0</v>
      </c>
      <c r="G34" s="136">
        <v>327780</v>
      </c>
      <c r="H34" s="144">
        <v>9920</v>
      </c>
      <c r="I34" s="122">
        <f t="shared" si="0"/>
        <v>1.0117623200162238</v>
      </c>
    </row>
    <row r="35" spans="1:9" x14ac:dyDescent="0.2">
      <c r="A35" s="137"/>
      <c r="B35" s="134" t="s">
        <v>29</v>
      </c>
      <c r="C35" s="135">
        <v>348</v>
      </c>
      <c r="D35" s="135">
        <v>17850</v>
      </c>
      <c r="E35" s="135">
        <v>351</v>
      </c>
      <c r="F35" s="143">
        <v>417</v>
      </c>
      <c r="G35" s="136">
        <v>22142</v>
      </c>
      <c r="H35" s="144">
        <v>416</v>
      </c>
      <c r="I35" s="122">
        <f t="shared" si="0"/>
        <v>0.18518518518518517</v>
      </c>
    </row>
    <row r="36" spans="1:9" x14ac:dyDescent="0.2">
      <c r="A36" s="137"/>
      <c r="B36" s="134" t="s">
        <v>30</v>
      </c>
      <c r="C36" s="135">
        <v>4295</v>
      </c>
      <c r="D36" s="135">
        <v>272004</v>
      </c>
      <c r="E36" s="135">
        <v>5355</v>
      </c>
      <c r="F36" s="143">
        <v>3011</v>
      </c>
      <c r="G36" s="136">
        <v>188034</v>
      </c>
      <c r="H36" s="144">
        <v>3774</v>
      </c>
      <c r="I36" s="122">
        <f t="shared" si="0"/>
        <v>-0.29523809523809524</v>
      </c>
    </row>
    <row r="37" spans="1:9" x14ac:dyDescent="0.2">
      <c r="A37" s="137"/>
      <c r="B37" s="134" t="s">
        <v>71</v>
      </c>
      <c r="C37" s="135">
        <v>0</v>
      </c>
      <c r="D37" s="135">
        <v>2000</v>
      </c>
      <c r="E37" s="135">
        <v>38</v>
      </c>
      <c r="F37" s="143">
        <v>0</v>
      </c>
      <c r="G37" s="136">
        <v>0</v>
      </c>
      <c r="H37" s="144">
        <v>0</v>
      </c>
      <c r="I37" s="122">
        <f t="shared" si="0"/>
        <v>-1</v>
      </c>
    </row>
    <row r="38" spans="1:9" x14ac:dyDescent="0.2">
      <c r="A38" s="137"/>
      <c r="B38" s="134" t="s">
        <v>72</v>
      </c>
      <c r="C38" s="135">
        <v>60876</v>
      </c>
      <c r="D38" s="135">
        <v>973854</v>
      </c>
      <c r="E38" s="135">
        <v>79091</v>
      </c>
      <c r="F38" s="143">
        <v>39251</v>
      </c>
      <c r="G38" s="136">
        <v>692543</v>
      </c>
      <c r="H38" s="144">
        <v>50943</v>
      </c>
      <c r="I38" s="122">
        <f t="shared" si="0"/>
        <v>-0.35589384380017952</v>
      </c>
    </row>
    <row r="39" spans="1:9" x14ac:dyDescent="0.2">
      <c r="A39" s="137"/>
      <c r="B39" s="134" t="s">
        <v>87</v>
      </c>
      <c r="C39" s="135">
        <v>34357</v>
      </c>
      <c r="D39" s="135">
        <v>1729959</v>
      </c>
      <c r="E39" s="135">
        <v>50202</v>
      </c>
      <c r="F39" s="143">
        <v>31904</v>
      </c>
      <c r="G39" s="136">
        <v>1552452</v>
      </c>
      <c r="H39" s="144">
        <v>46348</v>
      </c>
      <c r="I39" s="122">
        <f t="shared" si="0"/>
        <v>-7.6769849806780602E-2</v>
      </c>
    </row>
    <row r="40" spans="1:9" x14ac:dyDescent="0.2">
      <c r="A40" s="137"/>
      <c r="B40" s="134" t="s">
        <v>338</v>
      </c>
      <c r="C40" s="135">
        <v>0</v>
      </c>
      <c r="D40" s="135">
        <v>0</v>
      </c>
      <c r="E40" s="135">
        <v>0</v>
      </c>
      <c r="F40" s="143">
        <v>0</v>
      </c>
      <c r="G40" s="136">
        <v>2</v>
      </c>
      <c r="H40" s="144">
        <v>45</v>
      </c>
      <c r="I40" s="131" t="s">
        <v>16</v>
      </c>
    </row>
    <row r="41" spans="1:9" x14ac:dyDescent="0.2">
      <c r="A41" s="137"/>
      <c r="B41" s="134" t="s">
        <v>326</v>
      </c>
      <c r="C41" s="135">
        <v>0</v>
      </c>
      <c r="D41" s="135">
        <v>0</v>
      </c>
      <c r="E41" s="135">
        <v>0</v>
      </c>
      <c r="F41" s="143">
        <v>0</v>
      </c>
      <c r="G41" s="136">
        <v>2</v>
      </c>
      <c r="H41" s="144">
        <v>45</v>
      </c>
      <c r="I41" s="131" t="s">
        <v>16</v>
      </c>
    </row>
    <row r="42" spans="1:9" x14ac:dyDescent="0.2">
      <c r="A42" s="137"/>
      <c r="B42" s="134" t="s">
        <v>90</v>
      </c>
      <c r="C42" s="135">
        <v>272</v>
      </c>
      <c r="D42" s="135">
        <v>12620</v>
      </c>
      <c r="E42" s="135">
        <v>346</v>
      </c>
      <c r="F42" s="143">
        <v>288</v>
      </c>
      <c r="G42" s="136">
        <v>14400</v>
      </c>
      <c r="H42" s="144">
        <v>371</v>
      </c>
      <c r="I42" s="122">
        <f t="shared" si="0"/>
        <v>7.2254335260115612E-2</v>
      </c>
    </row>
    <row r="43" spans="1:9" x14ac:dyDescent="0.2">
      <c r="A43" s="137"/>
      <c r="B43" s="134" t="s">
        <v>92</v>
      </c>
      <c r="C43" s="135">
        <v>0</v>
      </c>
      <c r="D43" s="135">
        <v>0</v>
      </c>
      <c r="E43" s="135">
        <v>0</v>
      </c>
      <c r="F43" s="143">
        <v>0</v>
      </c>
      <c r="G43" s="136">
        <v>1</v>
      </c>
      <c r="H43" s="144">
        <v>26</v>
      </c>
      <c r="I43" s="131" t="s">
        <v>16</v>
      </c>
    </row>
    <row r="44" spans="1:9" x14ac:dyDescent="0.2">
      <c r="A44" s="138"/>
      <c r="B44" s="139" t="s">
        <v>303</v>
      </c>
      <c r="C44" s="140">
        <v>10</v>
      </c>
      <c r="D44" s="140">
        <v>1190</v>
      </c>
      <c r="E44" s="140">
        <v>10</v>
      </c>
      <c r="F44" s="145">
        <v>0</v>
      </c>
      <c r="G44" s="141">
        <v>0</v>
      </c>
      <c r="H44" s="146">
        <v>0</v>
      </c>
      <c r="I44" s="142">
        <f t="shared" si="0"/>
        <v>-1</v>
      </c>
    </row>
    <row r="45" spans="1:9" x14ac:dyDescent="0.2">
      <c r="A45" s="147" t="s">
        <v>226</v>
      </c>
      <c r="B45" s="148" t="s">
        <v>30</v>
      </c>
      <c r="C45" s="149">
        <v>21</v>
      </c>
      <c r="D45" s="149">
        <v>2205</v>
      </c>
      <c r="E45" s="149">
        <v>22</v>
      </c>
      <c r="F45" s="150">
        <v>0</v>
      </c>
      <c r="G45" s="151">
        <v>0</v>
      </c>
      <c r="H45" s="152">
        <v>0</v>
      </c>
      <c r="I45" s="153">
        <f t="shared" si="0"/>
        <v>-1</v>
      </c>
    </row>
    <row r="46" spans="1:9" x14ac:dyDescent="0.2">
      <c r="A46" s="137" t="s">
        <v>80</v>
      </c>
      <c r="B46" s="134" t="s">
        <v>261</v>
      </c>
      <c r="C46" s="135">
        <v>0</v>
      </c>
      <c r="D46" s="135">
        <v>0</v>
      </c>
      <c r="E46" s="135">
        <v>0</v>
      </c>
      <c r="F46" s="143">
        <v>160</v>
      </c>
      <c r="G46" s="136">
        <v>160</v>
      </c>
      <c r="H46" s="144">
        <v>163</v>
      </c>
      <c r="I46" s="131" t="s">
        <v>16</v>
      </c>
    </row>
    <row r="47" spans="1:9" x14ac:dyDescent="0.2">
      <c r="A47" s="137"/>
      <c r="B47" s="134" t="s">
        <v>91</v>
      </c>
      <c r="C47" s="135">
        <v>0</v>
      </c>
      <c r="D47" s="135">
        <v>0</v>
      </c>
      <c r="E47" s="135">
        <v>0</v>
      </c>
      <c r="F47" s="143">
        <v>0</v>
      </c>
      <c r="G47" s="136">
        <v>12</v>
      </c>
      <c r="H47" s="144">
        <v>135</v>
      </c>
      <c r="I47" s="131" t="s">
        <v>16</v>
      </c>
    </row>
    <row r="48" spans="1:9" x14ac:dyDescent="0.2">
      <c r="A48" s="137"/>
      <c r="B48" s="134" t="s">
        <v>182</v>
      </c>
      <c r="C48" s="135">
        <v>0</v>
      </c>
      <c r="D48" s="135">
        <v>20</v>
      </c>
      <c r="E48" s="135">
        <v>412</v>
      </c>
      <c r="F48" s="143">
        <v>0</v>
      </c>
      <c r="G48" s="136">
        <v>0</v>
      </c>
      <c r="H48" s="144">
        <v>0</v>
      </c>
      <c r="I48" s="122">
        <f t="shared" si="0"/>
        <v>-1</v>
      </c>
    </row>
    <row r="49" spans="1:9" x14ac:dyDescent="0.2">
      <c r="A49" s="137"/>
      <c r="B49" s="134" t="s">
        <v>88</v>
      </c>
      <c r="C49" s="135">
        <v>60</v>
      </c>
      <c r="D49" s="135">
        <v>60</v>
      </c>
      <c r="E49" s="135">
        <v>51</v>
      </c>
      <c r="F49" s="143">
        <v>0</v>
      </c>
      <c r="G49" s="136">
        <v>0</v>
      </c>
      <c r="H49" s="144">
        <v>0</v>
      </c>
      <c r="I49" s="122">
        <f t="shared" si="0"/>
        <v>-1</v>
      </c>
    </row>
    <row r="50" spans="1:9" x14ac:dyDescent="0.2">
      <c r="A50" s="137"/>
      <c r="B50" s="134" t="s">
        <v>29</v>
      </c>
      <c r="C50" s="135">
        <v>3705</v>
      </c>
      <c r="D50" s="135">
        <v>165930</v>
      </c>
      <c r="E50" s="135">
        <v>3887</v>
      </c>
      <c r="F50" s="143">
        <v>1420</v>
      </c>
      <c r="G50" s="136">
        <v>24453</v>
      </c>
      <c r="H50" s="144">
        <v>1598</v>
      </c>
      <c r="I50" s="122">
        <f t="shared" si="0"/>
        <v>-0.58888603035760223</v>
      </c>
    </row>
    <row r="51" spans="1:9" x14ac:dyDescent="0.2">
      <c r="A51" s="137"/>
      <c r="B51" s="134" t="s">
        <v>30</v>
      </c>
      <c r="C51" s="135">
        <v>3241</v>
      </c>
      <c r="D51" s="135">
        <v>216397</v>
      </c>
      <c r="E51" s="135">
        <v>3806</v>
      </c>
      <c r="F51" s="143">
        <v>2352</v>
      </c>
      <c r="G51" s="136">
        <v>149176</v>
      </c>
      <c r="H51" s="144">
        <v>2781</v>
      </c>
      <c r="I51" s="122">
        <f t="shared" si="0"/>
        <v>-0.26931161324224906</v>
      </c>
    </row>
    <row r="52" spans="1:9" x14ac:dyDescent="0.2">
      <c r="A52" s="138"/>
      <c r="B52" s="139" t="s">
        <v>304</v>
      </c>
      <c r="C52" s="140">
        <v>0</v>
      </c>
      <c r="D52" s="140">
        <v>0</v>
      </c>
      <c r="E52" s="140">
        <v>0</v>
      </c>
      <c r="F52" s="145">
        <v>120</v>
      </c>
      <c r="G52" s="141">
        <v>120</v>
      </c>
      <c r="H52" s="146">
        <v>122</v>
      </c>
      <c r="I52" s="154" t="s">
        <v>16</v>
      </c>
    </row>
    <row r="53" spans="1:9" x14ac:dyDescent="0.2">
      <c r="A53" s="147" t="s">
        <v>286</v>
      </c>
      <c r="B53" s="148" t="s">
        <v>280</v>
      </c>
      <c r="C53" s="149">
        <v>0</v>
      </c>
      <c r="D53" s="149">
        <v>69</v>
      </c>
      <c r="E53" s="149">
        <v>24</v>
      </c>
      <c r="F53" s="150">
        <v>0</v>
      </c>
      <c r="G53" s="151">
        <v>0</v>
      </c>
      <c r="H53" s="152">
        <v>0</v>
      </c>
      <c r="I53" s="153">
        <f t="shared" si="0"/>
        <v>-1</v>
      </c>
    </row>
    <row r="54" spans="1:9" x14ac:dyDescent="0.2">
      <c r="A54" s="147" t="s">
        <v>81</v>
      </c>
      <c r="B54" s="148" t="s">
        <v>87</v>
      </c>
      <c r="C54" s="149">
        <v>493</v>
      </c>
      <c r="D54" s="149">
        <v>29580</v>
      </c>
      <c r="E54" s="149">
        <v>742</v>
      </c>
      <c r="F54" s="150">
        <v>136</v>
      </c>
      <c r="G54" s="151">
        <v>8160</v>
      </c>
      <c r="H54" s="152">
        <v>205</v>
      </c>
      <c r="I54" s="153">
        <f t="shared" si="0"/>
        <v>-0.72371967654986524</v>
      </c>
    </row>
    <row r="55" spans="1:9" x14ac:dyDescent="0.2">
      <c r="A55" s="137" t="s">
        <v>213</v>
      </c>
      <c r="B55" s="134" t="s">
        <v>86</v>
      </c>
      <c r="C55" s="135">
        <v>0</v>
      </c>
      <c r="D55" s="135">
        <v>147</v>
      </c>
      <c r="E55" s="135">
        <v>119</v>
      </c>
      <c r="F55" s="143">
        <v>0</v>
      </c>
      <c r="G55" s="136">
        <v>0</v>
      </c>
      <c r="H55" s="144">
        <v>0</v>
      </c>
      <c r="I55" s="122">
        <f t="shared" si="0"/>
        <v>-1</v>
      </c>
    </row>
    <row r="56" spans="1:9" x14ac:dyDescent="0.2">
      <c r="A56" s="156"/>
      <c r="B56" s="134" t="s">
        <v>71</v>
      </c>
      <c r="C56" s="135">
        <v>0</v>
      </c>
      <c r="D56" s="135">
        <v>29835</v>
      </c>
      <c r="E56" s="135">
        <v>521</v>
      </c>
      <c r="F56" s="143">
        <v>0</v>
      </c>
      <c r="G56" s="136">
        <v>12713</v>
      </c>
      <c r="H56" s="144">
        <v>164</v>
      </c>
      <c r="I56" s="122">
        <f t="shared" si="0"/>
        <v>-0.68522072936660272</v>
      </c>
    </row>
    <row r="57" spans="1:9" x14ac:dyDescent="0.2">
      <c r="A57" s="156"/>
      <c r="B57" s="134" t="s">
        <v>29</v>
      </c>
      <c r="C57" s="135">
        <v>0</v>
      </c>
      <c r="D57" s="135">
        <v>0</v>
      </c>
      <c r="E57" s="135">
        <v>0</v>
      </c>
      <c r="F57" s="143">
        <v>21</v>
      </c>
      <c r="G57" s="136">
        <v>1176</v>
      </c>
      <c r="H57" s="144">
        <v>22</v>
      </c>
      <c r="I57" s="131" t="s">
        <v>16</v>
      </c>
    </row>
    <row r="58" spans="1:9" x14ac:dyDescent="0.2">
      <c r="A58" s="137"/>
      <c r="B58" s="134" t="s">
        <v>30</v>
      </c>
      <c r="C58" s="135">
        <v>646</v>
      </c>
      <c r="D58" s="135">
        <v>66366</v>
      </c>
      <c r="E58" s="135">
        <v>677</v>
      </c>
      <c r="F58" s="143">
        <v>168</v>
      </c>
      <c r="G58" s="136">
        <v>17535</v>
      </c>
      <c r="H58" s="144">
        <v>179</v>
      </c>
      <c r="I58" s="122">
        <f t="shared" si="0"/>
        <v>-0.73559822747415071</v>
      </c>
    </row>
    <row r="59" spans="1:9" x14ac:dyDescent="0.2">
      <c r="A59" s="138"/>
      <c r="B59" s="139" t="s">
        <v>240</v>
      </c>
      <c r="C59" s="140">
        <v>0</v>
      </c>
      <c r="D59" s="140">
        <v>31449</v>
      </c>
      <c r="E59" s="140">
        <v>557</v>
      </c>
      <c r="F59" s="145">
        <v>0</v>
      </c>
      <c r="G59" s="141">
        <v>0</v>
      </c>
      <c r="H59" s="146">
        <v>0</v>
      </c>
      <c r="I59" s="142">
        <f t="shared" si="0"/>
        <v>-1</v>
      </c>
    </row>
    <row r="60" spans="1:9" x14ac:dyDescent="0.2">
      <c r="A60" s="137" t="s">
        <v>163</v>
      </c>
      <c r="B60" s="134" t="s">
        <v>67</v>
      </c>
      <c r="C60" s="135">
        <v>0</v>
      </c>
      <c r="D60" s="135">
        <v>4995</v>
      </c>
      <c r="E60" s="135">
        <v>200</v>
      </c>
      <c r="F60" s="143">
        <v>0</v>
      </c>
      <c r="G60" s="136">
        <v>0</v>
      </c>
      <c r="H60" s="144">
        <v>0</v>
      </c>
      <c r="I60" s="122">
        <f t="shared" si="0"/>
        <v>-1</v>
      </c>
    </row>
    <row r="61" spans="1:9" x14ac:dyDescent="0.2">
      <c r="A61" s="137"/>
      <c r="B61" s="134" t="s">
        <v>287</v>
      </c>
      <c r="C61" s="135">
        <v>0</v>
      </c>
      <c r="D61" s="135">
        <v>0</v>
      </c>
      <c r="E61" s="135">
        <v>0</v>
      </c>
      <c r="F61" s="143">
        <v>36</v>
      </c>
      <c r="G61" s="136">
        <v>144</v>
      </c>
      <c r="H61" s="144">
        <v>47</v>
      </c>
      <c r="I61" s="131" t="s">
        <v>16</v>
      </c>
    </row>
    <row r="62" spans="1:9" x14ac:dyDescent="0.2">
      <c r="A62" s="137"/>
      <c r="B62" s="134" t="s">
        <v>162</v>
      </c>
      <c r="C62" s="135">
        <v>0</v>
      </c>
      <c r="D62" s="135">
        <v>11747</v>
      </c>
      <c r="E62" s="135">
        <v>416</v>
      </c>
      <c r="F62" s="143">
        <v>0</v>
      </c>
      <c r="G62" s="136">
        <v>961</v>
      </c>
      <c r="H62" s="144">
        <v>48</v>
      </c>
      <c r="I62" s="122">
        <f t="shared" si="0"/>
        <v>-0.88461538461538458</v>
      </c>
    </row>
    <row r="63" spans="1:9" x14ac:dyDescent="0.2">
      <c r="A63" s="137"/>
      <c r="B63" s="134" t="s">
        <v>72</v>
      </c>
      <c r="C63" s="135">
        <v>820</v>
      </c>
      <c r="D63" s="135">
        <v>820</v>
      </c>
      <c r="E63" s="135">
        <v>1045</v>
      </c>
      <c r="F63" s="143">
        <v>0</v>
      </c>
      <c r="G63" s="136">
        <v>0</v>
      </c>
      <c r="H63" s="144">
        <v>0</v>
      </c>
      <c r="I63" s="122">
        <f t="shared" si="0"/>
        <v>-1</v>
      </c>
    </row>
    <row r="64" spans="1:9" x14ac:dyDescent="0.2">
      <c r="A64" s="138"/>
      <c r="B64" s="139" t="s">
        <v>87</v>
      </c>
      <c r="C64" s="140">
        <v>136</v>
      </c>
      <c r="D64" s="140">
        <v>8160</v>
      </c>
      <c r="E64" s="140">
        <v>205</v>
      </c>
      <c r="F64" s="145">
        <v>0</v>
      </c>
      <c r="G64" s="141">
        <v>0</v>
      </c>
      <c r="H64" s="146">
        <v>0</v>
      </c>
      <c r="I64" s="142">
        <f t="shared" si="0"/>
        <v>-1</v>
      </c>
    </row>
    <row r="65" spans="1:9" x14ac:dyDescent="0.2">
      <c r="A65" s="147" t="s">
        <v>312</v>
      </c>
      <c r="B65" s="148" t="s">
        <v>71</v>
      </c>
      <c r="C65" s="149">
        <v>0</v>
      </c>
      <c r="D65" s="149">
        <v>8600</v>
      </c>
      <c r="E65" s="149">
        <v>102</v>
      </c>
      <c r="F65" s="150">
        <v>0</v>
      </c>
      <c r="G65" s="151">
        <v>0</v>
      </c>
      <c r="H65" s="152">
        <v>0</v>
      </c>
      <c r="I65" s="153">
        <f t="shared" si="0"/>
        <v>-1</v>
      </c>
    </row>
    <row r="66" spans="1:9" x14ac:dyDescent="0.2">
      <c r="A66" s="147" t="s">
        <v>179</v>
      </c>
      <c r="B66" s="148" t="s">
        <v>30</v>
      </c>
      <c r="C66" s="149">
        <v>21</v>
      </c>
      <c r="D66" s="149">
        <v>2205</v>
      </c>
      <c r="E66" s="149">
        <v>22</v>
      </c>
      <c r="F66" s="150">
        <v>62</v>
      </c>
      <c r="G66" s="151">
        <v>6440</v>
      </c>
      <c r="H66" s="152">
        <v>66</v>
      </c>
      <c r="I66" s="153">
        <f t="shared" si="0"/>
        <v>2</v>
      </c>
    </row>
    <row r="67" spans="1:9" x14ac:dyDescent="0.2">
      <c r="A67" s="137" t="s">
        <v>180</v>
      </c>
      <c r="B67" s="134" t="s">
        <v>29</v>
      </c>
      <c r="C67" s="135">
        <v>63</v>
      </c>
      <c r="D67" s="135">
        <v>3528</v>
      </c>
      <c r="E67" s="135">
        <v>67</v>
      </c>
      <c r="F67" s="143">
        <v>168</v>
      </c>
      <c r="G67" s="136">
        <v>9408</v>
      </c>
      <c r="H67" s="144">
        <v>179</v>
      </c>
      <c r="I67" s="122">
        <f t="shared" si="0"/>
        <v>1.6716417910447761</v>
      </c>
    </row>
    <row r="68" spans="1:9" x14ac:dyDescent="0.2">
      <c r="A68" s="155"/>
      <c r="B68" s="139" t="s">
        <v>30</v>
      </c>
      <c r="C68" s="140">
        <v>300</v>
      </c>
      <c r="D68" s="140">
        <v>23999</v>
      </c>
      <c r="E68" s="140">
        <v>384</v>
      </c>
      <c r="F68" s="145">
        <v>80</v>
      </c>
      <c r="G68" s="141">
        <v>6400</v>
      </c>
      <c r="H68" s="146">
        <v>102</v>
      </c>
      <c r="I68" s="142">
        <f t="shared" si="0"/>
        <v>-0.734375</v>
      </c>
    </row>
    <row r="69" spans="1:9" x14ac:dyDescent="0.2">
      <c r="A69" s="137" t="s">
        <v>77</v>
      </c>
      <c r="B69" s="134" t="s">
        <v>89</v>
      </c>
      <c r="C69" s="135">
        <v>0</v>
      </c>
      <c r="D69" s="135">
        <v>0</v>
      </c>
      <c r="E69" s="135">
        <v>0</v>
      </c>
      <c r="F69" s="143">
        <v>0</v>
      </c>
      <c r="G69" s="136">
        <v>9200</v>
      </c>
      <c r="H69" s="144">
        <v>460</v>
      </c>
      <c r="I69" s="131" t="s">
        <v>16</v>
      </c>
    </row>
    <row r="70" spans="1:9" x14ac:dyDescent="0.2">
      <c r="A70" s="137"/>
      <c r="B70" s="134" t="s">
        <v>90</v>
      </c>
      <c r="C70" s="135">
        <v>18</v>
      </c>
      <c r="D70" s="135">
        <v>900</v>
      </c>
      <c r="E70" s="135">
        <v>23</v>
      </c>
      <c r="F70" s="143">
        <v>36</v>
      </c>
      <c r="G70" s="136">
        <v>1800</v>
      </c>
      <c r="H70" s="144">
        <v>46</v>
      </c>
      <c r="I70" s="122">
        <f t="shared" si="0"/>
        <v>1</v>
      </c>
    </row>
    <row r="71" spans="1:9" x14ac:dyDescent="0.2">
      <c r="A71" s="138"/>
      <c r="B71" s="139" t="s">
        <v>92</v>
      </c>
      <c r="C71" s="140">
        <v>0</v>
      </c>
      <c r="D71" s="140">
        <v>84</v>
      </c>
      <c r="E71" s="140">
        <v>1993</v>
      </c>
      <c r="F71" s="145">
        <v>0</v>
      </c>
      <c r="G71" s="141">
        <v>72</v>
      </c>
      <c r="H71" s="146">
        <v>1721</v>
      </c>
      <c r="I71" s="142">
        <f t="shared" si="0"/>
        <v>-0.13647767185148019</v>
      </c>
    </row>
    <row r="72" spans="1:9" x14ac:dyDescent="0.2">
      <c r="A72" s="137" t="s">
        <v>82</v>
      </c>
      <c r="B72" s="134" t="s">
        <v>86</v>
      </c>
      <c r="C72" s="135">
        <v>5075</v>
      </c>
      <c r="D72" s="135">
        <v>5345</v>
      </c>
      <c r="E72" s="135">
        <v>4269</v>
      </c>
      <c r="F72" s="143">
        <v>1380</v>
      </c>
      <c r="G72" s="136">
        <v>1380</v>
      </c>
      <c r="H72" s="144">
        <v>1091</v>
      </c>
      <c r="I72" s="122">
        <f t="shared" si="0"/>
        <v>-0.74443663621457012</v>
      </c>
    </row>
    <row r="73" spans="1:9" x14ac:dyDescent="0.2">
      <c r="A73" s="137"/>
      <c r="B73" s="134" t="s">
        <v>88</v>
      </c>
      <c r="C73" s="135">
        <v>0</v>
      </c>
      <c r="D73" s="135">
        <v>0</v>
      </c>
      <c r="E73" s="135">
        <v>0</v>
      </c>
      <c r="F73" s="143">
        <v>0</v>
      </c>
      <c r="G73" s="136">
        <v>44</v>
      </c>
      <c r="H73" s="144">
        <v>1221</v>
      </c>
      <c r="I73" s="131" t="s">
        <v>16</v>
      </c>
    </row>
    <row r="74" spans="1:9" x14ac:dyDescent="0.2">
      <c r="A74" s="137"/>
      <c r="B74" s="134" t="s">
        <v>29</v>
      </c>
      <c r="C74" s="135">
        <v>325</v>
      </c>
      <c r="D74" s="135">
        <v>18200</v>
      </c>
      <c r="E74" s="135">
        <v>346</v>
      </c>
      <c r="F74" s="143">
        <v>144</v>
      </c>
      <c r="G74" s="136">
        <v>7952</v>
      </c>
      <c r="H74" s="144">
        <v>151</v>
      </c>
      <c r="I74" s="122">
        <f t="shared" si="0"/>
        <v>-0.56358381502890176</v>
      </c>
    </row>
    <row r="75" spans="1:9" x14ac:dyDescent="0.2">
      <c r="A75" s="138"/>
      <c r="B75" s="139" t="s">
        <v>30</v>
      </c>
      <c r="C75" s="140">
        <v>1358</v>
      </c>
      <c r="D75" s="140">
        <v>143995</v>
      </c>
      <c r="E75" s="140">
        <v>1529</v>
      </c>
      <c r="F75" s="145">
        <v>872</v>
      </c>
      <c r="G75" s="141">
        <v>92994</v>
      </c>
      <c r="H75" s="146">
        <v>967</v>
      </c>
      <c r="I75" s="142">
        <f t="shared" si="0"/>
        <v>-0.36756049705689992</v>
      </c>
    </row>
    <row r="76" spans="1:9" x14ac:dyDescent="0.2">
      <c r="A76" s="137" t="s">
        <v>83</v>
      </c>
      <c r="B76" s="134" t="s">
        <v>91</v>
      </c>
      <c r="C76" s="135">
        <v>8</v>
      </c>
      <c r="D76" s="135">
        <v>8</v>
      </c>
      <c r="E76" s="135">
        <v>76</v>
      </c>
      <c r="F76" s="143">
        <v>0</v>
      </c>
      <c r="G76" s="136">
        <v>12</v>
      </c>
      <c r="H76" s="144">
        <v>135</v>
      </c>
      <c r="I76" s="122">
        <f t="shared" si="0"/>
        <v>0.77631578947368418</v>
      </c>
    </row>
    <row r="77" spans="1:9" x14ac:dyDescent="0.2">
      <c r="A77" s="137"/>
      <c r="B77" s="134" t="s">
        <v>141</v>
      </c>
      <c r="C77" s="135">
        <v>0</v>
      </c>
      <c r="D77" s="135">
        <v>0</v>
      </c>
      <c r="E77" s="135">
        <v>0</v>
      </c>
      <c r="F77" s="143">
        <v>0</v>
      </c>
      <c r="G77" s="136">
        <v>559</v>
      </c>
      <c r="H77" s="144">
        <v>17</v>
      </c>
      <c r="I77" s="131" t="s">
        <v>16</v>
      </c>
    </row>
    <row r="78" spans="1:9" x14ac:dyDescent="0.2">
      <c r="A78" s="137"/>
      <c r="B78" s="134" t="s">
        <v>162</v>
      </c>
      <c r="C78" s="135">
        <v>0</v>
      </c>
      <c r="D78" s="135">
        <v>0</v>
      </c>
      <c r="E78" s="135">
        <v>0</v>
      </c>
      <c r="F78" s="143">
        <v>0</v>
      </c>
      <c r="G78" s="136">
        <v>2</v>
      </c>
      <c r="H78" s="144">
        <v>47</v>
      </c>
      <c r="I78" s="131" t="s">
        <v>16</v>
      </c>
    </row>
    <row r="79" spans="1:9" x14ac:dyDescent="0.2">
      <c r="A79" s="137"/>
      <c r="B79" s="134" t="s">
        <v>29</v>
      </c>
      <c r="C79" s="135">
        <v>42</v>
      </c>
      <c r="D79" s="135">
        <v>3328</v>
      </c>
      <c r="E79" s="135">
        <v>45</v>
      </c>
      <c r="F79" s="143">
        <v>105</v>
      </c>
      <c r="G79" s="136">
        <v>5880</v>
      </c>
      <c r="H79" s="144">
        <v>112</v>
      </c>
      <c r="I79" s="122">
        <f t="shared" si="0"/>
        <v>1.4888888888888889</v>
      </c>
    </row>
    <row r="80" spans="1:9" x14ac:dyDescent="0.2">
      <c r="A80" s="137"/>
      <c r="B80" s="134" t="s">
        <v>300</v>
      </c>
      <c r="C80" s="135">
        <v>0</v>
      </c>
      <c r="D80" s="135">
        <v>0</v>
      </c>
      <c r="E80" s="135">
        <v>0</v>
      </c>
      <c r="F80" s="143">
        <v>0</v>
      </c>
      <c r="G80" s="136">
        <v>1</v>
      </c>
      <c r="H80" s="144">
        <v>3</v>
      </c>
      <c r="I80" s="131" t="s">
        <v>16</v>
      </c>
    </row>
    <row r="81" spans="1:9" x14ac:dyDescent="0.2">
      <c r="A81" s="137"/>
      <c r="B81" s="134" t="s">
        <v>30</v>
      </c>
      <c r="C81" s="135">
        <v>1665</v>
      </c>
      <c r="D81" s="135">
        <v>144301</v>
      </c>
      <c r="E81" s="135">
        <v>2044</v>
      </c>
      <c r="F81" s="143">
        <v>939</v>
      </c>
      <c r="G81" s="136">
        <v>82730</v>
      </c>
      <c r="H81" s="144">
        <v>1156</v>
      </c>
      <c r="I81" s="122">
        <f t="shared" si="0"/>
        <v>-0.43444227005870839</v>
      </c>
    </row>
    <row r="82" spans="1:9" x14ac:dyDescent="0.2">
      <c r="A82" s="137"/>
      <c r="B82" s="134" t="s">
        <v>327</v>
      </c>
      <c r="C82" s="135">
        <v>0</v>
      </c>
      <c r="D82" s="135">
        <v>20</v>
      </c>
      <c r="E82" s="135">
        <v>500</v>
      </c>
      <c r="F82" s="143">
        <v>0</v>
      </c>
      <c r="G82" s="136">
        <v>0</v>
      </c>
      <c r="H82" s="144">
        <v>0</v>
      </c>
      <c r="I82" s="122">
        <f t="shared" si="0"/>
        <v>-1</v>
      </c>
    </row>
    <row r="83" spans="1:9" x14ac:dyDescent="0.2">
      <c r="A83" s="138"/>
      <c r="B83" s="139" t="s">
        <v>224</v>
      </c>
      <c r="C83" s="140">
        <v>0</v>
      </c>
      <c r="D83" s="140">
        <v>600</v>
      </c>
      <c r="E83" s="140">
        <v>18</v>
      </c>
      <c r="F83" s="145">
        <v>0</v>
      </c>
      <c r="G83" s="141">
        <v>0</v>
      </c>
      <c r="H83" s="146">
        <v>0</v>
      </c>
      <c r="I83" s="142">
        <f t="shared" si="0"/>
        <v>-1</v>
      </c>
    </row>
    <row r="84" spans="1:9" x14ac:dyDescent="0.2">
      <c r="A84" s="137" t="s">
        <v>159</v>
      </c>
      <c r="B84" s="134" t="s">
        <v>29</v>
      </c>
      <c r="C84" s="135">
        <v>180</v>
      </c>
      <c r="D84" s="135">
        <v>10080</v>
      </c>
      <c r="E84" s="135">
        <v>192</v>
      </c>
      <c r="F84" s="143">
        <v>81</v>
      </c>
      <c r="G84" s="136">
        <v>4683</v>
      </c>
      <c r="H84" s="144">
        <v>86</v>
      </c>
      <c r="I84" s="122">
        <f t="shared" si="0"/>
        <v>-0.55208333333333337</v>
      </c>
    </row>
    <row r="85" spans="1:9" x14ac:dyDescent="0.2">
      <c r="A85" s="138"/>
      <c r="B85" s="139" t="s">
        <v>30</v>
      </c>
      <c r="C85" s="140">
        <v>9</v>
      </c>
      <c r="D85" s="140">
        <v>903</v>
      </c>
      <c r="E85" s="140">
        <v>9</v>
      </c>
      <c r="F85" s="145">
        <v>3</v>
      </c>
      <c r="G85" s="141">
        <v>315</v>
      </c>
      <c r="H85" s="146">
        <v>3</v>
      </c>
      <c r="I85" s="142">
        <f t="shared" si="0"/>
        <v>-0.66666666666666663</v>
      </c>
    </row>
    <row r="86" spans="1:9" x14ac:dyDescent="0.2">
      <c r="A86" s="137" t="s">
        <v>32</v>
      </c>
      <c r="B86" s="134" t="s">
        <v>29</v>
      </c>
      <c r="C86" s="135">
        <v>707</v>
      </c>
      <c r="D86" s="135">
        <v>44037</v>
      </c>
      <c r="E86" s="135">
        <v>731</v>
      </c>
      <c r="F86" s="143">
        <v>1407</v>
      </c>
      <c r="G86" s="136">
        <v>90773</v>
      </c>
      <c r="H86" s="144">
        <v>1420</v>
      </c>
      <c r="I86" s="122">
        <f t="shared" si="0"/>
        <v>0.94254445964432287</v>
      </c>
    </row>
    <row r="87" spans="1:9" x14ac:dyDescent="0.2">
      <c r="A87" s="137"/>
      <c r="B87" s="134" t="s">
        <v>30</v>
      </c>
      <c r="C87" s="135">
        <v>1836</v>
      </c>
      <c r="D87" s="135">
        <v>123884</v>
      </c>
      <c r="E87" s="135">
        <v>2316</v>
      </c>
      <c r="F87" s="143">
        <v>1548</v>
      </c>
      <c r="G87" s="136">
        <v>110546</v>
      </c>
      <c r="H87" s="144">
        <v>1968</v>
      </c>
      <c r="I87" s="122">
        <f t="shared" si="0"/>
        <v>-0.15025906735751296</v>
      </c>
    </row>
    <row r="88" spans="1:9" x14ac:dyDescent="0.2">
      <c r="A88" s="138"/>
      <c r="B88" s="139" t="s">
        <v>92</v>
      </c>
      <c r="C88" s="140">
        <v>0</v>
      </c>
      <c r="D88" s="140">
        <v>45</v>
      </c>
      <c r="E88" s="140">
        <v>1066</v>
      </c>
      <c r="F88" s="145">
        <v>0</v>
      </c>
      <c r="G88" s="141">
        <v>0</v>
      </c>
      <c r="H88" s="146">
        <v>0</v>
      </c>
      <c r="I88" s="142">
        <f t="shared" si="0"/>
        <v>-1</v>
      </c>
    </row>
    <row r="89" spans="1:9" x14ac:dyDescent="0.2">
      <c r="A89" s="147" t="s">
        <v>98</v>
      </c>
      <c r="B89" s="148" t="s">
        <v>30</v>
      </c>
      <c r="C89" s="149">
        <v>1003</v>
      </c>
      <c r="D89" s="149">
        <v>104580</v>
      </c>
      <c r="E89" s="149">
        <v>1198</v>
      </c>
      <c r="F89" s="150">
        <v>1047</v>
      </c>
      <c r="G89" s="151">
        <v>104472</v>
      </c>
      <c r="H89" s="152">
        <v>1251</v>
      </c>
      <c r="I89" s="153">
        <f t="shared" si="0"/>
        <v>4.4240400667779629E-2</v>
      </c>
    </row>
    <row r="90" spans="1:9" x14ac:dyDescent="0.2">
      <c r="A90" s="137" t="s">
        <v>36</v>
      </c>
      <c r="B90" s="134" t="s">
        <v>88</v>
      </c>
      <c r="C90" s="135">
        <v>0</v>
      </c>
      <c r="D90" s="135">
        <v>0</v>
      </c>
      <c r="E90" s="135">
        <v>0</v>
      </c>
      <c r="F90" s="143">
        <v>0</v>
      </c>
      <c r="G90" s="136">
        <v>20</v>
      </c>
      <c r="H90" s="144">
        <v>410</v>
      </c>
      <c r="I90" s="131" t="s">
        <v>16</v>
      </c>
    </row>
    <row r="91" spans="1:9" x14ac:dyDescent="0.2">
      <c r="A91" s="137"/>
      <c r="B91" s="134" t="s">
        <v>201</v>
      </c>
      <c r="C91" s="135">
        <v>0</v>
      </c>
      <c r="D91" s="135">
        <v>0</v>
      </c>
      <c r="E91" s="135">
        <v>0</v>
      </c>
      <c r="F91" s="143">
        <v>18</v>
      </c>
      <c r="G91" s="136">
        <v>72</v>
      </c>
      <c r="H91" s="144">
        <v>22</v>
      </c>
      <c r="I91" s="131" t="s">
        <v>16</v>
      </c>
    </row>
    <row r="92" spans="1:9" x14ac:dyDescent="0.2">
      <c r="A92" s="137"/>
      <c r="B92" s="134" t="s">
        <v>202</v>
      </c>
      <c r="C92" s="135">
        <v>0</v>
      </c>
      <c r="D92" s="135">
        <v>0</v>
      </c>
      <c r="E92" s="135">
        <v>0</v>
      </c>
      <c r="F92" s="143">
        <v>68</v>
      </c>
      <c r="G92" s="136">
        <v>68</v>
      </c>
      <c r="H92" s="144">
        <v>110</v>
      </c>
      <c r="I92" s="131" t="s">
        <v>16</v>
      </c>
    </row>
    <row r="93" spans="1:9" x14ac:dyDescent="0.2">
      <c r="A93" s="137"/>
      <c r="B93" s="134" t="s">
        <v>29</v>
      </c>
      <c r="C93" s="135">
        <v>7225</v>
      </c>
      <c r="D93" s="135">
        <v>456760</v>
      </c>
      <c r="E93" s="135">
        <v>7408</v>
      </c>
      <c r="F93" s="143">
        <v>8856</v>
      </c>
      <c r="G93" s="136">
        <v>550642</v>
      </c>
      <c r="H93" s="144">
        <v>9141</v>
      </c>
      <c r="I93" s="122">
        <f t="shared" si="0"/>
        <v>0.23393628509719222</v>
      </c>
    </row>
    <row r="94" spans="1:9" x14ac:dyDescent="0.2">
      <c r="A94" s="137"/>
      <c r="B94" s="134" t="s">
        <v>337</v>
      </c>
      <c r="C94" s="135">
        <v>0</v>
      </c>
      <c r="D94" s="135">
        <v>2</v>
      </c>
      <c r="E94" s="135">
        <v>50</v>
      </c>
      <c r="F94" s="143">
        <v>0</v>
      </c>
      <c r="G94" s="136">
        <v>0</v>
      </c>
      <c r="H94" s="144">
        <v>0</v>
      </c>
      <c r="I94" s="122">
        <f t="shared" si="0"/>
        <v>-1</v>
      </c>
    </row>
    <row r="95" spans="1:9" x14ac:dyDescent="0.2">
      <c r="A95" s="137"/>
      <c r="B95" s="134" t="s">
        <v>30</v>
      </c>
      <c r="C95" s="135">
        <v>19079</v>
      </c>
      <c r="D95" s="135">
        <v>1725670</v>
      </c>
      <c r="E95" s="135">
        <v>22950</v>
      </c>
      <c r="F95" s="143">
        <v>13485</v>
      </c>
      <c r="G95" s="136">
        <v>1180660</v>
      </c>
      <c r="H95" s="144">
        <v>16187</v>
      </c>
      <c r="I95" s="122">
        <f t="shared" si="0"/>
        <v>-0.29468409586056643</v>
      </c>
    </row>
    <row r="96" spans="1:9" x14ac:dyDescent="0.2">
      <c r="A96" s="137"/>
      <c r="B96" s="134" t="s">
        <v>282</v>
      </c>
      <c r="C96" s="135">
        <v>260</v>
      </c>
      <c r="D96" s="135">
        <v>1040</v>
      </c>
      <c r="E96" s="135">
        <v>250</v>
      </c>
      <c r="F96" s="143">
        <v>0</v>
      </c>
      <c r="G96" s="136">
        <v>0</v>
      </c>
      <c r="H96" s="144">
        <v>0</v>
      </c>
      <c r="I96" s="122">
        <f t="shared" si="0"/>
        <v>-1</v>
      </c>
    </row>
    <row r="97" spans="1:9" x14ac:dyDescent="0.2">
      <c r="A97" s="137"/>
      <c r="B97" s="134" t="s">
        <v>317</v>
      </c>
      <c r="C97" s="135">
        <v>0</v>
      </c>
      <c r="D97" s="135">
        <v>0</v>
      </c>
      <c r="E97" s="135">
        <v>0</v>
      </c>
      <c r="F97" s="143">
        <v>200</v>
      </c>
      <c r="G97" s="136">
        <v>800</v>
      </c>
      <c r="H97" s="144">
        <v>193</v>
      </c>
      <c r="I97" s="131" t="s">
        <v>16</v>
      </c>
    </row>
    <row r="98" spans="1:9" x14ac:dyDescent="0.2">
      <c r="A98" s="137"/>
      <c r="B98" s="134" t="s">
        <v>92</v>
      </c>
      <c r="C98" s="135">
        <v>0</v>
      </c>
      <c r="D98" s="135">
        <v>30</v>
      </c>
      <c r="E98" s="135">
        <v>716</v>
      </c>
      <c r="F98" s="143">
        <v>0</v>
      </c>
      <c r="G98" s="136">
        <v>308</v>
      </c>
      <c r="H98" s="144">
        <v>7313</v>
      </c>
      <c r="I98" s="122">
        <f t="shared" si="0"/>
        <v>9.2136871508379894</v>
      </c>
    </row>
    <row r="99" spans="1:9" x14ac:dyDescent="0.2">
      <c r="A99" s="138"/>
      <c r="B99" s="139" t="s">
        <v>178</v>
      </c>
      <c r="C99" s="140">
        <v>100</v>
      </c>
      <c r="D99" s="140">
        <v>160</v>
      </c>
      <c r="E99" s="140">
        <v>85</v>
      </c>
      <c r="F99" s="145">
        <v>202</v>
      </c>
      <c r="G99" s="141">
        <v>400</v>
      </c>
      <c r="H99" s="146">
        <v>210</v>
      </c>
      <c r="I99" s="142">
        <f t="shared" si="0"/>
        <v>1.4705882352941178</v>
      </c>
    </row>
    <row r="100" spans="1:9" x14ac:dyDescent="0.2">
      <c r="A100" s="137" t="s">
        <v>78</v>
      </c>
      <c r="B100" s="134" t="s">
        <v>67</v>
      </c>
      <c r="C100" s="135">
        <v>0</v>
      </c>
      <c r="D100" s="135">
        <v>11</v>
      </c>
      <c r="E100" s="135">
        <v>233</v>
      </c>
      <c r="F100" s="143">
        <v>0</v>
      </c>
      <c r="G100" s="136">
        <v>11</v>
      </c>
      <c r="H100" s="144">
        <v>306</v>
      </c>
      <c r="I100" s="122">
        <f t="shared" si="0"/>
        <v>0.31330472103004292</v>
      </c>
    </row>
    <row r="101" spans="1:9" x14ac:dyDescent="0.2">
      <c r="A101" s="137"/>
      <c r="B101" s="134" t="s">
        <v>182</v>
      </c>
      <c r="C101" s="135">
        <v>0</v>
      </c>
      <c r="D101" s="135">
        <v>34</v>
      </c>
      <c r="E101" s="135">
        <v>718</v>
      </c>
      <c r="F101" s="143">
        <v>0</v>
      </c>
      <c r="G101" s="136">
        <v>10</v>
      </c>
      <c r="H101" s="144">
        <v>277</v>
      </c>
      <c r="I101" s="122">
        <f t="shared" si="0"/>
        <v>-0.61420612813370479</v>
      </c>
    </row>
    <row r="102" spans="1:9" x14ac:dyDescent="0.2">
      <c r="A102" s="137"/>
      <c r="B102" s="134" t="s">
        <v>88</v>
      </c>
      <c r="C102" s="135">
        <v>0</v>
      </c>
      <c r="D102" s="135">
        <v>0</v>
      </c>
      <c r="E102" s="135">
        <v>0</v>
      </c>
      <c r="F102" s="143">
        <v>0</v>
      </c>
      <c r="G102" s="136">
        <v>9</v>
      </c>
      <c r="H102" s="144">
        <v>252</v>
      </c>
      <c r="I102" s="131" t="s">
        <v>16</v>
      </c>
    </row>
    <row r="103" spans="1:9" x14ac:dyDescent="0.2">
      <c r="A103" s="137"/>
      <c r="B103" s="134" t="s">
        <v>162</v>
      </c>
      <c r="C103" s="135">
        <v>0</v>
      </c>
      <c r="D103" s="135">
        <v>20</v>
      </c>
      <c r="E103" s="135">
        <v>498</v>
      </c>
      <c r="F103" s="143">
        <v>0</v>
      </c>
      <c r="G103" s="136">
        <v>0</v>
      </c>
      <c r="H103" s="144">
        <v>0</v>
      </c>
      <c r="I103" s="122">
        <f t="shared" si="0"/>
        <v>-1</v>
      </c>
    </row>
    <row r="104" spans="1:9" x14ac:dyDescent="0.2">
      <c r="A104" s="137"/>
      <c r="B104" s="134" t="s">
        <v>29</v>
      </c>
      <c r="C104" s="135">
        <v>21</v>
      </c>
      <c r="D104" s="135">
        <v>1176</v>
      </c>
      <c r="E104" s="135">
        <v>22</v>
      </c>
      <c r="F104" s="143">
        <v>147</v>
      </c>
      <c r="G104" s="136">
        <v>8232</v>
      </c>
      <c r="H104" s="144">
        <v>156</v>
      </c>
      <c r="I104" s="122">
        <f t="shared" si="0"/>
        <v>6.0909090909090908</v>
      </c>
    </row>
    <row r="105" spans="1:9" x14ac:dyDescent="0.2">
      <c r="A105" s="137"/>
      <c r="B105" s="134" t="s">
        <v>30</v>
      </c>
      <c r="C105" s="135">
        <v>126</v>
      </c>
      <c r="D105" s="135">
        <v>12786</v>
      </c>
      <c r="E105" s="135">
        <v>136</v>
      </c>
      <c r="F105" s="143">
        <v>168</v>
      </c>
      <c r="G105" s="136">
        <v>17620</v>
      </c>
      <c r="H105" s="144">
        <v>180</v>
      </c>
      <c r="I105" s="122">
        <f t="shared" si="0"/>
        <v>0.3235294117647059</v>
      </c>
    </row>
    <row r="106" spans="1:9" x14ac:dyDescent="0.2">
      <c r="A106" s="138"/>
      <c r="B106" s="139" t="s">
        <v>72</v>
      </c>
      <c r="C106" s="140">
        <v>15838</v>
      </c>
      <c r="D106" s="140">
        <v>223090</v>
      </c>
      <c r="E106" s="140">
        <v>20690</v>
      </c>
      <c r="F106" s="145">
        <v>240</v>
      </c>
      <c r="G106" s="141">
        <v>240</v>
      </c>
      <c r="H106" s="146">
        <v>306</v>
      </c>
      <c r="I106" s="142">
        <f t="shared" si="0"/>
        <v>-0.98521024649589173</v>
      </c>
    </row>
    <row r="107" spans="1:9" x14ac:dyDescent="0.2">
      <c r="A107" s="147" t="s">
        <v>252</v>
      </c>
      <c r="B107" s="148" t="s">
        <v>30</v>
      </c>
      <c r="C107" s="149">
        <v>577</v>
      </c>
      <c r="D107" s="149">
        <v>37148</v>
      </c>
      <c r="E107" s="149">
        <v>684</v>
      </c>
      <c r="F107" s="150">
        <v>0</v>
      </c>
      <c r="G107" s="151">
        <v>0</v>
      </c>
      <c r="H107" s="152">
        <v>0</v>
      </c>
      <c r="I107" s="153">
        <f t="shared" si="0"/>
        <v>-1</v>
      </c>
    </row>
    <row r="108" spans="1:9" x14ac:dyDescent="0.2">
      <c r="A108" s="137" t="s">
        <v>99</v>
      </c>
      <c r="B108" s="134" t="s">
        <v>177</v>
      </c>
      <c r="C108" s="135">
        <v>20</v>
      </c>
      <c r="D108" s="135">
        <v>15200</v>
      </c>
      <c r="E108" s="135">
        <v>23</v>
      </c>
      <c r="F108" s="143">
        <v>19</v>
      </c>
      <c r="G108" s="136">
        <v>9405</v>
      </c>
      <c r="H108" s="144">
        <v>20</v>
      </c>
      <c r="I108" s="122">
        <f t="shared" si="0"/>
        <v>-0.13043478260869565</v>
      </c>
    </row>
    <row r="109" spans="1:9" x14ac:dyDescent="0.2">
      <c r="A109" s="137"/>
      <c r="B109" s="134" t="s">
        <v>29</v>
      </c>
      <c r="C109" s="135">
        <v>1915</v>
      </c>
      <c r="D109" s="135">
        <v>109001</v>
      </c>
      <c r="E109" s="135">
        <v>2031</v>
      </c>
      <c r="F109" s="143">
        <v>1833</v>
      </c>
      <c r="G109" s="136">
        <v>105226</v>
      </c>
      <c r="H109" s="144">
        <v>1929</v>
      </c>
      <c r="I109" s="122">
        <f t="shared" si="0"/>
        <v>-5.0221565731166914E-2</v>
      </c>
    </row>
    <row r="110" spans="1:9" x14ac:dyDescent="0.2">
      <c r="A110" s="137"/>
      <c r="B110" s="134" t="s">
        <v>300</v>
      </c>
      <c r="C110" s="135">
        <v>21</v>
      </c>
      <c r="D110" s="135">
        <v>1155</v>
      </c>
      <c r="E110" s="135">
        <v>23</v>
      </c>
      <c r="F110" s="143">
        <v>0</v>
      </c>
      <c r="G110" s="136">
        <v>1</v>
      </c>
      <c r="H110" s="144">
        <v>3</v>
      </c>
      <c r="I110" s="122">
        <f t="shared" si="0"/>
        <v>-0.86956521739130432</v>
      </c>
    </row>
    <row r="111" spans="1:9" x14ac:dyDescent="0.2">
      <c r="A111" s="156"/>
      <c r="B111" s="134" t="s">
        <v>30</v>
      </c>
      <c r="C111" s="135">
        <v>1698</v>
      </c>
      <c r="D111" s="135">
        <v>119169</v>
      </c>
      <c r="E111" s="135">
        <v>2135</v>
      </c>
      <c r="F111" s="143">
        <v>2099</v>
      </c>
      <c r="G111" s="136">
        <v>147037</v>
      </c>
      <c r="H111" s="144">
        <v>2583</v>
      </c>
      <c r="I111" s="122">
        <f t="shared" si="0"/>
        <v>0.20983606557377049</v>
      </c>
    </row>
    <row r="112" spans="1:9" x14ac:dyDescent="0.2">
      <c r="A112" s="155"/>
      <c r="B112" s="139" t="s">
        <v>92</v>
      </c>
      <c r="C112" s="140">
        <v>0</v>
      </c>
      <c r="D112" s="140">
        <v>0</v>
      </c>
      <c r="E112" s="140">
        <v>0</v>
      </c>
      <c r="F112" s="145">
        <v>0</v>
      </c>
      <c r="G112" s="141">
        <v>20</v>
      </c>
      <c r="H112" s="146">
        <v>478</v>
      </c>
      <c r="I112" s="154" t="s">
        <v>16</v>
      </c>
    </row>
    <row r="113" spans="1:9" x14ac:dyDescent="0.2">
      <c r="A113" s="147" t="s">
        <v>262</v>
      </c>
      <c r="B113" s="148" t="s">
        <v>227</v>
      </c>
      <c r="C113" s="149">
        <v>0</v>
      </c>
      <c r="D113" s="149">
        <v>0</v>
      </c>
      <c r="E113" s="149">
        <v>0</v>
      </c>
      <c r="F113" s="150">
        <v>36</v>
      </c>
      <c r="G113" s="151">
        <v>36</v>
      </c>
      <c r="H113" s="152">
        <v>58</v>
      </c>
      <c r="I113" s="164" t="s">
        <v>16</v>
      </c>
    </row>
    <row r="114" spans="1:9" x14ac:dyDescent="0.2">
      <c r="A114" s="137" t="s">
        <v>142</v>
      </c>
      <c r="B114" s="134" t="s">
        <v>29</v>
      </c>
      <c r="C114" s="135">
        <v>145</v>
      </c>
      <c r="D114" s="135">
        <v>8946</v>
      </c>
      <c r="E114" s="135">
        <v>149</v>
      </c>
      <c r="F114" s="143">
        <v>116</v>
      </c>
      <c r="G114" s="136">
        <v>6720</v>
      </c>
      <c r="H114" s="144">
        <v>122</v>
      </c>
      <c r="I114" s="122">
        <f t="shared" si="0"/>
        <v>-0.18120805369127516</v>
      </c>
    </row>
    <row r="115" spans="1:9" x14ac:dyDescent="0.2">
      <c r="A115" s="138"/>
      <c r="B115" s="139" t="s">
        <v>30</v>
      </c>
      <c r="C115" s="140">
        <v>104</v>
      </c>
      <c r="D115" s="140">
        <v>7840</v>
      </c>
      <c r="E115" s="140">
        <v>107</v>
      </c>
      <c r="F115" s="145">
        <v>110</v>
      </c>
      <c r="G115" s="141">
        <v>8300</v>
      </c>
      <c r="H115" s="146">
        <v>110</v>
      </c>
      <c r="I115" s="142">
        <f t="shared" si="0"/>
        <v>2.8037383177570093E-2</v>
      </c>
    </row>
    <row r="116" spans="1:9" x14ac:dyDescent="0.2">
      <c r="A116" s="137" t="s">
        <v>160</v>
      </c>
      <c r="B116" s="134" t="s">
        <v>29</v>
      </c>
      <c r="C116" s="135">
        <v>735</v>
      </c>
      <c r="D116" s="135">
        <v>41013</v>
      </c>
      <c r="E116" s="135">
        <v>781</v>
      </c>
      <c r="F116" s="143">
        <v>355</v>
      </c>
      <c r="G116" s="136">
        <v>19586</v>
      </c>
      <c r="H116" s="144">
        <v>373</v>
      </c>
      <c r="I116" s="122">
        <f t="shared" si="0"/>
        <v>-0.52240717029449424</v>
      </c>
    </row>
    <row r="117" spans="1:9" x14ac:dyDescent="0.2">
      <c r="A117" s="138"/>
      <c r="B117" s="139" t="s">
        <v>30</v>
      </c>
      <c r="C117" s="140">
        <v>1140</v>
      </c>
      <c r="D117" s="140">
        <v>75883</v>
      </c>
      <c r="E117" s="140">
        <v>1481</v>
      </c>
      <c r="F117" s="145">
        <v>1025</v>
      </c>
      <c r="G117" s="141">
        <v>70272</v>
      </c>
      <c r="H117" s="146">
        <v>1296</v>
      </c>
      <c r="I117" s="142">
        <f t="shared" si="0"/>
        <v>-0.12491559756920999</v>
      </c>
    </row>
    <row r="118" spans="1:9" x14ac:dyDescent="0.2">
      <c r="A118" s="137" t="s">
        <v>34</v>
      </c>
      <c r="B118" s="134" t="s">
        <v>88</v>
      </c>
      <c r="C118" s="135">
        <v>0</v>
      </c>
      <c r="D118" s="135">
        <v>10</v>
      </c>
      <c r="E118" s="135">
        <v>242</v>
      </c>
      <c r="F118" s="143">
        <v>0</v>
      </c>
      <c r="G118" s="136">
        <v>9</v>
      </c>
      <c r="H118" s="144">
        <v>220</v>
      </c>
      <c r="I118" s="165">
        <f t="shared" si="0"/>
        <v>-9.0909090909090912E-2</v>
      </c>
    </row>
    <row r="119" spans="1:9" x14ac:dyDescent="0.2">
      <c r="A119" s="137"/>
      <c r="B119" s="134" t="s">
        <v>29</v>
      </c>
      <c r="C119" s="135">
        <v>295</v>
      </c>
      <c r="D119" s="135">
        <v>21140</v>
      </c>
      <c r="E119" s="135">
        <v>288</v>
      </c>
      <c r="F119" s="143">
        <v>217</v>
      </c>
      <c r="G119" s="136">
        <v>16464</v>
      </c>
      <c r="H119" s="144">
        <v>203</v>
      </c>
      <c r="I119" s="166">
        <f t="shared" si="0"/>
        <v>-0.2951388888888889</v>
      </c>
    </row>
    <row r="120" spans="1:9" x14ac:dyDescent="0.2">
      <c r="A120" s="137"/>
      <c r="B120" s="134" t="s">
        <v>299</v>
      </c>
      <c r="C120" s="135">
        <v>0</v>
      </c>
      <c r="D120" s="135">
        <v>0</v>
      </c>
      <c r="E120" s="135">
        <v>0</v>
      </c>
      <c r="F120" s="143">
        <v>1</v>
      </c>
      <c r="G120" s="136">
        <v>1</v>
      </c>
      <c r="H120" s="144">
        <v>2</v>
      </c>
      <c r="I120" s="167" t="s">
        <v>16</v>
      </c>
    </row>
    <row r="121" spans="1:9" x14ac:dyDescent="0.2">
      <c r="A121" s="137"/>
      <c r="B121" s="134" t="s">
        <v>336</v>
      </c>
      <c r="C121" s="135">
        <v>0</v>
      </c>
      <c r="D121" s="135">
        <v>0</v>
      </c>
      <c r="E121" s="135">
        <v>0</v>
      </c>
      <c r="F121" s="143">
        <v>0</v>
      </c>
      <c r="G121" s="136">
        <v>1</v>
      </c>
      <c r="H121" s="144">
        <v>2</v>
      </c>
      <c r="I121" s="167" t="s">
        <v>16</v>
      </c>
    </row>
    <row r="122" spans="1:9" x14ac:dyDescent="0.2">
      <c r="A122" s="137"/>
      <c r="B122" s="134" t="s">
        <v>281</v>
      </c>
      <c r="C122" s="135">
        <v>0</v>
      </c>
      <c r="D122" s="135">
        <v>2764</v>
      </c>
      <c r="E122" s="135">
        <v>28</v>
      </c>
      <c r="F122" s="143">
        <v>0</v>
      </c>
      <c r="G122" s="136">
        <v>2269</v>
      </c>
      <c r="H122" s="144">
        <v>23</v>
      </c>
      <c r="I122" s="166">
        <f t="shared" si="0"/>
        <v>-0.17857142857142858</v>
      </c>
    </row>
    <row r="123" spans="1:9" x14ac:dyDescent="0.2">
      <c r="A123" s="137"/>
      <c r="B123" s="134" t="s">
        <v>30</v>
      </c>
      <c r="C123" s="135">
        <v>23346</v>
      </c>
      <c r="D123" s="135">
        <v>1985225</v>
      </c>
      <c r="E123" s="135">
        <v>28281</v>
      </c>
      <c r="F123" s="143">
        <v>18531</v>
      </c>
      <c r="G123" s="136">
        <v>1596377</v>
      </c>
      <c r="H123" s="144">
        <v>22252</v>
      </c>
      <c r="I123" s="166">
        <f t="shared" si="0"/>
        <v>-0.21318199497896115</v>
      </c>
    </row>
    <row r="124" spans="1:9" x14ac:dyDescent="0.2">
      <c r="A124" s="137"/>
      <c r="B124" s="134" t="s">
        <v>178</v>
      </c>
      <c r="C124" s="135">
        <v>560</v>
      </c>
      <c r="D124" s="135">
        <v>560</v>
      </c>
      <c r="E124" s="135">
        <v>266</v>
      </c>
      <c r="F124" s="143">
        <v>0</v>
      </c>
      <c r="G124" s="136">
        <v>0</v>
      </c>
      <c r="H124" s="144">
        <v>0</v>
      </c>
      <c r="I124" s="168">
        <f t="shared" si="0"/>
        <v>-1</v>
      </c>
    </row>
    <row r="125" spans="1:9" x14ac:dyDescent="0.2">
      <c r="A125" s="157" t="s">
        <v>302</v>
      </c>
      <c r="B125" s="158" t="s">
        <v>277</v>
      </c>
      <c r="C125" s="159">
        <v>90</v>
      </c>
      <c r="D125" s="159">
        <v>90</v>
      </c>
      <c r="E125" s="159">
        <v>119</v>
      </c>
      <c r="F125" s="162">
        <v>0</v>
      </c>
      <c r="G125" s="160">
        <v>0</v>
      </c>
      <c r="H125" s="163">
        <v>0</v>
      </c>
      <c r="I125" s="122">
        <f t="shared" si="0"/>
        <v>-1</v>
      </c>
    </row>
    <row r="126" spans="1:9" x14ac:dyDescent="0.2">
      <c r="A126" s="138"/>
      <c r="B126" s="139" t="s">
        <v>298</v>
      </c>
      <c r="C126" s="140">
        <v>0</v>
      </c>
      <c r="D126" s="140">
        <v>0</v>
      </c>
      <c r="E126" s="140">
        <v>0</v>
      </c>
      <c r="F126" s="145">
        <v>18</v>
      </c>
      <c r="G126" s="141">
        <v>72</v>
      </c>
      <c r="H126" s="146">
        <v>24</v>
      </c>
      <c r="I126" s="154" t="s">
        <v>16</v>
      </c>
    </row>
    <row r="127" spans="1:9" x14ac:dyDescent="0.2">
      <c r="A127" s="138" t="s">
        <v>164</v>
      </c>
      <c r="B127" s="139" t="s">
        <v>86</v>
      </c>
      <c r="C127" s="140">
        <v>660</v>
      </c>
      <c r="D127" s="140">
        <v>1560</v>
      </c>
      <c r="E127" s="140">
        <v>1297</v>
      </c>
      <c r="F127" s="145">
        <v>0</v>
      </c>
      <c r="G127" s="141">
        <v>0</v>
      </c>
      <c r="H127" s="146">
        <v>0</v>
      </c>
      <c r="I127" s="142">
        <f t="shared" si="0"/>
        <v>-1</v>
      </c>
    </row>
    <row r="128" spans="1:9" x14ac:dyDescent="0.2">
      <c r="A128" s="147" t="s">
        <v>284</v>
      </c>
      <c r="B128" s="148" t="s">
        <v>277</v>
      </c>
      <c r="C128" s="149">
        <v>75</v>
      </c>
      <c r="D128" s="149">
        <v>176</v>
      </c>
      <c r="E128" s="149">
        <v>3930</v>
      </c>
      <c r="F128" s="150">
        <v>0</v>
      </c>
      <c r="G128" s="151">
        <v>0</v>
      </c>
      <c r="H128" s="152">
        <v>0</v>
      </c>
      <c r="I128" s="153">
        <f t="shared" si="0"/>
        <v>-1</v>
      </c>
    </row>
    <row r="129" spans="1:9" x14ac:dyDescent="0.2">
      <c r="A129" s="147" t="s">
        <v>161</v>
      </c>
      <c r="B129" s="148" t="s">
        <v>30</v>
      </c>
      <c r="C129" s="149">
        <v>42</v>
      </c>
      <c r="D129" s="149">
        <v>4410</v>
      </c>
      <c r="E129" s="149">
        <v>45</v>
      </c>
      <c r="F129" s="150">
        <v>21</v>
      </c>
      <c r="G129" s="151">
        <v>2205</v>
      </c>
      <c r="H129" s="152">
        <v>22</v>
      </c>
      <c r="I129" s="153">
        <f t="shared" si="0"/>
        <v>-0.51111111111111107</v>
      </c>
    </row>
    <row r="130" spans="1:9" x14ac:dyDescent="0.2">
      <c r="A130" s="147" t="s">
        <v>214</v>
      </c>
      <c r="B130" s="148" t="s">
        <v>30</v>
      </c>
      <c r="C130" s="149">
        <v>0</v>
      </c>
      <c r="D130" s="149">
        <v>0</v>
      </c>
      <c r="E130" s="149">
        <v>0</v>
      </c>
      <c r="F130" s="150">
        <v>21</v>
      </c>
      <c r="G130" s="151">
        <v>2288</v>
      </c>
      <c r="H130" s="152">
        <v>18</v>
      </c>
      <c r="I130" s="164" t="s">
        <v>16</v>
      </c>
    </row>
    <row r="131" spans="1:9" x14ac:dyDescent="0.2">
      <c r="A131" s="137" t="s">
        <v>183</v>
      </c>
      <c r="B131" s="134" t="s">
        <v>29</v>
      </c>
      <c r="C131" s="135">
        <v>504</v>
      </c>
      <c r="D131" s="135">
        <v>28224</v>
      </c>
      <c r="E131" s="135">
        <v>536</v>
      </c>
      <c r="F131" s="143">
        <v>252</v>
      </c>
      <c r="G131" s="136">
        <v>14112</v>
      </c>
      <c r="H131" s="144">
        <v>268</v>
      </c>
      <c r="I131" s="122">
        <f t="shared" si="0"/>
        <v>-0.5</v>
      </c>
    </row>
    <row r="132" spans="1:9" x14ac:dyDescent="0.2">
      <c r="A132" s="138"/>
      <c r="B132" s="139" t="s">
        <v>30</v>
      </c>
      <c r="C132" s="140">
        <v>843</v>
      </c>
      <c r="D132" s="140">
        <v>89735</v>
      </c>
      <c r="E132" s="140">
        <v>912</v>
      </c>
      <c r="F132" s="145">
        <v>280</v>
      </c>
      <c r="G132" s="141">
        <v>31360</v>
      </c>
      <c r="H132" s="146">
        <v>346</v>
      </c>
      <c r="I132" s="142">
        <f t="shared" si="0"/>
        <v>-0.62061403508771928</v>
      </c>
    </row>
    <row r="133" spans="1:9" x14ac:dyDescent="0.2">
      <c r="A133" s="147" t="s">
        <v>165</v>
      </c>
      <c r="B133" s="148" t="s">
        <v>30</v>
      </c>
      <c r="C133" s="149">
        <v>140</v>
      </c>
      <c r="D133" s="149">
        <v>10720</v>
      </c>
      <c r="E133" s="149">
        <v>189</v>
      </c>
      <c r="F133" s="150">
        <v>100</v>
      </c>
      <c r="G133" s="151">
        <v>10240</v>
      </c>
      <c r="H133" s="152">
        <v>125</v>
      </c>
      <c r="I133" s="153">
        <f t="shared" si="0"/>
        <v>-0.33862433862433861</v>
      </c>
    </row>
    <row r="134" spans="1:9" x14ac:dyDescent="0.2">
      <c r="A134" s="147" t="s">
        <v>253</v>
      </c>
      <c r="B134" s="148" t="s">
        <v>88</v>
      </c>
      <c r="C134" s="149">
        <v>0</v>
      </c>
      <c r="D134" s="149">
        <v>0</v>
      </c>
      <c r="E134" s="149">
        <v>0</v>
      </c>
      <c r="F134" s="150">
        <v>0</v>
      </c>
      <c r="G134" s="151">
        <v>9</v>
      </c>
      <c r="H134" s="152">
        <v>252</v>
      </c>
      <c r="I134" s="164" t="s">
        <v>16</v>
      </c>
    </row>
    <row r="135" spans="1:9" x14ac:dyDescent="0.2">
      <c r="A135" s="137" t="s">
        <v>143</v>
      </c>
      <c r="B135" s="134" t="s">
        <v>335</v>
      </c>
      <c r="C135" s="135">
        <v>0</v>
      </c>
      <c r="D135" s="135">
        <v>0</v>
      </c>
      <c r="E135" s="135">
        <v>0</v>
      </c>
      <c r="F135" s="143">
        <v>0</v>
      </c>
      <c r="G135" s="136">
        <v>36</v>
      </c>
      <c r="H135" s="144">
        <v>890</v>
      </c>
      <c r="I135" s="131" t="s">
        <v>16</v>
      </c>
    </row>
    <row r="136" spans="1:9" x14ac:dyDescent="0.2">
      <c r="A136" s="137"/>
      <c r="B136" s="134" t="s">
        <v>29</v>
      </c>
      <c r="C136" s="135">
        <v>41</v>
      </c>
      <c r="D136" s="135">
        <v>2436</v>
      </c>
      <c r="E136" s="135">
        <v>42</v>
      </c>
      <c r="F136" s="143">
        <v>0</v>
      </c>
      <c r="G136" s="136">
        <v>0</v>
      </c>
      <c r="H136" s="144">
        <v>0</v>
      </c>
      <c r="I136" s="166">
        <f t="shared" si="0"/>
        <v>-1</v>
      </c>
    </row>
    <row r="137" spans="1:9" x14ac:dyDescent="0.2">
      <c r="A137" s="138"/>
      <c r="B137" s="139" t="s">
        <v>30</v>
      </c>
      <c r="C137" s="140">
        <v>43</v>
      </c>
      <c r="D137" s="140">
        <v>4515</v>
      </c>
      <c r="E137" s="140">
        <v>46</v>
      </c>
      <c r="F137" s="145">
        <v>63</v>
      </c>
      <c r="G137" s="141">
        <v>6615</v>
      </c>
      <c r="H137" s="146">
        <v>67</v>
      </c>
      <c r="I137" s="142">
        <f t="shared" si="0"/>
        <v>0.45652173913043476</v>
      </c>
    </row>
    <row r="138" spans="1:9" x14ac:dyDescent="0.2">
      <c r="A138" s="137" t="s">
        <v>208</v>
      </c>
      <c r="B138" s="134" t="s">
        <v>72</v>
      </c>
      <c r="C138" s="135">
        <v>800</v>
      </c>
      <c r="D138" s="135">
        <v>800</v>
      </c>
      <c r="E138" s="135">
        <v>1019</v>
      </c>
      <c r="F138" s="143">
        <v>0</v>
      </c>
      <c r="G138" s="136">
        <v>0</v>
      </c>
      <c r="H138" s="144">
        <v>0</v>
      </c>
      <c r="I138" s="122">
        <f t="shared" si="0"/>
        <v>-1</v>
      </c>
    </row>
    <row r="139" spans="1:9" x14ac:dyDescent="0.2">
      <c r="A139" s="138"/>
      <c r="B139" s="139" t="s">
        <v>30</v>
      </c>
      <c r="C139" s="140">
        <v>0</v>
      </c>
      <c r="D139" s="140">
        <v>0</v>
      </c>
      <c r="E139" s="140">
        <v>0</v>
      </c>
      <c r="F139" s="145">
        <v>186</v>
      </c>
      <c r="G139" s="141">
        <v>17451</v>
      </c>
      <c r="H139" s="146">
        <v>212</v>
      </c>
      <c r="I139" s="154" t="s">
        <v>16</v>
      </c>
    </row>
    <row r="140" spans="1:9" x14ac:dyDescent="0.2">
      <c r="A140" s="137" t="s">
        <v>285</v>
      </c>
      <c r="B140" s="134" t="s">
        <v>278</v>
      </c>
      <c r="C140" s="135">
        <v>0</v>
      </c>
      <c r="D140" s="135">
        <v>0</v>
      </c>
      <c r="E140" s="135">
        <v>0</v>
      </c>
      <c r="F140" s="143">
        <v>144</v>
      </c>
      <c r="G140" s="136">
        <v>5322</v>
      </c>
      <c r="H140" s="144">
        <v>141</v>
      </c>
      <c r="I140" s="131" t="s">
        <v>16</v>
      </c>
    </row>
    <row r="141" spans="1:9" x14ac:dyDescent="0.2">
      <c r="A141" s="137"/>
      <c r="B141" s="134" t="s">
        <v>279</v>
      </c>
      <c r="C141" s="135">
        <v>0</v>
      </c>
      <c r="D141" s="135">
        <v>0</v>
      </c>
      <c r="E141" s="135">
        <v>0</v>
      </c>
      <c r="F141" s="143">
        <v>108</v>
      </c>
      <c r="G141" s="136">
        <v>3846</v>
      </c>
      <c r="H141" s="144">
        <v>109</v>
      </c>
      <c r="I141" s="131" t="s">
        <v>16</v>
      </c>
    </row>
    <row r="142" spans="1:9" x14ac:dyDescent="0.2">
      <c r="A142" s="137"/>
      <c r="B142" s="134" t="s">
        <v>298</v>
      </c>
      <c r="C142" s="135">
        <v>0</v>
      </c>
      <c r="D142" s="135">
        <v>0</v>
      </c>
      <c r="E142" s="135">
        <v>0</v>
      </c>
      <c r="F142" s="143">
        <v>18</v>
      </c>
      <c r="G142" s="136">
        <v>1593</v>
      </c>
      <c r="H142" s="144">
        <v>16</v>
      </c>
      <c r="I142" s="131" t="s">
        <v>16</v>
      </c>
    </row>
    <row r="143" spans="1:9" x14ac:dyDescent="0.2">
      <c r="A143" s="137"/>
      <c r="B143" s="134" t="s">
        <v>143</v>
      </c>
      <c r="C143" s="135">
        <v>0</v>
      </c>
      <c r="D143" s="135">
        <v>0</v>
      </c>
      <c r="E143" s="135">
        <v>0</v>
      </c>
      <c r="F143" s="143">
        <v>0</v>
      </c>
      <c r="G143" s="136">
        <v>12</v>
      </c>
      <c r="H143" s="144">
        <v>200</v>
      </c>
      <c r="I143" s="131" t="s">
        <v>16</v>
      </c>
    </row>
    <row r="144" spans="1:9" x14ac:dyDescent="0.2">
      <c r="A144" s="138"/>
      <c r="B144" s="139" t="s">
        <v>212</v>
      </c>
      <c r="C144" s="140">
        <v>395</v>
      </c>
      <c r="D144" s="140">
        <v>24360</v>
      </c>
      <c r="E144" s="140">
        <v>499</v>
      </c>
      <c r="F144" s="145">
        <v>0</v>
      </c>
      <c r="G144" s="141">
        <v>0</v>
      </c>
      <c r="H144" s="146">
        <v>0</v>
      </c>
      <c r="I144" s="142">
        <f t="shared" si="0"/>
        <v>-1</v>
      </c>
    </row>
    <row r="145" spans="1:9" x14ac:dyDescent="0.2">
      <c r="A145" s="137" t="s">
        <v>100</v>
      </c>
      <c r="B145" s="134" t="s">
        <v>88</v>
      </c>
      <c r="C145" s="135">
        <v>0</v>
      </c>
      <c r="D145" s="135">
        <v>29</v>
      </c>
      <c r="E145" s="135">
        <v>510</v>
      </c>
      <c r="F145" s="143">
        <v>0</v>
      </c>
      <c r="G145" s="136">
        <v>0</v>
      </c>
      <c r="H145" s="144">
        <v>0</v>
      </c>
      <c r="I145" s="122">
        <f t="shared" si="0"/>
        <v>-1</v>
      </c>
    </row>
    <row r="146" spans="1:9" x14ac:dyDescent="0.2">
      <c r="A146" s="138"/>
      <c r="B146" s="139" t="s">
        <v>29</v>
      </c>
      <c r="C146" s="140">
        <v>2172</v>
      </c>
      <c r="D146" s="140">
        <v>125468</v>
      </c>
      <c r="E146" s="140">
        <v>2274</v>
      </c>
      <c r="F146" s="145">
        <v>2031</v>
      </c>
      <c r="G146" s="141">
        <v>114940</v>
      </c>
      <c r="H146" s="146">
        <v>2146</v>
      </c>
      <c r="I146" s="142">
        <f t="shared" si="0"/>
        <v>-5.6288478452066845E-2</v>
      </c>
    </row>
    <row r="147" spans="1:9" x14ac:dyDescent="0.2">
      <c r="A147" s="147" t="s">
        <v>238</v>
      </c>
      <c r="B147" s="148" t="s">
        <v>241</v>
      </c>
      <c r="C147" s="149">
        <v>21</v>
      </c>
      <c r="D147" s="149">
        <v>1176</v>
      </c>
      <c r="E147" s="149">
        <v>22</v>
      </c>
      <c r="F147" s="150">
        <v>0</v>
      </c>
      <c r="G147" s="151">
        <v>0</v>
      </c>
      <c r="H147" s="152">
        <v>0</v>
      </c>
      <c r="I147" s="153">
        <f t="shared" ref="I147:I190" si="1">(+H147-E147)/E147</f>
        <v>-1</v>
      </c>
    </row>
    <row r="148" spans="1:9" x14ac:dyDescent="0.2">
      <c r="A148" s="147" t="s">
        <v>209</v>
      </c>
      <c r="B148" s="148" t="s">
        <v>30</v>
      </c>
      <c r="C148" s="149">
        <v>21</v>
      </c>
      <c r="D148" s="149">
        <v>2205</v>
      </c>
      <c r="E148" s="149">
        <v>22</v>
      </c>
      <c r="F148" s="150">
        <v>42</v>
      </c>
      <c r="G148" s="151">
        <v>4403</v>
      </c>
      <c r="H148" s="152">
        <v>45</v>
      </c>
      <c r="I148" s="153">
        <f t="shared" si="1"/>
        <v>1.0454545454545454</v>
      </c>
    </row>
    <row r="149" spans="1:9" x14ac:dyDescent="0.2">
      <c r="A149" s="137" t="s">
        <v>210</v>
      </c>
      <c r="B149" s="134" t="s">
        <v>88</v>
      </c>
      <c r="C149" s="135">
        <v>0</v>
      </c>
      <c r="D149" s="135">
        <v>1235</v>
      </c>
      <c r="E149" s="135">
        <v>28</v>
      </c>
      <c r="F149" s="143">
        <v>0</v>
      </c>
      <c r="G149" s="136">
        <v>460</v>
      </c>
      <c r="H149" s="144">
        <v>23</v>
      </c>
      <c r="I149" s="122">
        <f t="shared" si="1"/>
        <v>-0.17857142857142858</v>
      </c>
    </row>
    <row r="150" spans="1:9" x14ac:dyDescent="0.2">
      <c r="A150" s="137"/>
      <c r="B150" s="134" t="s">
        <v>87</v>
      </c>
      <c r="C150" s="135">
        <v>731</v>
      </c>
      <c r="D150" s="135">
        <v>43860</v>
      </c>
      <c r="E150" s="135">
        <v>1101</v>
      </c>
      <c r="F150" s="143">
        <v>749</v>
      </c>
      <c r="G150" s="136">
        <v>44940</v>
      </c>
      <c r="H150" s="144">
        <v>1128</v>
      </c>
      <c r="I150" s="122">
        <f t="shared" si="1"/>
        <v>2.4523160762942781E-2</v>
      </c>
    </row>
    <row r="151" spans="1:9" x14ac:dyDescent="0.2">
      <c r="A151" s="138"/>
      <c r="B151" s="139" t="s">
        <v>90</v>
      </c>
      <c r="C151" s="140">
        <v>36</v>
      </c>
      <c r="D151" s="140">
        <v>1800</v>
      </c>
      <c r="E151" s="140">
        <v>46</v>
      </c>
      <c r="F151" s="145">
        <v>54</v>
      </c>
      <c r="G151" s="141">
        <v>2700</v>
      </c>
      <c r="H151" s="146">
        <v>69</v>
      </c>
      <c r="I151" s="142">
        <f t="shared" si="1"/>
        <v>0.5</v>
      </c>
    </row>
    <row r="152" spans="1:9" x14ac:dyDescent="0.2">
      <c r="A152" s="137" t="s">
        <v>46</v>
      </c>
      <c r="B152" s="134" t="s">
        <v>29</v>
      </c>
      <c r="C152" s="135">
        <v>395</v>
      </c>
      <c r="D152" s="135">
        <v>25012</v>
      </c>
      <c r="E152" s="135">
        <v>407</v>
      </c>
      <c r="F152" s="143">
        <v>424</v>
      </c>
      <c r="G152" s="136">
        <v>32607</v>
      </c>
      <c r="H152" s="144">
        <v>384</v>
      </c>
      <c r="I152" s="122">
        <f t="shared" si="1"/>
        <v>-5.6511056511056514E-2</v>
      </c>
    </row>
    <row r="153" spans="1:9" x14ac:dyDescent="0.2">
      <c r="A153" s="155"/>
      <c r="B153" s="139" t="s">
        <v>30</v>
      </c>
      <c r="C153" s="140">
        <v>708</v>
      </c>
      <c r="D153" s="140">
        <v>64079</v>
      </c>
      <c r="E153" s="140">
        <v>963</v>
      </c>
      <c r="F153" s="145">
        <v>720</v>
      </c>
      <c r="G153" s="141">
        <v>61180</v>
      </c>
      <c r="H153" s="146">
        <v>942</v>
      </c>
      <c r="I153" s="142">
        <f t="shared" si="1"/>
        <v>-2.1806853582554516E-2</v>
      </c>
    </row>
    <row r="154" spans="1:9" x14ac:dyDescent="0.2">
      <c r="A154" s="147" t="s">
        <v>339</v>
      </c>
      <c r="B154" s="148" t="s">
        <v>88</v>
      </c>
      <c r="C154" s="149">
        <v>0</v>
      </c>
      <c r="D154" s="149">
        <v>1150</v>
      </c>
      <c r="E154" s="149">
        <v>24</v>
      </c>
      <c r="F154" s="150">
        <v>0</v>
      </c>
      <c r="G154" s="151">
        <v>0</v>
      </c>
      <c r="H154" s="152">
        <v>0</v>
      </c>
      <c r="I154" s="153">
        <f t="shared" si="1"/>
        <v>-1</v>
      </c>
    </row>
    <row r="155" spans="1:9" x14ac:dyDescent="0.2">
      <c r="A155" s="137" t="s">
        <v>181</v>
      </c>
      <c r="B155" s="134" t="s">
        <v>29</v>
      </c>
      <c r="C155" s="135">
        <v>21</v>
      </c>
      <c r="D155" s="135">
        <v>1176</v>
      </c>
      <c r="E155" s="135">
        <v>22</v>
      </c>
      <c r="F155" s="143">
        <v>0</v>
      </c>
      <c r="G155" s="136">
        <v>0</v>
      </c>
      <c r="H155" s="144">
        <v>0</v>
      </c>
      <c r="I155" s="122">
        <f t="shared" si="1"/>
        <v>-1</v>
      </c>
    </row>
    <row r="156" spans="1:9" x14ac:dyDescent="0.2">
      <c r="A156" s="155"/>
      <c r="B156" s="139" t="s">
        <v>30</v>
      </c>
      <c r="C156" s="140">
        <v>125</v>
      </c>
      <c r="D156" s="140">
        <v>13265</v>
      </c>
      <c r="E156" s="140">
        <v>140</v>
      </c>
      <c r="F156" s="145">
        <v>62</v>
      </c>
      <c r="G156" s="141">
        <v>6650</v>
      </c>
      <c r="H156" s="146">
        <v>71</v>
      </c>
      <c r="I156" s="142">
        <f t="shared" si="1"/>
        <v>-0.49285714285714288</v>
      </c>
    </row>
    <row r="157" spans="1:9" x14ac:dyDescent="0.2">
      <c r="A157" s="137" t="s">
        <v>84</v>
      </c>
      <c r="B157" s="134" t="s">
        <v>88</v>
      </c>
      <c r="C157" s="135">
        <v>0</v>
      </c>
      <c r="D157" s="135">
        <v>21139</v>
      </c>
      <c r="E157" s="135">
        <v>704</v>
      </c>
      <c r="F157" s="143">
        <v>0</v>
      </c>
      <c r="G157" s="136">
        <v>10219</v>
      </c>
      <c r="H157" s="144">
        <v>224</v>
      </c>
      <c r="I157" s="122">
        <f t="shared" si="1"/>
        <v>-0.68181818181818177</v>
      </c>
    </row>
    <row r="158" spans="1:9" x14ac:dyDescent="0.2">
      <c r="A158" s="138"/>
      <c r="B158" s="139" t="s">
        <v>287</v>
      </c>
      <c r="C158" s="140">
        <v>0</v>
      </c>
      <c r="D158" s="140">
        <v>0</v>
      </c>
      <c r="E158" s="140">
        <v>0</v>
      </c>
      <c r="F158" s="145">
        <v>106</v>
      </c>
      <c r="G158" s="141">
        <v>424</v>
      </c>
      <c r="H158" s="146">
        <v>139</v>
      </c>
      <c r="I158" s="154" t="s">
        <v>16</v>
      </c>
    </row>
    <row r="159" spans="1:9" x14ac:dyDescent="0.2">
      <c r="A159" s="147" t="s">
        <v>211</v>
      </c>
      <c r="B159" s="148" t="s">
        <v>30</v>
      </c>
      <c r="C159" s="149">
        <v>60</v>
      </c>
      <c r="D159" s="149">
        <v>5400</v>
      </c>
      <c r="E159" s="149">
        <v>86</v>
      </c>
      <c r="F159" s="150">
        <v>0</v>
      </c>
      <c r="G159" s="151">
        <v>0</v>
      </c>
      <c r="H159" s="152">
        <v>0</v>
      </c>
      <c r="I159" s="153">
        <f t="shared" si="1"/>
        <v>-1</v>
      </c>
    </row>
    <row r="160" spans="1:9" x14ac:dyDescent="0.2">
      <c r="A160" s="137" t="s">
        <v>35</v>
      </c>
      <c r="B160" s="134" t="s">
        <v>203</v>
      </c>
      <c r="C160" s="135">
        <v>378</v>
      </c>
      <c r="D160" s="135">
        <v>25675</v>
      </c>
      <c r="E160" s="135">
        <v>470</v>
      </c>
      <c r="F160" s="143">
        <v>180</v>
      </c>
      <c r="G160" s="136">
        <v>10773</v>
      </c>
      <c r="H160" s="144">
        <v>205</v>
      </c>
      <c r="I160" s="122">
        <f t="shared" si="1"/>
        <v>-0.56382978723404253</v>
      </c>
    </row>
    <row r="161" spans="1:9" x14ac:dyDescent="0.2">
      <c r="A161" s="137"/>
      <c r="B161" s="134" t="s">
        <v>29</v>
      </c>
      <c r="C161" s="135">
        <v>10540</v>
      </c>
      <c r="D161" s="135">
        <v>543343</v>
      </c>
      <c r="E161" s="135">
        <v>10278</v>
      </c>
      <c r="F161" s="143">
        <v>10060</v>
      </c>
      <c r="G161" s="136">
        <v>557399</v>
      </c>
      <c r="H161" s="144">
        <v>10495</v>
      </c>
      <c r="I161" s="122">
        <f t="shared" si="1"/>
        <v>2.111305701498346E-2</v>
      </c>
    </row>
    <row r="162" spans="1:9" x14ac:dyDescent="0.2">
      <c r="A162" s="156"/>
      <c r="B162" s="134" t="s">
        <v>30</v>
      </c>
      <c r="C162" s="135">
        <v>51734</v>
      </c>
      <c r="D162" s="135">
        <v>4044178</v>
      </c>
      <c r="E162" s="135">
        <v>61679</v>
      </c>
      <c r="F162" s="143">
        <v>55949</v>
      </c>
      <c r="G162" s="136">
        <v>4398264</v>
      </c>
      <c r="H162" s="144">
        <v>69541</v>
      </c>
      <c r="I162" s="122">
        <f t="shared" si="1"/>
        <v>0.12746639861216946</v>
      </c>
    </row>
    <row r="163" spans="1:9" x14ac:dyDescent="0.2">
      <c r="A163" s="155"/>
      <c r="B163" s="139" t="s">
        <v>178</v>
      </c>
      <c r="C163" s="140">
        <v>0</v>
      </c>
      <c r="D163" s="140">
        <v>0</v>
      </c>
      <c r="E163" s="140">
        <v>0</v>
      </c>
      <c r="F163" s="145">
        <v>20</v>
      </c>
      <c r="G163" s="141">
        <v>2200</v>
      </c>
      <c r="H163" s="146">
        <v>22</v>
      </c>
      <c r="I163" s="154" t="s">
        <v>16</v>
      </c>
    </row>
    <row r="164" spans="1:9" x14ac:dyDescent="0.2">
      <c r="A164" s="137" t="s">
        <v>184</v>
      </c>
      <c r="B164" s="134" t="s">
        <v>29</v>
      </c>
      <c r="C164" s="135">
        <v>0</v>
      </c>
      <c r="D164" s="135">
        <v>0</v>
      </c>
      <c r="E164" s="135">
        <v>0</v>
      </c>
      <c r="F164" s="143">
        <v>21</v>
      </c>
      <c r="G164" s="136">
        <v>1190</v>
      </c>
      <c r="H164" s="144">
        <v>22</v>
      </c>
      <c r="I164" s="131" t="s">
        <v>16</v>
      </c>
    </row>
    <row r="165" spans="1:9" x14ac:dyDescent="0.2">
      <c r="A165" s="138"/>
      <c r="B165" s="139" t="s">
        <v>30</v>
      </c>
      <c r="C165" s="140">
        <v>83</v>
      </c>
      <c r="D165" s="140">
        <v>6111</v>
      </c>
      <c r="E165" s="140">
        <v>103</v>
      </c>
      <c r="F165" s="145">
        <v>20</v>
      </c>
      <c r="G165" s="141">
        <v>1440</v>
      </c>
      <c r="H165" s="146">
        <v>28</v>
      </c>
      <c r="I165" s="142">
        <f t="shared" si="1"/>
        <v>-0.72815533980582525</v>
      </c>
    </row>
    <row r="166" spans="1:9" x14ac:dyDescent="0.2">
      <c r="A166" s="137" t="s">
        <v>239</v>
      </c>
      <c r="B166" s="134" t="s">
        <v>287</v>
      </c>
      <c r="C166" s="135">
        <v>0</v>
      </c>
      <c r="D166" s="135">
        <v>0</v>
      </c>
      <c r="E166" s="135">
        <v>0</v>
      </c>
      <c r="F166" s="143">
        <v>128</v>
      </c>
      <c r="G166" s="136">
        <v>128</v>
      </c>
      <c r="H166" s="144">
        <v>207</v>
      </c>
      <c r="I166" s="131" t="s">
        <v>16</v>
      </c>
    </row>
    <row r="167" spans="1:9" x14ac:dyDescent="0.2">
      <c r="A167" s="137"/>
      <c r="B167" s="134" t="s">
        <v>162</v>
      </c>
      <c r="C167" s="135">
        <v>0</v>
      </c>
      <c r="D167" s="135">
        <v>0</v>
      </c>
      <c r="E167" s="135">
        <v>0</v>
      </c>
      <c r="F167" s="143">
        <v>0</v>
      </c>
      <c r="G167" s="136">
        <v>983</v>
      </c>
      <c r="H167" s="144">
        <v>25</v>
      </c>
      <c r="I167" s="131" t="s">
        <v>16</v>
      </c>
    </row>
    <row r="168" spans="1:9" x14ac:dyDescent="0.2">
      <c r="A168" s="138"/>
      <c r="B168" s="139" t="s">
        <v>240</v>
      </c>
      <c r="C168" s="140">
        <v>0</v>
      </c>
      <c r="D168" s="140">
        <v>0</v>
      </c>
      <c r="E168" s="140">
        <v>0</v>
      </c>
      <c r="F168" s="145">
        <v>0</v>
      </c>
      <c r="G168" s="141">
        <v>3390</v>
      </c>
      <c r="H168" s="146">
        <v>42</v>
      </c>
      <c r="I168" s="154" t="s">
        <v>16</v>
      </c>
    </row>
    <row r="169" spans="1:9" x14ac:dyDescent="0.2">
      <c r="A169" s="137" t="s">
        <v>101</v>
      </c>
      <c r="B169" s="134" t="s">
        <v>29</v>
      </c>
      <c r="C169" s="135">
        <v>1356</v>
      </c>
      <c r="D169" s="135">
        <v>78861</v>
      </c>
      <c r="E169" s="135">
        <v>1423</v>
      </c>
      <c r="F169" s="143">
        <v>749</v>
      </c>
      <c r="G169" s="136">
        <v>43404</v>
      </c>
      <c r="H169" s="144">
        <v>784</v>
      </c>
      <c r="I169" s="122">
        <f t="shared" si="1"/>
        <v>-0.44905130007027405</v>
      </c>
    </row>
    <row r="170" spans="1:9" x14ac:dyDescent="0.2">
      <c r="A170" s="156"/>
      <c r="B170" s="134" t="s">
        <v>30</v>
      </c>
      <c r="C170" s="135">
        <v>1011</v>
      </c>
      <c r="D170" s="135">
        <v>89940</v>
      </c>
      <c r="E170" s="135">
        <v>1203</v>
      </c>
      <c r="F170" s="143">
        <v>581</v>
      </c>
      <c r="G170" s="136">
        <v>53190</v>
      </c>
      <c r="H170" s="144">
        <v>638</v>
      </c>
      <c r="I170" s="122">
        <f t="shared" si="1"/>
        <v>-0.46965918536990858</v>
      </c>
    </row>
    <row r="171" spans="1:9" x14ac:dyDescent="0.2">
      <c r="A171" s="157" t="s">
        <v>85</v>
      </c>
      <c r="B171" s="158" t="s">
        <v>335</v>
      </c>
      <c r="C171" s="159">
        <v>0</v>
      </c>
      <c r="D171" s="159">
        <v>0</v>
      </c>
      <c r="E171" s="159">
        <v>0</v>
      </c>
      <c r="F171" s="162">
        <v>0</v>
      </c>
      <c r="G171" s="160">
        <v>53</v>
      </c>
      <c r="H171" s="163">
        <v>1466</v>
      </c>
      <c r="I171" s="174" t="s">
        <v>16</v>
      </c>
    </row>
    <row r="172" spans="1:9" x14ac:dyDescent="0.2">
      <c r="A172" s="138"/>
      <c r="B172" s="139" t="s">
        <v>72</v>
      </c>
      <c r="C172" s="140">
        <v>1686</v>
      </c>
      <c r="D172" s="140">
        <v>27336</v>
      </c>
      <c r="E172" s="140">
        <v>2211</v>
      </c>
      <c r="F172" s="145">
        <v>2081</v>
      </c>
      <c r="G172" s="141">
        <v>21575</v>
      </c>
      <c r="H172" s="146">
        <v>2699</v>
      </c>
      <c r="I172" s="142">
        <f t="shared" si="1"/>
        <v>0.22071460877431026</v>
      </c>
    </row>
    <row r="173" spans="1:9" x14ac:dyDescent="0.2">
      <c r="A173" s="138" t="s">
        <v>263</v>
      </c>
      <c r="B173" s="139" t="s">
        <v>30</v>
      </c>
      <c r="C173" s="140">
        <v>20</v>
      </c>
      <c r="D173" s="140">
        <v>1260</v>
      </c>
      <c r="E173" s="140">
        <v>26</v>
      </c>
      <c r="F173" s="145">
        <v>0</v>
      </c>
      <c r="G173" s="141">
        <v>0</v>
      </c>
      <c r="H173" s="146">
        <v>0</v>
      </c>
      <c r="I173" s="142">
        <f t="shared" si="1"/>
        <v>-1</v>
      </c>
    </row>
    <row r="174" spans="1:9" x14ac:dyDescent="0.2">
      <c r="A174" s="137" t="s">
        <v>47</v>
      </c>
      <c r="B174" s="134" t="s">
        <v>261</v>
      </c>
      <c r="C174" s="135">
        <v>10</v>
      </c>
      <c r="D174" s="135">
        <v>700</v>
      </c>
      <c r="E174" s="135">
        <v>8</v>
      </c>
      <c r="F174" s="143">
        <v>80</v>
      </c>
      <c r="G174" s="136">
        <v>100</v>
      </c>
      <c r="H174" s="144">
        <v>99</v>
      </c>
      <c r="I174" s="122">
        <f t="shared" si="1"/>
        <v>11.375</v>
      </c>
    </row>
    <row r="175" spans="1:9" x14ac:dyDescent="0.2">
      <c r="A175" s="137"/>
      <c r="B175" s="134" t="s">
        <v>200</v>
      </c>
      <c r="C175" s="135">
        <v>0</v>
      </c>
      <c r="D175" s="135">
        <v>0</v>
      </c>
      <c r="E175" s="135">
        <v>0</v>
      </c>
      <c r="F175" s="143">
        <v>64</v>
      </c>
      <c r="G175" s="136">
        <v>64</v>
      </c>
      <c r="H175" s="144">
        <v>78</v>
      </c>
      <c r="I175" s="131" t="s">
        <v>16</v>
      </c>
    </row>
    <row r="176" spans="1:9" x14ac:dyDescent="0.2">
      <c r="A176" s="137"/>
      <c r="B176" s="134" t="s">
        <v>65</v>
      </c>
      <c r="C176" s="135">
        <v>75</v>
      </c>
      <c r="D176" s="135">
        <v>5714</v>
      </c>
      <c r="E176" s="135">
        <v>39</v>
      </c>
      <c r="F176" s="143">
        <v>0</v>
      </c>
      <c r="G176" s="136">
        <v>0</v>
      </c>
      <c r="H176" s="144">
        <v>0</v>
      </c>
      <c r="I176" s="122">
        <f t="shared" si="1"/>
        <v>-1</v>
      </c>
    </row>
    <row r="177" spans="1:9" x14ac:dyDescent="0.2">
      <c r="A177" s="137"/>
      <c r="B177" s="134" t="s">
        <v>67</v>
      </c>
      <c r="C177" s="135">
        <v>0</v>
      </c>
      <c r="D177" s="135">
        <v>10</v>
      </c>
      <c r="E177" s="135">
        <v>198</v>
      </c>
      <c r="F177" s="143">
        <v>0</v>
      </c>
      <c r="G177" s="136">
        <v>0</v>
      </c>
      <c r="H177" s="144">
        <v>0</v>
      </c>
      <c r="I177" s="122">
        <f t="shared" si="1"/>
        <v>-1</v>
      </c>
    </row>
    <row r="178" spans="1:9" x14ac:dyDescent="0.2">
      <c r="A178" s="137"/>
      <c r="B178" s="134" t="s">
        <v>251</v>
      </c>
      <c r="C178" s="135">
        <v>0</v>
      </c>
      <c r="D178" s="135">
        <v>0</v>
      </c>
      <c r="E178" s="135">
        <v>0</v>
      </c>
      <c r="F178" s="143">
        <v>100</v>
      </c>
      <c r="G178" s="136">
        <v>6000</v>
      </c>
      <c r="H178" s="144">
        <v>136</v>
      </c>
      <c r="I178" s="131" t="s">
        <v>16</v>
      </c>
    </row>
    <row r="179" spans="1:9" x14ac:dyDescent="0.2">
      <c r="A179" s="137"/>
      <c r="B179" s="134" t="s">
        <v>88</v>
      </c>
      <c r="C179" s="135">
        <v>0</v>
      </c>
      <c r="D179" s="135">
        <v>11500</v>
      </c>
      <c r="E179" s="135">
        <v>282</v>
      </c>
      <c r="F179" s="143">
        <v>0</v>
      </c>
      <c r="G179" s="136">
        <v>4600</v>
      </c>
      <c r="H179" s="144">
        <v>105</v>
      </c>
      <c r="I179" s="122">
        <f t="shared" si="1"/>
        <v>-0.62765957446808507</v>
      </c>
    </row>
    <row r="180" spans="1:9" x14ac:dyDescent="0.2">
      <c r="A180" s="137"/>
      <c r="B180" s="134" t="s">
        <v>287</v>
      </c>
      <c r="C180" s="135">
        <v>0</v>
      </c>
      <c r="D180" s="135">
        <v>0</v>
      </c>
      <c r="E180" s="135">
        <v>0</v>
      </c>
      <c r="F180" s="143">
        <v>448</v>
      </c>
      <c r="G180" s="136">
        <v>448</v>
      </c>
      <c r="H180" s="144">
        <v>723</v>
      </c>
      <c r="I180" s="131" t="s">
        <v>16</v>
      </c>
    </row>
    <row r="181" spans="1:9" x14ac:dyDescent="0.2">
      <c r="A181" s="137"/>
      <c r="B181" s="134" t="s">
        <v>227</v>
      </c>
      <c r="C181" s="135">
        <v>0</v>
      </c>
      <c r="D181" s="135">
        <v>0</v>
      </c>
      <c r="E181" s="135">
        <v>0</v>
      </c>
      <c r="F181" s="143">
        <v>3514</v>
      </c>
      <c r="G181" s="136">
        <v>3991</v>
      </c>
      <c r="H181" s="144">
        <v>6030</v>
      </c>
      <c r="I181" s="131" t="s">
        <v>16</v>
      </c>
    </row>
    <row r="182" spans="1:9" x14ac:dyDescent="0.2">
      <c r="A182" s="137"/>
      <c r="B182" s="134" t="s">
        <v>93</v>
      </c>
      <c r="C182" s="135">
        <v>1</v>
      </c>
      <c r="D182" s="135">
        <v>440</v>
      </c>
      <c r="E182" s="135">
        <v>10005</v>
      </c>
      <c r="F182" s="143">
        <v>0</v>
      </c>
      <c r="G182" s="136">
        <v>295</v>
      </c>
      <c r="H182" s="144">
        <v>6637</v>
      </c>
      <c r="I182" s="122">
        <f t="shared" si="1"/>
        <v>-0.33663168415792105</v>
      </c>
    </row>
    <row r="183" spans="1:9" x14ac:dyDescent="0.2">
      <c r="A183" s="137"/>
      <c r="B183" s="134" t="s">
        <v>311</v>
      </c>
      <c r="C183" s="135">
        <v>0</v>
      </c>
      <c r="D183" s="135">
        <v>0</v>
      </c>
      <c r="E183" s="135">
        <v>0</v>
      </c>
      <c r="F183" s="143">
        <v>308</v>
      </c>
      <c r="G183" s="136">
        <v>308</v>
      </c>
      <c r="H183" s="144">
        <v>550</v>
      </c>
      <c r="I183" s="131" t="s">
        <v>16</v>
      </c>
    </row>
    <row r="184" spans="1:9" x14ac:dyDescent="0.2">
      <c r="A184" s="137"/>
      <c r="B184" s="134" t="s">
        <v>202</v>
      </c>
      <c r="C184" s="135">
        <v>0</v>
      </c>
      <c r="D184" s="135">
        <v>0</v>
      </c>
      <c r="E184" s="135">
        <v>0</v>
      </c>
      <c r="F184" s="143">
        <v>174</v>
      </c>
      <c r="G184" s="136">
        <v>174</v>
      </c>
      <c r="H184" s="144">
        <v>281</v>
      </c>
      <c r="I184" s="131" t="s">
        <v>16</v>
      </c>
    </row>
    <row r="185" spans="1:9" x14ac:dyDescent="0.2">
      <c r="A185" s="137"/>
      <c r="B185" s="134" t="s">
        <v>29</v>
      </c>
      <c r="C185" s="135">
        <v>7414</v>
      </c>
      <c r="D185" s="135">
        <v>397770</v>
      </c>
      <c r="E185" s="135">
        <v>7491</v>
      </c>
      <c r="F185" s="143">
        <v>5126</v>
      </c>
      <c r="G185" s="136">
        <v>286571</v>
      </c>
      <c r="H185" s="144">
        <v>5347</v>
      </c>
      <c r="I185" s="122">
        <f t="shared" si="1"/>
        <v>-0.28621011880923775</v>
      </c>
    </row>
    <row r="186" spans="1:9" x14ac:dyDescent="0.2">
      <c r="A186" s="137"/>
      <c r="B186" s="134" t="s">
        <v>300</v>
      </c>
      <c r="C186" s="135">
        <v>0</v>
      </c>
      <c r="D186" s="135">
        <v>1</v>
      </c>
      <c r="E186" s="135">
        <v>9</v>
      </c>
      <c r="F186" s="143">
        <v>0</v>
      </c>
      <c r="G186" s="136">
        <v>0</v>
      </c>
      <c r="H186" s="144">
        <v>0</v>
      </c>
      <c r="I186" s="122">
        <f t="shared" si="1"/>
        <v>-1</v>
      </c>
    </row>
    <row r="187" spans="1:9" x14ac:dyDescent="0.2">
      <c r="A187" s="137"/>
      <c r="B187" s="134" t="s">
        <v>30</v>
      </c>
      <c r="C187" s="135">
        <v>27702</v>
      </c>
      <c r="D187" s="135">
        <v>1797051</v>
      </c>
      <c r="E187" s="135">
        <v>33161</v>
      </c>
      <c r="F187" s="143">
        <v>20835</v>
      </c>
      <c r="G187" s="136">
        <v>1359293</v>
      </c>
      <c r="H187" s="144">
        <v>24991</v>
      </c>
      <c r="I187" s="122">
        <f t="shared" si="1"/>
        <v>-0.24637375229938782</v>
      </c>
    </row>
    <row r="188" spans="1:9" x14ac:dyDescent="0.2">
      <c r="A188" s="137"/>
      <c r="B188" s="134" t="s">
        <v>71</v>
      </c>
      <c r="C188" s="135">
        <v>1</v>
      </c>
      <c r="D188" s="135">
        <v>42232</v>
      </c>
      <c r="E188" s="135">
        <v>693</v>
      </c>
      <c r="F188" s="143">
        <v>0</v>
      </c>
      <c r="G188" s="136">
        <v>48646</v>
      </c>
      <c r="H188" s="144">
        <v>771</v>
      </c>
      <c r="I188" s="122">
        <f t="shared" si="1"/>
        <v>0.11255411255411256</v>
      </c>
    </row>
    <row r="189" spans="1:9" x14ac:dyDescent="0.2">
      <c r="A189" s="137"/>
      <c r="B189" s="134" t="s">
        <v>72</v>
      </c>
      <c r="C189" s="135">
        <v>95</v>
      </c>
      <c r="D189" s="135">
        <v>5225</v>
      </c>
      <c r="E189" s="135">
        <v>134</v>
      </c>
      <c r="F189" s="143">
        <v>0</v>
      </c>
      <c r="G189" s="136">
        <v>0</v>
      </c>
      <c r="H189" s="144">
        <v>0</v>
      </c>
      <c r="I189" s="122">
        <f t="shared" si="1"/>
        <v>-1</v>
      </c>
    </row>
    <row r="190" spans="1:9" x14ac:dyDescent="0.2">
      <c r="A190" s="137"/>
      <c r="B190" s="134" t="s">
        <v>92</v>
      </c>
      <c r="C190" s="135">
        <v>0</v>
      </c>
      <c r="D190" s="135">
        <v>10</v>
      </c>
      <c r="E190" s="135">
        <v>237</v>
      </c>
      <c r="F190" s="143">
        <v>0</v>
      </c>
      <c r="G190" s="136">
        <v>0</v>
      </c>
      <c r="H190" s="144">
        <v>0</v>
      </c>
      <c r="I190" s="122">
        <f t="shared" si="1"/>
        <v>-1</v>
      </c>
    </row>
    <row r="191" spans="1:9" x14ac:dyDescent="0.2">
      <c r="A191" s="138"/>
      <c r="B191" s="139" t="s">
        <v>304</v>
      </c>
      <c r="C191" s="140">
        <v>0</v>
      </c>
      <c r="D191" s="140">
        <v>0</v>
      </c>
      <c r="E191" s="140">
        <v>0</v>
      </c>
      <c r="F191" s="145">
        <v>0</v>
      </c>
      <c r="G191" s="141">
        <v>10</v>
      </c>
      <c r="H191" s="146">
        <v>10</v>
      </c>
      <c r="I191" s="142" t="s">
        <v>16</v>
      </c>
    </row>
    <row r="192" spans="1:9" x14ac:dyDescent="0.2">
      <c r="A192" s="62"/>
      <c r="B192" s="101" t="s">
        <v>19</v>
      </c>
      <c r="C192" s="102">
        <f t="shared" ref="C192:H192" si="2">SUM(C15:C191)</f>
        <v>325684</v>
      </c>
      <c r="D192" s="102">
        <f t="shared" si="2"/>
        <v>17500142</v>
      </c>
      <c r="E192" s="103">
        <f t="shared" si="2"/>
        <v>431605</v>
      </c>
      <c r="F192" s="77">
        <f t="shared" si="2"/>
        <v>254944</v>
      </c>
      <c r="G192" s="78">
        <f t="shared" si="2"/>
        <v>15126743</v>
      </c>
      <c r="H192" s="79">
        <f t="shared" si="2"/>
        <v>361889</v>
      </c>
      <c r="I192" s="80">
        <f>(+H192-E192)/E192</f>
        <v>-0.16152732243602369</v>
      </c>
    </row>
    <row r="193" spans="7:9" x14ac:dyDescent="0.2">
      <c r="G193" s="173" t="s">
        <v>17</v>
      </c>
      <c r="H193" s="173"/>
      <c r="I193" s="63">
        <f>+(F192-C192)/C192</f>
        <v>-0.21720440672553765</v>
      </c>
    </row>
  </sheetData>
  <sheetProtection selectLockedCells="1" selectUnlockedCells="1"/>
  <mergeCells count="1">
    <mergeCell ref="G193:H193"/>
  </mergeCells>
  <pageMargins left="0.94488188976377963" right="0.27559055118110237" top="0.39370078740157483" bottom="0.43307086614173229" header="0.51181102362204722" footer="0"/>
  <pageSetup paperSize="9" scale="94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Sancho</dc:creator>
  <cp:lastModifiedBy>daniel</cp:lastModifiedBy>
  <cp:lastPrinted>2016-02-02T10:20:36Z</cp:lastPrinted>
  <dcterms:created xsi:type="dcterms:W3CDTF">2015-04-15T02:22:17Z</dcterms:created>
  <dcterms:modified xsi:type="dcterms:W3CDTF">2018-01-03T11:00:26Z</dcterms:modified>
</cp:coreProperties>
</file>