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DanielSancho\OneDrive - PATAGONIA NORTE\TPN\DptoSISTEMAS\T2019\Estad2019\SAE+BHI\"/>
    </mc:Choice>
  </mc:AlternateContent>
  <xr:revisionPtr revIDLastSave="1417" documentId="8_{8549B880-75E6-48FD-BD0D-7CF6A6281035}" xr6:coauthVersionLast="45" xr6:coauthVersionMax="45" xr10:uidLastSave="{BD8C43EB-65E4-4303-8ECC-93644151805C}"/>
  <bookViews>
    <workbookView xWindow="-120" yWindow="-120" windowWidth="20730" windowHeight="1176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buques!$A$12:$G$102</definedName>
    <definedName name="_xlnm._FilterDatabase" localSheetId="5" hidden="1">'esp x destino'!$A$15:$I$172</definedName>
    <definedName name="_xlnm._FilterDatabase" localSheetId="4" hidden="1">'especie y destino'!$A$15:$H$61</definedName>
    <definedName name="_xlnm._FilterDatabase" localSheetId="3" hidden="1">'peras y manz'!$A$12:$E$46</definedName>
    <definedName name="_xlnm.Print_Area" localSheetId="1">buques!$A$1:$G$102</definedName>
    <definedName name="_xlnm.Print_Area" localSheetId="5">'esp x destino'!$A$1:$I$172</definedName>
    <definedName name="_xlnm.Print_Area" localSheetId="4">'especie y destino'!$A$1:$H$118</definedName>
    <definedName name="_xlnm.Print_Area" localSheetId="3">'peras y manz'!$A$1:$F$47</definedName>
    <definedName name="_xlnm.Print_Area" localSheetId="0">Principal!$A$1:$G$60</definedName>
    <definedName name="Excel_BuiltIn__FilterDatabase" localSheetId="1">buques!$A$12:$G$102</definedName>
    <definedName name="Excel_BuiltIn__FilterDatabase" localSheetId="2">exportadores!$A$12:$D$72</definedName>
    <definedName name="Excel_BuiltIn__FilterDatabase_2">buques!$A$12:$G$102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destino'!$A$15:$I$172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destino'!$63:$64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5" i="5" l="1"/>
  <c r="H114" i="5"/>
  <c r="H113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6" i="5"/>
  <c r="H75" i="5"/>
  <c r="H74" i="5"/>
  <c r="H73" i="5"/>
  <c r="H58" i="5"/>
  <c r="H57" i="5"/>
  <c r="H56" i="5"/>
  <c r="H54" i="5"/>
  <c r="H53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3" i="5"/>
  <c r="H32" i="5"/>
  <c r="H31" i="5"/>
  <c r="H30" i="5"/>
  <c r="H29" i="5"/>
  <c r="H28" i="5"/>
  <c r="H27" i="5"/>
  <c r="H25" i="5"/>
  <c r="I169" i="6"/>
  <c r="I168" i="6"/>
  <c r="I167" i="6"/>
  <c r="I166" i="6"/>
  <c r="I165" i="6"/>
  <c r="I164" i="6"/>
  <c r="I162" i="6"/>
  <c r="I160" i="6"/>
  <c r="I159" i="6"/>
  <c r="I156" i="6"/>
  <c r="I155" i="6"/>
  <c r="I154" i="6"/>
  <c r="I152" i="6"/>
  <c r="I151" i="6"/>
  <c r="I148" i="6"/>
  <c r="I147" i="6"/>
  <c r="I146" i="6"/>
  <c r="I145" i="6"/>
  <c r="I144" i="6"/>
  <c r="I143" i="6"/>
  <c r="I142" i="6"/>
  <c r="I141" i="6"/>
  <c r="I139" i="6"/>
  <c r="I138" i="6"/>
  <c r="I137" i="6"/>
  <c r="I136" i="6"/>
  <c r="I135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5" i="6"/>
  <c r="I113" i="6"/>
  <c r="I112" i="6"/>
  <c r="I111" i="6"/>
  <c r="I109" i="6"/>
  <c r="I108" i="6"/>
  <c r="I107" i="6"/>
  <c r="I106" i="6"/>
  <c r="I105" i="6"/>
  <c r="I104" i="6"/>
  <c r="I103" i="6"/>
  <c r="I102" i="6"/>
  <c r="I101" i="6"/>
  <c r="I100" i="6"/>
  <c r="I99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1" i="6"/>
  <c r="I80" i="6"/>
  <c r="I78" i="6"/>
  <c r="I77" i="6"/>
  <c r="I75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3" i="6"/>
  <c r="I52" i="6"/>
  <c r="I51" i="6"/>
  <c r="I50" i="6"/>
  <c r="I49" i="6"/>
  <c r="I48" i="6"/>
  <c r="I47" i="6"/>
  <c r="I45" i="6"/>
  <c r="I44" i="6"/>
  <c r="I43" i="6"/>
  <c r="I42" i="6"/>
  <c r="I41" i="6"/>
  <c r="I40" i="6"/>
  <c r="I39" i="6"/>
  <c r="I34" i="6"/>
  <c r="I33" i="6"/>
  <c r="I30" i="6"/>
  <c r="I28" i="6"/>
  <c r="I23" i="6"/>
  <c r="I22" i="6"/>
  <c r="I21" i="6"/>
  <c r="I20" i="6"/>
  <c r="F102" i="2" l="1"/>
  <c r="E102" i="2"/>
  <c r="D102" i="2"/>
  <c r="H116" i="5" l="1"/>
  <c r="H23" i="5" l="1"/>
  <c r="H19" i="5" l="1"/>
  <c r="I19" i="6" l="1"/>
  <c r="H66" i="5"/>
  <c r="H18" i="5"/>
  <c r="H17" i="5"/>
  <c r="C171" i="6" l="1"/>
  <c r="D171" i="6"/>
  <c r="E171" i="6"/>
  <c r="F171" i="6"/>
  <c r="G171" i="6"/>
  <c r="H171" i="6"/>
  <c r="H70" i="5"/>
  <c r="H68" i="5"/>
  <c r="B73" i="3"/>
  <c r="C73" i="3"/>
  <c r="D73" i="3"/>
  <c r="D47" i="4"/>
  <c r="C47" i="4"/>
  <c r="B47" i="4"/>
  <c r="E30" i="3" l="1"/>
  <c r="E53" i="3"/>
  <c r="E56" i="3"/>
  <c r="E72" i="3"/>
  <c r="E62" i="3"/>
  <c r="E46" i="4"/>
  <c r="E44" i="4"/>
  <c r="E13" i="4"/>
  <c r="E33" i="4"/>
  <c r="E38" i="4"/>
  <c r="E45" i="4"/>
  <c r="E40" i="4"/>
  <c r="E22" i="4"/>
  <c r="E39" i="4"/>
  <c r="E14" i="4"/>
  <c r="E23" i="4"/>
  <c r="E37" i="4"/>
  <c r="E41" i="4"/>
  <c r="E36" i="4"/>
  <c r="E19" i="4"/>
  <c r="E16" i="4"/>
  <c r="E29" i="4"/>
  <c r="E42" i="4"/>
  <c r="E31" i="4"/>
  <c r="E34" i="4"/>
  <c r="E26" i="4"/>
  <c r="E27" i="4"/>
  <c r="E32" i="4"/>
  <c r="E15" i="4"/>
  <c r="E35" i="4"/>
  <c r="E20" i="4"/>
  <c r="E43" i="4"/>
  <c r="E28" i="4"/>
  <c r="E33" i="3"/>
  <c r="E64" i="3"/>
  <c r="E15" i="3"/>
  <c r="E48" i="3"/>
  <c r="E50" i="3"/>
  <c r="E24" i="3"/>
  <c r="E49" i="3"/>
  <c r="E59" i="3"/>
  <c r="E41" i="3"/>
  <c r="E23" i="3"/>
  <c r="E39" i="3"/>
  <c r="E69" i="3"/>
  <c r="E44" i="3"/>
  <c r="E20" i="3"/>
  <c r="E65" i="3"/>
  <c r="E70" i="3"/>
  <c r="E22" i="3"/>
  <c r="E54" i="3"/>
  <c r="E26" i="3"/>
  <c r="E66" i="3"/>
  <c r="E51" i="3"/>
  <c r="E27" i="3"/>
  <c r="E16" i="3"/>
  <c r="E67" i="3"/>
  <c r="E25" i="3"/>
  <c r="E57" i="3"/>
  <c r="E58" i="3"/>
  <c r="E47" i="3"/>
  <c r="E43" i="3"/>
  <c r="E31" i="3"/>
  <c r="E52" i="3"/>
  <c r="E63" i="3"/>
  <c r="E36" i="3"/>
  <c r="E29" i="3"/>
  <c r="E38" i="3"/>
  <c r="E35" i="3"/>
  <c r="E21" i="3"/>
  <c r="E68" i="3"/>
  <c r="E19" i="3"/>
  <c r="E14" i="3"/>
  <c r="E18" i="3"/>
  <c r="E61" i="3"/>
  <c r="E46" i="3"/>
  <c r="E60" i="3"/>
  <c r="E37" i="3"/>
  <c r="E40" i="3"/>
  <c r="E28" i="3"/>
  <c r="E55" i="3"/>
  <c r="E34" i="3"/>
  <c r="E71" i="3"/>
  <c r="E45" i="3"/>
  <c r="E21" i="4"/>
  <c r="E25" i="4"/>
  <c r="E17" i="4"/>
  <c r="E24" i="4"/>
  <c r="E18" i="4"/>
  <c r="I170" i="6" l="1"/>
  <c r="I16" i="6"/>
  <c r="H65" i="5"/>
  <c r="G117" i="5"/>
  <c r="F117" i="5"/>
  <c r="E117" i="5"/>
  <c r="D117" i="5"/>
  <c r="C117" i="5"/>
  <c r="B117" i="5"/>
  <c r="H117" i="5" l="1"/>
  <c r="E30" i="4" l="1"/>
  <c r="E47" i="4" s="1"/>
  <c r="H67" i="5"/>
  <c r="G60" i="5"/>
  <c r="F60" i="5"/>
  <c r="E60" i="5"/>
  <c r="D60" i="5"/>
  <c r="C60" i="5"/>
  <c r="B60" i="5"/>
  <c r="F12" i="6"/>
  <c r="E12" i="5"/>
  <c r="E10" i="4"/>
  <c r="E10" i="3"/>
  <c r="F10" i="2"/>
  <c r="E32" i="3" l="1"/>
  <c r="E13" i="3"/>
  <c r="H60" i="5"/>
  <c r="E17" i="3"/>
  <c r="I171" i="6"/>
  <c r="I172" i="6"/>
  <c r="H118" i="5"/>
  <c r="H61" i="5"/>
  <c r="E42" i="3"/>
  <c r="E73" i="3" l="1"/>
</calcChain>
</file>

<file path=xl/sharedStrings.xml><?xml version="1.0" encoding="utf-8"?>
<sst xmlns="http://schemas.openxmlformats.org/spreadsheetml/2006/main" count="798" uniqueCount="318">
  <si>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</si>
  <si>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</si>
  <si>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</si>
  <si>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</si>
  <si>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</si>
  <si>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</si>
  <si>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</si>
  <si>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</si>
  <si>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</si>
  <si>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</si>
  <si>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</si>
  <si>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</si>
  <si>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% Distr.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</si>
  <si>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</si>
  <si>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</si>
  <si>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</si>
  <si>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</si>
  <si>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</si>
  <si>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</si>
  <si>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</si>
  <si>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</si>
  <si>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BRASIL</t>
  </si>
  <si>
    <t>FRANCIA</t>
  </si>
  <si>
    <t>HOLANDA</t>
  </si>
  <si>
    <t>ITALIA</t>
  </si>
  <si>
    <t>RUSIA</t>
  </si>
  <si>
    <t>ECUADOR</t>
  </si>
  <si>
    <t>INDIA</t>
  </si>
  <si>
    <t>ARGENTINA</t>
  </si>
  <si>
    <t>CHILE</t>
  </si>
  <si>
    <t>Buques</t>
  </si>
  <si>
    <t>Exportadores</t>
  </si>
  <si>
    <t>INGLATERRA</t>
  </si>
  <si>
    <t>PERU</t>
  </si>
  <si>
    <t>MEXICO</t>
  </si>
  <si>
    <t>TEMPORADA 2018</t>
  </si>
  <si>
    <t>Temporada 2018</t>
  </si>
  <si>
    <t xml:space="preserve">GRECIA              </t>
  </si>
  <si>
    <t>TAILANDIA</t>
  </si>
  <si>
    <t>TEMPORADA 2019</t>
  </si>
  <si>
    <t>Buques - Temporada 2019</t>
  </si>
  <si>
    <t>Exportadores - Temporada 2019</t>
  </si>
  <si>
    <t>Exportadores - Temporada 2019 (Manzana y Pera)</t>
  </si>
  <si>
    <t>Comparativos Temporada 2018 Vs. 2019 Especies y Destinos</t>
  </si>
  <si>
    <t>Temporada 2019</t>
  </si>
  <si>
    <t>Comparativos Temporada 2018 Vs. 2019 Especies por Destinos</t>
  </si>
  <si>
    <t>Comparativo 2018 vs 2019 Especies y Destinos</t>
  </si>
  <si>
    <t>Comparativo 2018 vs 2019 Especies por Destinos</t>
  </si>
  <si>
    <t>NORDIC STRALSUND V46</t>
  </si>
  <si>
    <t xml:space="preserve">ARGENTINO II110     </t>
  </si>
  <si>
    <t>NORDIC HONG KONG V13</t>
  </si>
  <si>
    <t xml:space="preserve">ARICA EXPRESS V020  </t>
  </si>
  <si>
    <t xml:space="preserve">ALGOL V 842         </t>
  </si>
  <si>
    <t>SAN ANTONIO EXP.V019</t>
  </si>
  <si>
    <t xml:space="preserve">ASTURIANO II V07    </t>
  </si>
  <si>
    <t>B. BCA</t>
  </si>
  <si>
    <t xml:space="preserve">UNIPAR INDUPA SAIC  </t>
  </si>
  <si>
    <t xml:space="preserve">DOW ARGENTINA       </t>
  </si>
  <si>
    <t>ALFALFA Y FORRAJES D</t>
  </si>
  <si>
    <t xml:space="preserve">EDCO GRAINS SA      </t>
  </si>
  <si>
    <t xml:space="preserve">JUGOS S.A.          </t>
  </si>
  <si>
    <t>CIA MOLINERA DEL SUR</t>
  </si>
  <si>
    <t>AGRONEGOC JEWELL SRL</t>
  </si>
  <si>
    <t xml:space="preserve">DAASONS SA          </t>
  </si>
  <si>
    <t xml:space="preserve">EMBOT DEL ATLANTICO </t>
  </si>
  <si>
    <t xml:space="preserve">STANDARD FRUIT S.A. </t>
  </si>
  <si>
    <t xml:space="preserve">JUGOS LUGA SA       </t>
  </si>
  <si>
    <t xml:space="preserve">BUNGE SA            </t>
  </si>
  <si>
    <t xml:space="preserve">ABS.VEGETAL         </t>
  </si>
  <si>
    <t xml:space="preserve">ALFALFA             </t>
  </si>
  <si>
    <t xml:space="preserve">COCA                </t>
  </si>
  <si>
    <t xml:space="preserve">HARINA              </t>
  </si>
  <si>
    <t xml:space="preserve">J.C.MANZ            </t>
  </si>
  <si>
    <t xml:space="preserve">J.C.PERA            </t>
  </si>
  <si>
    <t xml:space="preserve">JUGO FERMEN         </t>
  </si>
  <si>
    <t xml:space="preserve">MANZANA             </t>
  </si>
  <si>
    <t xml:space="preserve">PELLE TRIGO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</si>
  <si>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</si>
  <si>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</si>
  <si>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</si>
  <si>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</si>
  <si>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SAL                 </t>
  </si>
  <si>
    <t xml:space="preserve">SEM GRAN            </t>
  </si>
  <si>
    <t xml:space="preserve">SODA CAUST          </t>
  </si>
  <si>
    <t xml:space="preserve">TRIGO ORGAN         </t>
  </si>
  <si>
    <t>ARABIA</t>
  </si>
  <si>
    <t>CHINA</t>
  </si>
  <si>
    <t>COLOMBIA</t>
  </si>
  <si>
    <t>COSTA RICA</t>
  </si>
  <si>
    <t xml:space="preserve">ALEMANIA            </t>
  </si>
  <si>
    <t>POLIETILENO</t>
  </si>
  <si>
    <t>MANZANA</t>
  </si>
  <si>
    <t>ALFALFA</t>
  </si>
  <si>
    <t xml:space="preserve">FRANCIA             </t>
  </si>
  <si>
    <t xml:space="preserve">HOLANDA             </t>
  </si>
  <si>
    <t>TRIGO ORGAN</t>
  </si>
  <si>
    <t xml:space="preserve">ITALIA              </t>
  </si>
  <si>
    <t xml:space="preserve">RUSIA               </t>
  </si>
  <si>
    <t>JUGO FERMEN</t>
  </si>
  <si>
    <t>PESCADO</t>
  </si>
  <si>
    <t xml:space="preserve">AS FILIPPA 905 HS   </t>
  </si>
  <si>
    <t xml:space="preserve">AS FILIPPA 905 MSK  </t>
  </si>
  <si>
    <t xml:space="preserve">WILD COSMOS         </t>
  </si>
  <si>
    <t xml:space="preserve">ARSOS 906 HS        </t>
  </si>
  <si>
    <t xml:space="preserve">ARSOS 906 MSK       </t>
  </si>
  <si>
    <t xml:space="preserve">ICE RANGER          </t>
  </si>
  <si>
    <t xml:space="preserve">AS FILIPPA 907 HS   </t>
  </si>
  <si>
    <t xml:space="preserve">AS FILIPPA 907 MSK  </t>
  </si>
  <si>
    <t xml:space="preserve">ICE ROSE            </t>
  </si>
  <si>
    <t xml:space="preserve">ARSOS 908 HS        </t>
  </si>
  <si>
    <t xml:space="preserve">ARSOS 908 MSK       </t>
  </si>
  <si>
    <t>P. SAE</t>
  </si>
  <si>
    <t xml:space="preserve">NORDIC MACAU V20    </t>
  </si>
  <si>
    <t>ANTOFAGASTA EXP. V19</t>
  </si>
  <si>
    <t xml:space="preserve">ARGENTINO II V111   </t>
  </si>
  <si>
    <t>NORDIC  BEIJING V904</t>
  </si>
  <si>
    <t xml:space="preserve">AUSTRADE S.R.L.     </t>
  </si>
  <si>
    <t xml:space="preserve">BATTAGLIO ARG. SA   </t>
  </si>
  <si>
    <t xml:space="preserve">BOSCHI HNOS S.A.    </t>
  </si>
  <si>
    <t xml:space="preserve">CLASICA S.R.L.      </t>
  </si>
  <si>
    <t xml:space="preserve">ECOFRUT SA          </t>
  </si>
  <si>
    <t xml:space="preserve">EMELKA S.A.         </t>
  </si>
  <si>
    <t xml:space="preserve">FLOTOM SRL          </t>
  </si>
  <si>
    <t xml:space="preserve">FRUIT WORLD SA      </t>
  </si>
  <si>
    <t xml:space="preserve">FRUITS &amp; LIFE SA    </t>
  </si>
  <si>
    <t>FRUTAS SENSACION SRL</t>
  </si>
  <si>
    <t>GEST ADU PATAGONICAS</t>
  </si>
  <si>
    <t xml:space="preserve">GOING NATURAL SRL   </t>
  </si>
  <si>
    <t xml:space="preserve">GOLDEN EXPORTSRL    </t>
  </si>
  <si>
    <t>J.PATALANO E HJOS SA</t>
  </si>
  <si>
    <t xml:space="preserve">KLEPPE S.A.         </t>
  </si>
  <si>
    <t xml:space="preserve">LA CONQUISTA SRL    </t>
  </si>
  <si>
    <t xml:space="preserve">LA TERC GENERACION  </t>
  </si>
  <si>
    <t xml:space="preserve">LUIS ALDRIGHETTI    </t>
  </si>
  <si>
    <t xml:space="preserve">MI VIEJO SA         </t>
  </si>
  <si>
    <t xml:space="preserve">MIELE S.A.          </t>
  </si>
  <si>
    <t xml:space="preserve">MOLINO CAÑUELAS     </t>
  </si>
  <si>
    <t xml:space="preserve">MOÑO AZUL S.A.      </t>
  </si>
  <si>
    <t xml:space="preserve">PAI S.A.            </t>
  </si>
  <si>
    <t xml:space="preserve">RAFICO S.A          </t>
  </si>
  <si>
    <t xml:space="preserve">TEOREMA SRL         </t>
  </si>
  <si>
    <t xml:space="preserve">TRES ASES S.A.      </t>
  </si>
  <si>
    <t xml:space="preserve">TREVISUR SA         </t>
  </si>
  <si>
    <t xml:space="preserve">WHITE GULF SA       </t>
  </si>
  <si>
    <t xml:space="preserve">DON CLEMENTE SRL    </t>
  </si>
  <si>
    <t xml:space="preserve">LA DELICIOSA SA     </t>
  </si>
  <si>
    <t>PAT. FRUITS TRADE SA</t>
  </si>
  <si>
    <t>CIRUELA</t>
  </si>
  <si>
    <t xml:space="preserve">JCMORG              </t>
  </si>
  <si>
    <t xml:space="preserve">JUGO PERA O         </t>
  </si>
  <si>
    <t xml:space="preserve">ALBANIA             </t>
  </si>
  <si>
    <t>ANGOLA</t>
  </si>
  <si>
    <t xml:space="preserve">BELGICA             </t>
  </si>
  <si>
    <t xml:space="preserve">CANADA              </t>
  </si>
  <si>
    <t xml:space="preserve">EMIRATOS ARABES     </t>
  </si>
  <si>
    <t xml:space="preserve">ESPAÑA              </t>
  </si>
  <si>
    <t xml:space="preserve">FINLANDIA           </t>
  </si>
  <si>
    <t xml:space="preserve">IRLANDA             </t>
  </si>
  <si>
    <t xml:space="preserve">ISRAEL              </t>
  </si>
  <si>
    <t xml:space="preserve">JAPON               </t>
  </si>
  <si>
    <t xml:space="preserve">LITUANIA            </t>
  </si>
  <si>
    <t xml:space="preserve">MALTA               </t>
  </si>
  <si>
    <t xml:space="preserve">NORUEGA             </t>
  </si>
  <si>
    <t xml:space="preserve">PORTUGAL            </t>
  </si>
  <si>
    <t xml:space="preserve">REP.DOMINICANA      </t>
  </si>
  <si>
    <t xml:space="preserve">SUECIA              </t>
  </si>
  <si>
    <t xml:space="preserve">U.S.A.              </t>
  </si>
  <si>
    <t xml:space="preserve">ARABIA              </t>
  </si>
  <si>
    <t xml:space="preserve">ARGENTINA           </t>
  </si>
  <si>
    <t xml:space="preserve">BRASIL              </t>
  </si>
  <si>
    <t xml:space="preserve">CHILE               </t>
  </si>
  <si>
    <t xml:space="preserve">CHINA               </t>
  </si>
  <si>
    <t xml:space="preserve">COLOMBIA            </t>
  </si>
  <si>
    <t xml:space="preserve">COSTA RICA          </t>
  </si>
  <si>
    <t xml:space="preserve">ECUADOR             </t>
  </si>
  <si>
    <t>EMIRATOS ARABES</t>
  </si>
  <si>
    <t xml:space="preserve">CIRUELA             </t>
  </si>
  <si>
    <t xml:space="preserve">INDIA               </t>
  </si>
  <si>
    <t xml:space="preserve">INGLATERRA          </t>
  </si>
  <si>
    <t>JAPON</t>
  </si>
  <si>
    <t>JCMORG</t>
  </si>
  <si>
    <t xml:space="preserve">KUWAIT              </t>
  </si>
  <si>
    <t xml:space="preserve">PERU                </t>
  </si>
  <si>
    <t>REP. DOMINICANA</t>
  </si>
  <si>
    <t>SUECIA</t>
  </si>
  <si>
    <t>JUGO PERA O</t>
  </si>
  <si>
    <t>ACEITE</t>
  </si>
  <si>
    <t xml:space="preserve">ARVEJA              </t>
  </si>
  <si>
    <t>CEBA</t>
  </si>
  <si>
    <t>MAQUINARIA</t>
  </si>
  <si>
    <t>DINAMARCA</t>
  </si>
  <si>
    <t>KUWAIT</t>
  </si>
  <si>
    <t>LIBIA</t>
  </si>
  <si>
    <t>MARRUECOS</t>
  </si>
  <si>
    <t>OMAN</t>
  </si>
  <si>
    <t>POLONIA</t>
  </si>
  <si>
    <t>QATAR</t>
  </si>
  <si>
    <t>TURQUIA</t>
  </si>
  <si>
    <t>PERA</t>
  </si>
  <si>
    <t>ARVEJA</t>
  </si>
  <si>
    <t xml:space="preserve">AS FILIPPA 909 HS   </t>
  </si>
  <si>
    <t xml:space="preserve">AS FILIPPA 909 MSK  </t>
  </si>
  <si>
    <t xml:space="preserve">ARSOS 910 HS        </t>
  </si>
  <si>
    <t xml:space="preserve">ARSOS 910 MSK       </t>
  </si>
  <si>
    <t xml:space="preserve">AS FILIPPA 911 HS   </t>
  </si>
  <si>
    <t xml:space="preserve">AS FILIPPA 911 MSK  </t>
  </si>
  <si>
    <t xml:space="preserve">ICE RIVER           </t>
  </si>
  <si>
    <t xml:space="preserve">ARSOS 912 HS        </t>
  </si>
  <si>
    <t xml:space="preserve">ARSOS 912 MSK       </t>
  </si>
  <si>
    <t xml:space="preserve">AS FILIPPA 913 HS   </t>
  </si>
  <si>
    <t xml:space="preserve">AS FILIPPA 913 MSK  </t>
  </si>
  <si>
    <t xml:space="preserve">N STRALSUND V905    </t>
  </si>
  <si>
    <t xml:space="preserve">N HONG  KONG V906   </t>
  </si>
  <si>
    <t xml:space="preserve">PAUL RUSS V 910     </t>
  </si>
  <si>
    <t>SAN ANT EXPRESS V908</t>
  </si>
  <si>
    <t xml:space="preserve">ASTURIANO II  V09   </t>
  </si>
  <si>
    <t xml:space="preserve">MONTEVER SA         </t>
  </si>
  <si>
    <t xml:space="preserve">SECOMEX SRL         </t>
  </si>
  <si>
    <t>ZAPALLO</t>
  </si>
  <si>
    <t xml:space="preserve">BANGLADESH          </t>
  </si>
  <si>
    <t xml:space="preserve">NORDIC MACAU V 909  </t>
  </si>
  <si>
    <t>ANTOFAGASTA EXP V910</t>
  </si>
  <si>
    <t xml:space="preserve">ARSOS 914 HS        </t>
  </si>
  <si>
    <t xml:space="preserve">ARSOS 914 MSK       </t>
  </si>
  <si>
    <t xml:space="preserve">ARGENTINO V113      </t>
  </si>
  <si>
    <t xml:space="preserve">S.VICENTE EXP. V911 </t>
  </si>
  <si>
    <t xml:space="preserve">AS FILIPPA 915 HS   </t>
  </si>
  <si>
    <t xml:space="preserve">AS FILIPPA 915 MSK  </t>
  </si>
  <si>
    <t xml:space="preserve">NORDIC BEIJING V912 </t>
  </si>
  <si>
    <t xml:space="preserve">ARSOS 916 HS        </t>
  </si>
  <si>
    <t xml:space="preserve">ARSOS 916 MSK       </t>
  </si>
  <si>
    <t xml:space="preserve">AS FILIPPA 917 HS   </t>
  </si>
  <si>
    <t xml:space="preserve">AS FILIPPA 917 MSK  </t>
  </si>
  <si>
    <t xml:space="preserve">COINGRA SA          </t>
  </si>
  <si>
    <t xml:space="preserve">HAIDAR Y CIA        </t>
  </si>
  <si>
    <t>JUAN PATALANO E HIJO</t>
  </si>
  <si>
    <t>ORGANICOS ARGENTINOS</t>
  </si>
  <si>
    <t>CERA</t>
  </si>
  <si>
    <t>MIJO</t>
  </si>
  <si>
    <t>AUSTRALIA</t>
  </si>
  <si>
    <t xml:space="preserve">N. STRALSUND V913   </t>
  </si>
  <si>
    <t xml:space="preserve">N. HONG KONG V914   </t>
  </si>
  <si>
    <t xml:space="preserve">ICE GLACIER         </t>
  </si>
  <si>
    <t xml:space="preserve">ARSOS 918 HS        </t>
  </si>
  <si>
    <t xml:space="preserve">ARSOS 918 MSK       </t>
  </si>
  <si>
    <t xml:space="preserve">ARICA EXPRESS V 915 </t>
  </si>
  <si>
    <t xml:space="preserve">AS FILIPPA 919 HS   </t>
  </si>
  <si>
    <t xml:space="preserve">AS FILIPPA 919 MSK  </t>
  </si>
  <si>
    <t>SAN ANTONIO EXP V916</t>
  </si>
  <si>
    <t xml:space="preserve">ARSOS 920 HS        </t>
  </si>
  <si>
    <t xml:space="preserve">ARSOS 920 MSK       </t>
  </si>
  <si>
    <t xml:space="preserve">AS FILIPPA 921 HS   </t>
  </si>
  <si>
    <t xml:space="preserve">AS FILIPPA 921 MSK  </t>
  </si>
  <si>
    <t xml:space="preserve">ARGENOVA SA         </t>
  </si>
  <si>
    <t xml:space="preserve">BASIL SA            </t>
  </si>
  <si>
    <t>ORION TECHNOLOGIES S</t>
  </si>
  <si>
    <t xml:space="preserve">BANDAS ELAS         </t>
  </si>
  <si>
    <t>CALA CONG</t>
  </si>
  <si>
    <t>LANGOSTINO</t>
  </si>
  <si>
    <t>ARGELIA</t>
  </si>
  <si>
    <t>PUERTO RICO</t>
  </si>
  <si>
    <t>SINGAPUR</t>
  </si>
  <si>
    <t xml:space="preserve">ARGELIA             </t>
  </si>
  <si>
    <t>BANDAS ELAS</t>
  </si>
  <si>
    <t xml:space="preserve">ANTOF. EXP. V918    </t>
  </si>
  <si>
    <t xml:space="preserve">ARSOS 922 HS        </t>
  </si>
  <si>
    <t xml:space="preserve">ARSOS 922 MSK       </t>
  </si>
  <si>
    <t xml:space="preserve">AS FILIPPA 923 HS   </t>
  </si>
  <si>
    <t xml:space="preserve">AS FILIPPA 923 MSK  </t>
  </si>
  <si>
    <t xml:space="preserve">ARSOS V924          </t>
  </si>
  <si>
    <t xml:space="preserve">NORDIC BEIJING V920 </t>
  </si>
  <si>
    <t>NORD. HONG KONG V923</t>
  </si>
  <si>
    <t xml:space="preserve">ALGOL V918          </t>
  </si>
  <si>
    <t xml:space="preserve">AGRONICA SA         </t>
  </si>
  <si>
    <t xml:space="preserve">ALLHUE SA           </t>
  </si>
  <si>
    <t xml:space="preserve">COOPERATIVA CRC     </t>
  </si>
  <si>
    <t>THE O STRADING COMPA</t>
  </si>
  <si>
    <t>MALTA</t>
  </si>
  <si>
    <t>NUEZ</t>
  </si>
  <si>
    <t xml:space="preserve">BAHREIN             </t>
  </si>
  <si>
    <t>EL SALVADOR</t>
  </si>
  <si>
    <t>MALASIA</t>
  </si>
  <si>
    <t>GIRASOL</t>
  </si>
  <si>
    <t xml:space="preserve">ALGOL V920          </t>
  </si>
  <si>
    <t>SAN ANTONIO EXP V924</t>
  </si>
  <si>
    <t>NORDEX</t>
  </si>
  <si>
    <t>SPRE</t>
  </si>
  <si>
    <t>TRIGO</t>
  </si>
  <si>
    <t xml:space="preserve">ALGOL V922          </t>
  </si>
  <si>
    <t>NORDIC BEIJING V 928</t>
  </si>
  <si>
    <t>NORD. HONG KONG V930</t>
  </si>
  <si>
    <t>JUGO PERA</t>
  </si>
  <si>
    <t xml:space="preserve">ALGOL V 927         </t>
  </si>
  <si>
    <t>CASTIGLIONE PES &amp; CI</t>
  </si>
  <si>
    <t>BENTONITA</t>
  </si>
  <si>
    <t>HORN</t>
  </si>
  <si>
    <t>MANGUERAS</t>
  </si>
  <si>
    <t>TURBA</t>
  </si>
  <si>
    <t>PLASTIFICAN</t>
  </si>
  <si>
    <t>RAVEN ARROW</t>
  </si>
  <si>
    <t>NORDIC BEIJING V 936</t>
  </si>
  <si>
    <t>ALGOL V 929</t>
  </si>
  <si>
    <t>NORDIC HONG KONGV938</t>
  </si>
  <si>
    <t>ALGOL V931</t>
  </si>
  <si>
    <t>MUDANZA</t>
  </si>
  <si>
    <t>SAN ANTONIO EXP V940</t>
  </si>
  <si>
    <t>ANTOF. EXPRESS  V942</t>
  </si>
  <si>
    <t xml:space="preserve">ALGOL V935          </t>
  </si>
  <si>
    <t xml:space="preserve">EMPESUR SA          </t>
  </si>
  <si>
    <t xml:space="preserve">NATURAL JUICE SA    </t>
  </si>
  <si>
    <t>Datos al 31/12/2019</t>
  </si>
  <si>
    <t>MATERIALES</t>
  </si>
  <si>
    <t>PULPA PERA</t>
  </si>
  <si>
    <t>PURE DE PERA</t>
  </si>
  <si>
    <t xml:space="preserve">SEM CAN            </t>
  </si>
  <si>
    <t>PULPA DE PER</t>
  </si>
  <si>
    <t xml:space="preserve">NORDIC BEIJING V944 </t>
  </si>
  <si>
    <t>NORD. HONG KONG V946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</si>
</sst>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1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1" xfId="0" applyFont="1" applyBorder="1" applyAlignment="1">
      <alignment horizontal="right"/>
    </xf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5" fillId="0" borderId="25" xfId="2" applyNumberFormat="1" applyFont="1" applyBorder="1" applyAlignment="1">
      <alignment horizontal="left"/>
    </xf>
    <xf numFmtId="166" fontId="19" fillId="0" borderId="25" xfId="2" applyNumberFormat="1" applyFont="1" applyBorder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166" fontId="19" fillId="0" borderId="24" xfId="2" applyNumberFormat="1" applyFont="1" applyBorder="1" applyAlignment="1">
      <alignment horizontal="left"/>
    </xf>
    <xf numFmtId="166" fontId="19" fillId="0" borderId="26" xfId="2" applyNumberFormat="1" applyFont="1" applyBorder="1" applyAlignment="1">
      <alignment horizontal="left"/>
    </xf>
    <xf numFmtId="3" fontId="15" fillId="4" borderId="0" xfId="0" applyNumberFormat="1" applyFont="1" applyFill="1"/>
    <xf numFmtId="3" fontId="15" fillId="4" borderId="25" xfId="0" applyNumberFormat="1" applyFont="1" applyFill="1" applyBorder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0" fontId="13" fillId="5" borderId="23" xfId="5" applyNumberFormat="1" applyFont="1" applyFill="1" applyBorder="1" applyAlignment="1">
      <alignment horizontal="right"/>
    </xf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24" xfId="0" applyNumberFormat="1" applyFont="1" applyFill="1" applyBorder="1"/>
    <xf numFmtId="3" fontId="12" fillId="0" borderId="0" xfId="0" applyNumberFormat="1" applyFont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7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>
    <xdr:from>
      <xdr:col>0</xdr:col>
      <xdr:colOff>419100</xdr:colOff>
      <xdr:row>16</xdr:row>
      <xdr:rowOff>19050</xdr:rowOff>
    </xdr:from>
    <xdr:to>
      <xdr:col>6</xdr:col>
      <xdr:colOff>569599</xdr:colOff>
      <xdr:row>35</xdr:row>
      <xdr:rowOff>36219</xdr:rowOff>
    </xdr:to>
    <xdr:pic>
      <xdr:nvPicPr>
        <xdr:cNvPr id="9" name="6 Imagen">
          <a:extLst>
            <a:ext uri="{FF2B5EF4-FFF2-40B4-BE49-F238E27FC236}">
              <a16:creationId xmlns:a16="http://schemas.microsoft.com/office/drawing/2014/main" id="{C2B1B9EA-5190-4CF1-84E6-FB27D4A9A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9100" y="2743200"/>
          <a:ext cx="4722499" cy="3093744"/>
        </a:xfrm>
        <a:prstGeom prst="rect">
          <a:avLst/>
        </a:prstGeom>
        <a:noFill/>
        <a:ln>
          <a:noFill/>
        </a:ln>
        <a:effectLst>
          <a:outerShdw blurRad="190500" dist="38160" dir="5400000" algn="ctr" rotWithShape="0">
            <a:srgbClr val="000000">
              <a:alpha val="3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topLeftCell="B1" zoomScaleNormal="100" zoomScaleSheetLayoutView="10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3" t="s">
        <v>310</v>
      </c>
      <c r="D11" s="133"/>
      <c r="E11" s="133"/>
    </row>
    <row r="40" spans="1:7" ht="15.75" x14ac:dyDescent="0.25">
      <c r="A40" s="133" t="s">
        <v>39</v>
      </c>
      <c r="B40" s="133"/>
      <c r="C40" s="133"/>
      <c r="D40" s="133"/>
      <c r="E40" s="133"/>
      <c r="F40" s="133"/>
      <c r="G40" s="133"/>
    </row>
    <row r="41" spans="1:7" x14ac:dyDescent="0.2">
      <c r="A41" s="134" t="s">
        <v>30</v>
      </c>
      <c r="B41" s="134"/>
      <c r="C41" s="134"/>
      <c r="D41" s="134"/>
      <c r="E41" s="134"/>
      <c r="F41" s="134"/>
      <c r="G41" s="134"/>
    </row>
    <row r="42" spans="1:7" x14ac:dyDescent="0.2">
      <c r="A42" s="134" t="s">
        <v>31</v>
      </c>
      <c r="B42" s="134"/>
      <c r="C42" s="134"/>
      <c r="D42" s="134"/>
      <c r="E42" s="134"/>
      <c r="F42" s="134"/>
      <c r="G42" s="134"/>
    </row>
    <row r="43" spans="1:7" x14ac:dyDescent="0.2">
      <c r="A43" s="134" t="s">
        <v>0</v>
      </c>
      <c r="B43" s="134"/>
      <c r="C43" s="134"/>
      <c r="D43" s="134"/>
      <c r="E43" s="134"/>
      <c r="F43" s="134"/>
      <c r="G43" s="134"/>
    </row>
    <row r="44" spans="1:7" x14ac:dyDescent="0.2">
      <c r="A44" s="134" t="s">
        <v>46</v>
      </c>
      <c r="B44" s="134"/>
      <c r="C44" s="134"/>
      <c r="D44" s="134"/>
      <c r="E44" s="134"/>
      <c r="F44" s="134"/>
      <c r="G44" s="134"/>
    </row>
    <row r="45" spans="1:7" x14ac:dyDescent="0.2">
      <c r="A45" s="134" t="s">
        <v>47</v>
      </c>
      <c r="B45" s="134"/>
      <c r="C45" s="134"/>
      <c r="D45" s="134"/>
      <c r="E45" s="134"/>
      <c r="F45" s="134"/>
      <c r="G45" s="134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109"/>
  <sheetViews>
    <sheetView showGridLines="0" topLeftCell="A91" zoomScaleNormal="100" zoomScaleSheetLayoutView="100" workbookViewId="0">
      <selection activeCell="D101" sqref="D10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40</v>
      </c>
      <c r="B10" s="4"/>
      <c r="C10" s="4"/>
      <c r="D10" s="4"/>
      <c r="E10" s="4"/>
      <c r="F10" s="5" t="str">
        <f>Principal!C11</f>
        <v>Datos al 31/12/2019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2" t="s">
        <v>48</v>
      </c>
      <c r="C13" s="71">
        <v>43470</v>
      </c>
      <c r="D13" s="72">
        <v>1586</v>
      </c>
      <c r="E13" s="72">
        <v>36667</v>
      </c>
      <c r="F13" s="72">
        <v>2939</v>
      </c>
      <c r="G13" s="73" t="s">
        <v>55</v>
      </c>
      <c r="H13" s="9"/>
    </row>
    <row r="14" spans="1:18" x14ac:dyDescent="0.2">
      <c r="A14" s="10">
        <v>2</v>
      </c>
      <c r="B14" s="70" t="s">
        <v>49</v>
      </c>
      <c r="C14" s="71">
        <v>43473</v>
      </c>
      <c r="D14" s="72">
        <v>63</v>
      </c>
      <c r="E14" s="72">
        <v>42</v>
      </c>
      <c r="F14" s="72">
        <v>1</v>
      </c>
      <c r="G14" s="73" t="s">
        <v>55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70" t="s">
        <v>50</v>
      </c>
      <c r="C15" s="71">
        <v>43479</v>
      </c>
      <c r="D15" s="72">
        <v>4535</v>
      </c>
      <c r="E15" s="72">
        <v>125491</v>
      </c>
      <c r="F15" s="72">
        <v>5880</v>
      </c>
      <c r="G15" s="73" t="s">
        <v>55</v>
      </c>
      <c r="H15" s="11"/>
      <c r="L15" s="12"/>
      <c r="N15" s="13"/>
      <c r="P15" s="14"/>
      <c r="Q15" s="14"/>
      <c r="R15" s="14"/>
    </row>
    <row r="16" spans="1:18" x14ac:dyDescent="0.2">
      <c r="A16" s="5">
        <v>4</v>
      </c>
      <c r="B16" s="70" t="s">
        <v>51</v>
      </c>
      <c r="C16" s="71">
        <v>43483</v>
      </c>
      <c r="D16" s="72">
        <v>2529</v>
      </c>
      <c r="E16" s="72">
        <v>47305</v>
      </c>
      <c r="F16" s="72">
        <v>3127</v>
      </c>
      <c r="G16" s="73" t="s">
        <v>55</v>
      </c>
      <c r="H16" s="11"/>
      <c r="L16" s="12"/>
      <c r="N16" s="13"/>
      <c r="P16" s="14"/>
      <c r="Q16" s="14"/>
      <c r="R16" s="14"/>
    </row>
    <row r="17" spans="1:18" x14ac:dyDescent="0.2">
      <c r="A17" s="10">
        <v>5</v>
      </c>
      <c r="B17" s="70" t="s">
        <v>52</v>
      </c>
      <c r="C17" s="71">
        <v>43486</v>
      </c>
      <c r="D17" s="72">
        <v>400</v>
      </c>
      <c r="E17" s="72">
        <v>400</v>
      </c>
      <c r="F17" s="72">
        <v>510</v>
      </c>
      <c r="G17" s="73" t="s">
        <v>55</v>
      </c>
      <c r="H17" s="11"/>
      <c r="L17" s="12"/>
      <c r="N17" s="13"/>
      <c r="P17" s="14"/>
      <c r="Q17" s="14"/>
      <c r="R17" s="14"/>
    </row>
    <row r="18" spans="1:18" x14ac:dyDescent="0.2">
      <c r="A18" s="10">
        <v>6</v>
      </c>
      <c r="B18" s="70" t="s">
        <v>53</v>
      </c>
      <c r="C18" s="71">
        <v>43489</v>
      </c>
      <c r="D18" s="72">
        <v>2705</v>
      </c>
      <c r="E18" s="72">
        <v>125438</v>
      </c>
      <c r="F18" s="72">
        <v>4723</v>
      </c>
      <c r="G18" s="73" t="s">
        <v>55</v>
      </c>
      <c r="H18" s="11"/>
      <c r="L18" s="12"/>
      <c r="N18" s="13"/>
      <c r="P18" s="14"/>
      <c r="Q18" s="14"/>
      <c r="R18" s="14"/>
    </row>
    <row r="19" spans="1:18" x14ac:dyDescent="0.2">
      <c r="A19" s="5">
        <v>7</v>
      </c>
      <c r="B19" s="70" t="s">
        <v>54</v>
      </c>
      <c r="C19" s="71">
        <v>43493</v>
      </c>
      <c r="D19" s="121">
        <v>0</v>
      </c>
      <c r="E19" s="121">
        <v>6915</v>
      </c>
      <c r="F19" s="121">
        <v>4580</v>
      </c>
      <c r="G19" s="73" t="s">
        <v>55</v>
      </c>
      <c r="H19" s="11"/>
      <c r="L19" s="12"/>
      <c r="N19" s="13"/>
      <c r="P19" s="14"/>
      <c r="Q19" s="14"/>
      <c r="R19" s="14"/>
    </row>
    <row r="20" spans="1:18" x14ac:dyDescent="0.2">
      <c r="A20" s="5">
        <v>8</v>
      </c>
      <c r="B20" s="70" t="s">
        <v>112</v>
      </c>
      <c r="C20" s="71">
        <v>43499</v>
      </c>
      <c r="D20" s="72">
        <v>2015</v>
      </c>
      <c r="E20" s="72">
        <v>61102</v>
      </c>
      <c r="F20" s="72">
        <v>4376</v>
      </c>
      <c r="G20" s="73" t="s">
        <v>55</v>
      </c>
      <c r="H20" s="11"/>
      <c r="L20" s="12"/>
      <c r="N20" s="13"/>
      <c r="P20" s="14"/>
      <c r="Q20" s="14"/>
      <c r="R20" s="14"/>
    </row>
    <row r="21" spans="1:18" x14ac:dyDescent="0.2">
      <c r="A21" s="5">
        <v>9</v>
      </c>
      <c r="B21" s="70" t="s">
        <v>100</v>
      </c>
      <c r="C21" s="71">
        <v>43500</v>
      </c>
      <c r="D21" s="72">
        <v>1422</v>
      </c>
      <c r="E21" s="72">
        <v>116658</v>
      </c>
      <c r="F21" s="72">
        <v>1801</v>
      </c>
      <c r="G21" s="73" t="s">
        <v>111</v>
      </c>
      <c r="H21" s="11"/>
      <c r="L21" s="12"/>
      <c r="N21" s="13"/>
      <c r="P21" s="14"/>
      <c r="Q21" s="14"/>
      <c r="R21" s="14"/>
    </row>
    <row r="22" spans="1:18" x14ac:dyDescent="0.2">
      <c r="A22" s="5">
        <v>9</v>
      </c>
      <c r="B22" s="70" t="s">
        <v>101</v>
      </c>
      <c r="C22" s="71">
        <v>43500</v>
      </c>
      <c r="D22" s="72">
        <v>766</v>
      </c>
      <c r="E22" s="72">
        <v>58921</v>
      </c>
      <c r="F22" s="72">
        <v>980</v>
      </c>
      <c r="G22" s="73" t="s">
        <v>111</v>
      </c>
      <c r="H22" s="11"/>
      <c r="L22" s="12"/>
      <c r="N22" s="13"/>
      <c r="P22" s="14"/>
      <c r="Q22" s="14"/>
      <c r="R22" s="14"/>
    </row>
    <row r="23" spans="1:18" x14ac:dyDescent="0.2">
      <c r="A23" s="5">
        <v>10</v>
      </c>
      <c r="B23" s="70" t="s">
        <v>113</v>
      </c>
      <c r="C23" s="71">
        <v>43503</v>
      </c>
      <c r="D23" s="72">
        <v>1848</v>
      </c>
      <c r="E23" s="72">
        <v>58236</v>
      </c>
      <c r="F23" s="72">
        <v>3562</v>
      </c>
      <c r="G23" s="73" t="s">
        <v>55</v>
      </c>
      <c r="H23" s="11"/>
      <c r="L23" s="12"/>
      <c r="N23" s="13"/>
      <c r="P23" s="14"/>
      <c r="Q23" s="14"/>
      <c r="R23" s="14"/>
    </row>
    <row r="24" spans="1:18" x14ac:dyDescent="0.2">
      <c r="A24" s="5">
        <v>11</v>
      </c>
      <c r="B24" s="70" t="s">
        <v>102</v>
      </c>
      <c r="C24" s="71">
        <v>43504</v>
      </c>
      <c r="D24" s="72">
        <v>4712</v>
      </c>
      <c r="E24" s="72">
        <v>310713</v>
      </c>
      <c r="F24" s="72">
        <v>5768</v>
      </c>
      <c r="G24" s="73" t="s">
        <v>111</v>
      </c>
      <c r="H24" s="11"/>
      <c r="L24" s="12"/>
      <c r="N24" s="13"/>
      <c r="P24" s="14"/>
      <c r="Q24" s="14"/>
      <c r="R24" s="14"/>
    </row>
    <row r="25" spans="1:18" x14ac:dyDescent="0.2">
      <c r="A25" s="5">
        <v>12</v>
      </c>
      <c r="B25" s="70" t="s">
        <v>103</v>
      </c>
      <c r="C25" s="71">
        <v>43507</v>
      </c>
      <c r="D25" s="72">
        <v>1777</v>
      </c>
      <c r="E25" s="72">
        <v>137089</v>
      </c>
      <c r="F25" s="72">
        <v>2200</v>
      </c>
      <c r="G25" s="73" t="s">
        <v>111</v>
      </c>
      <c r="H25" s="11"/>
      <c r="L25" s="12"/>
      <c r="N25" s="13"/>
      <c r="P25" s="14"/>
      <c r="Q25" s="14"/>
      <c r="R25" s="14"/>
    </row>
    <row r="26" spans="1:18" x14ac:dyDescent="0.2">
      <c r="A26" s="5">
        <v>12</v>
      </c>
      <c r="B26" s="70" t="s">
        <v>104</v>
      </c>
      <c r="C26" s="71">
        <v>43507</v>
      </c>
      <c r="D26" s="72">
        <v>1132</v>
      </c>
      <c r="E26" s="72">
        <v>94412</v>
      </c>
      <c r="F26" s="72">
        <v>1454</v>
      </c>
      <c r="G26" s="73" t="s">
        <v>111</v>
      </c>
      <c r="H26" s="11"/>
      <c r="L26" s="12"/>
      <c r="N26" s="13"/>
      <c r="P26" s="14"/>
      <c r="Q26" s="14"/>
      <c r="R26" s="14"/>
    </row>
    <row r="27" spans="1:18" x14ac:dyDescent="0.2">
      <c r="A27" s="5">
        <v>13</v>
      </c>
      <c r="B27" s="70" t="s">
        <v>105</v>
      </c>
      <c r="C27" s="71">
        <v>43509</v>
      </c>
      <c r="D27" s="72">
        <v>3648</v>
      </c>
      <c r="E27" s="72">
        <v>231453</v>
      </c>
      <c r="F27" s="72">
        <v>4421</v>
      </c>
      <c r="G27" s="73" t="s">
        <v>111</v>
      </c>
      <c r="H27" s="11"/>
      <c r="L27" s="12"/>
      <c r="N27" s="13"/>
      <c r="P27" s="14"/>
      <c r="Q27" s="14"/>
      <c r="R27" s="14"/>
    </row>
    <row r="28" spans="1:18" x14ac:dyDescent="0.2">
      <c r="A28" s="5">
        <v>14</v>
      </c>
      <c r="B28" s="70" t="s">
        <v>114</v>
      </c>
      <c r="C28" s="71">
        <v>43511</v>
      </c>
      <c r="D28" s="72">
        <v>22</v>
      </c>
      <c r="E28" s="72">
        <v>22</v>
      </c>
      <c r="F28" s="72">
        <v>26</v>
      </c>
      <c r="G28" s="73" t="s">
        <v>55</v>
      </c>
      <c r="H28" s="11"/>
      <c r="L28" s="12"/>
      <c r="N28" s="13"/>
      <c r="P28" s="14"/>
      <c r="Q28" s="14"/>
      <c r="R28" s="14"/>
    </row>
    <row r="29" spans="1:18" x14ac:dyDescent="0.2">
      <c r="A29" s="5">
        <v>15</v>
      </c>
      <c r="B29" s="70" t="s">
        <v>106</v>
      </c>
      <c r="C29" s="71">
        <v>43513</v>
      </c>
      <c r="D29" s="72">
        <v>2612</v>
      </c>
      <c r="E29" s="72">
        <v>192385</v>
      </c>
      <c r="F29" s="72">
        <v>3193</v>
      </c>
      <c r="G29" s="73" t="s">
        <v>111</v>
      </c>
      <c r="H29" s="11"/>
      <c r="L29" s="12"/>
      <c r="N29" s="13"/>
      <c r="P29" s="14"/>
      <c r="Q29" s="14"/>
      <c r="R29" s="14"/>
    </row>
    <row r="30" spans="1:18" x14ac:dyDescent="0.2">
      <c r="A30" s="5">
        <v>15</v>
      </c>
      <c r="B30" s="70" t="s">
        <v>107</v>
      </c>
      <c r="C30" s="71">
        <v>43513</v>
      </c>
      <c r="D30" s="72">
        <v>4058</v>
      </c>
      <c r="E30" s="72">
        <v>322534</v>
      </c>
      <c r="F30" s="72">
        <v>5100</v>
      </c>
      <c r="G30" s="73" t="s">
        <v>111</v>
      </c>
      <c r="H30" s="11"/>
      <c r="L30" s="12"/>
      <c r="N30" s="13"/>
      <c r="P30" s="14"/>
      <c r="Q30" s="14"/>
      <c r="R30" s="14"/>
    </row>
    <row r="31" spans="1:18" x14ac:dyDescent="0.2">
      <c r="A31" s="5">
        <v>16</v>
      </c>
      <c r="B31" s="70" t="s">
        <v>108</v>
      </c>
      <c r="C31" s="71">
        <v>43516</v>
      </c>
      <c r="D31" s="72">
        <v>6013</v>
      </c>
      <c r="E31" s="72">
        <v>462453</v>
      </c>
      <c r="F31" s="72">
        <v>6814</v>
      </c>
      <c r="G31" s="73" t="s">
        <v>111</v>
      </c>
      <c r="H31" s="11"/>
      <c r="L31" s="12"/>
      <c r="N31" s="13"/>
      <c r="P31" s="14"/>
      <c r="Q31" s="14"/>
      <c r="R31" s="14"/>
    </row>
    <row r="32" spans="1:18" x14ac:dyDescent="0.2">
      <c r="A32" s="5">
        <v>17</v>
      </c>
      <c r="B32" s="70" t="s">
        <v>115</v>
      </c>
      <c r="C32" s="71">
        <v>43518</v>
      </c>
      <c r="D32" s="72">
        <v>9261</v>
      </c>
      <c r="E32" s="72">
        <v>197413</v>
      </c>
      <c r="F32" s="72">
        <v>11080</v>
      </c>
      <c r="G32" s="73" t="s">
        <v>55</v>
      </c>
      <c r="H32" s="11"/>
      <c r="L32" s="12"/>
      <c r="N32" s="13"/>
      <c r="P32" s="14"/>
      <c r="Q32" s="14"/>
      <c r="R32" s="14"/>
    </row>
    <row r="33" spans="1:18" x14ac:dyDescent="0.2">
      <c r="A33" s="5">
        <v>18</v>
      </c>
      <c r="B33" s="70" t="s">
        <v>109</v>
      </c>
      <c r="C33" s="71">
        <v>43520</v>
      </c>
      <c r="D33" s="72">
        <v>3136</v>
      </c>
      <c r="E33" s="72">
        <v>230023</v>
      </c>
      <c r="F33" s="72">
        <v>3729</v>
      </c>
      <c r="G33" s="73" t="s">
        <v>111</v>
      </c>
      <c r="H33" s="11"/>
      <c r="L33" s="12"/>
      <c r="N33" s="13"/>
      <c r="P33" s="14"/>
      <c r="Q33" s="14"/>
      <c r="R33" s="14"/>
    </row>
    <row r="34" spans="1:18" x14ac:dyDescent="0.2">
      <c r="A34" s="5">
        <v>18</v>
      </c>
      <c r="B34" s="70" t="s">
        <v>110</v>
      </c>
      <c r="C34" s="71">
        <v>43520</v>
      </c>
      <c r="D34" s="72">
        <v>3986</v>
      </c>
      <c r="E34" s="72">
        <v>305391</v>
      </c>
      <c r="F34" s="72">
        <v>4932</v>
      </c>
      <c r="G34" s="73" t="s">
        <v>111</v>
      </c>
      <c r="H34" s="11"/>
      <c r="L34" s="12"/>
      <c r="N34" s="13"/>
      <c r="P34" s="14"/>
      <c r="Q34" s="14"/>
      <c r="R34" s="14"/>
    </row>
    <row r="35" spans="1:18" x14ac:dyDescent="0.2">
      <c r="A35" s="5">
        <v>19</v>
      </c>
      <c r="B35" s="70" t="s">
        <v>200</v>
      </c>
      <c r="C35" s="71">
        <v>43527</v>
      </c>
      <c r="D35" s="72">
        <v>2406</v>
      </c>
      <c r="E35" s="72">
        <v>179068</v>
      </c>
      <c r="F35" s="72">
        <v>2778</v>
      </c>
      <c r="G35" s="73" t="s">
        <v>111</v>
      </c>
      <c r="H35" s="11"/>
      <c r="L35" s="12"/>
      <c r="N35" s="13"/>
      <c r="P35" s="14"/>
      <c r="Q35" s="14"/>
      <c r="R35" s="14"/>
    </row>
    <row r="36" spans="1:18" x14ac:dyDescent="0.2">
      <c r="A36" s="5">
        <v>19</v>
      </c>
      <c r="B36" s="70" t="s">
        <v>201</v>
      </c>
      <c r="C36" s="71">
        <v>43527</v>
      </c>
      <c r="D36" s="72">
        <v>3982</v>
      </c>
      <c r="E36" s="72">
        <v>331651</v>
      </c>
      <c r="F36" s="72">
        <v>4821</v>
      </c>
      <c r="G36" s="73" t="s">
        <v>111</v>
      </c>
      <c r="H36" s="11"/>
      <c r="L36" s="12"/>
      <c r="N36" s="13"/>
      <c r="P36" s="14"/>
      <c r="Q36" s="14"/>
      <c r="R36" s="14"/>
    </row>
    <row r="37" spans="1:18" x14ac:dyDescent="0.2">
      <c r="A37" s="5">
        <v>20</v>
      </c>
      <c r="B37" s="70" t="s">
        <v>211</v>
      </c>
      <c r="C37" s="71">
        <v>43529</v>
      </c>
      <c r="D37" s="72">
        <v>1820</v>
      </c>
      <c r="E37" s="72">
        <v>38749</v>
      </c>
      <c r="F37" s="72">
        <v>3226</v>
      </c>
      <c r="G37" s="73" t="s">
        <v>55</v>
      </c>
      <c r="H37" s="11"/>
      <c r="L37" s="12"/>
      <c r="N37" s="13"/>
      <c r="P37" s="14"/>
      <c r="Q37" s="14"/>
      <c r="R37" s="14"/>
    </row>
    <row r="38" spans="1:18" x14ac:dyDescent="0.2">
      <c r="A38" s="5">
        <v>21</v>
      </c>
      <c r="B38" s="70" t="s">
        <v>202</v>
      </c>
      <c r="C38" s="71">
        <v>43534</v>
      </c>
      <c r="D38" s="72">
        <v>2447</v>
      </c>
      <c r="E38" s="72">
        <v>185638</v>
      </c>
      <c r="F38" s="72">
        <v>2850</v>
      </c>
      <c r="G38" s="73" t="s">
        <v>111</v>
      </c>
      <c r="H38" s="11"/>
      <c r="L38" s="12"/>
      <c r="N38" s="13"/>
      <c r="P38" s="14"/>
      <c r="Q38" s="14"/>
      <c r="R38" s="14"/>
    </row>
    <row r="39" spans="1:18" x14ac:dyDescent="0.2">
      <c r="A39" s="5">
        <v>21</v>
      </c>
      <c r="B39" s="70" t="s">
        <v>203</v>
      </c>
      <c r="C39" s="71">
        <v>43534</v>
      </c>
      <c r="D39" s="72">
        <v>4703</v>
      </c>
      <c r="E39" s="72">
        <v>372730</v>
      </c>
      <c r="F39" s="72">
        <v>5723</v>
      </c>
      <c r="G39" s="73" t="s">
        <v>111</v>
      </c>
      <c r="H39" s="11"/>
      <c r="L39" s="12"/>
      <c r="N39" s="13"/>
      <c r="P39" s="14"/>
      <c r="Q39" s="14"/>
      <c r="R39" s="14"/>
    </row>
    <row r="40" spans="1:18" x14ac:dyDescent="0.2">
      <c r="A40" s="5">
        <v>22</v>
      </c>
      <c r="B40" s="70" t="s">
        <v>212</v>
      </c>
      <c r="C40" s="71">
        <v>43534</v>
      </c>
      <c r="D40" s="72">
        <v>5730</v>
      </c>
      <c r="E40" s="72">
        <v>200689</v>
      </c>
      <c r="F40" s="72">
        <v>7540</v>
      </c>
      <c r="G40" s="73" t="s">
        <v>55</v>
      </c>
      <c r="H40" s="11"/>
      <c r="L40" s="12"/>
      <c r="N40" s="13"/>
      <c r="P40" s="14"/>
      <c r="Q40" s="14"/>
      <c r="R40" s="14"/>
    </row>
    <row r="41" spans="1:18" x14ac:dyDescent="0.2">
      <c r="A41" s="5">
        <v>23</v>
      </c>
      <c r="B41" s="70" t="s">
        <v>213</v>
      </c>
      <c r="C41" s="71">
        <v>43540</v>
      </c>
      <c r="D41" s="72">
        <v>2186</v>
      </c>
      <c r="E41" s="72">
        <v>173285</v>
      </c>
      <c r="F41" s="72">
        <v>2696</v>
      </c>
      <c r="G41" s="73" t="s">
        <v>55</v>
      </c>
      <c r="H41" s="11"/>
      <c r="L41" s="12"/>
      <c r="N41" s="13"/>
      <c r="P41" s="14"/>
      <c r="Q41" s="14"/>
      <c r="R41" s="14"/>
    </row>
    <row r="42" spans="1:18" x14ac:dyDescent="0.2">
      <c r="A42" s="5">
        <v>24</v>
      </c>
      <c r="B42" s="70" t="s">
        <v>204</v>
      </c>
      <c r="C42" s="71">
        <v>43541</v>
      </c>
      <c r="D42" s="72">
        <v>2206</v>
      </c>
      <c r="E42" s="72">
        <v>173969</v>
      </c>
      <c r="F42" s="72">
        <v>2599</v>
      </c>
      <c r="G42" s="73" t="s">
        <v>111</v>
      </c>
      <c r="H42" s="11"/>
      <c r="L42" s="12"/>
      <c r="N42" s="13"/>
      <c r="P42" s="14"/>
      <c r="Q42" s="14"/>
      <c r="R42" s="14"/>
    </row>
    <row r="43" spans="1:18" x14ac:dyDescent="0.2">
      <c r="A43" s="5">
        <v>24</v>
      </c>
      <c r="B43" s="70" t="s">
        <v>205</v>
      </c>
      <c r="C43" s="71">
        <v>43541</v>
      </c>
      <c r="D43" s="72">
        <v>4199</v>
      </c>
      <c r="E43" s="72">
        <v>323009</v>
      </c>
      <c r="F43" s="72">
        <v>5022</v>
      </c>
      <c r="G43" s="73" t="s">
        <v>111</v>
      </c>
      <c r="H43" s="11"/>
      <c r="L43" s="12"/>
      <c r="N43" s="13"/>
      <c r="P43" s="14"/>
      <c r="Q43" s="14"/>
      <c r="R43" s="14"/>
    </row>
    <row r="44" spans="1:18" x14ac:dyDescent="0.2">
      <c r="A44" s="5">
        <v>25</v>
      </c>
      <c r="B44" s="70" t="s">
        <v>206</v>
      </c>
      <c r="C44" s="71">
        <v>43543</v>
      </c>
      <c r="D44" s="72">
        <v>3819</v>
      </c>
      <c r="E44" s="72">
        <v>243329</v>
      </c>
      <c r="F44" s="72">
        <v>4587</v>
      </c>
      <c r="G44" s="73" t="s">
        <v>111</v>
      </c>
      <c r="H44" s="11"/>
      <c r="L44" s="12"/>
      <c r="N44" s="13"/>
      <c r="P44" s="14"/>
      <c r="Q44" s="14"/>
      <c r="R44" s="14"/>
    </row>
    <row r="45" spans="1:18" x14ac:dyDescent="0.2">
      <c r="A45" s="5">
        <v>26</v>
      </c>
      <c r="B45" s="70" t="s">
        <v>214</v>
      </c>
      <c r="C45" s="71">
        <v>43546</v>
      </c>
      <c r="D45" s="72">
        <v>6770</v>
      </c>
      <c r="E45" s="72">
        <v>270075</v>
      </c>
      <c r="F45" s="72">
        <v>10196</v>
      </c>
      <c r="G45" s="73" t="s">
        <v>55</v>
      </c>
      <c r="H45" s="11"/>
      <c r="L45" s="12"/>
      <c r="N45" s="13"/>
      <c r="P45" s="14"/>
      <c r="Q45" s="14"/>
      <c r="R45" s="14"/>
    </row>
    <row r="46" spans="1:18" x14ac:dyDescent="0.2">
      <c r="A46" s="5">
        <v>27</v>
      </c>
      <c r="B46" s="70" t="s">
        <v>207</v>
      </c>
      <c r="C46" s="71">
        <v>43548</v>
      </c>
      <c r="D46" s="72">
        <v>3187</v>
      </c>
      <c r="E46" s="72">
        <v>228880</v>
      </c>
      <c r="F46" s="72">
        <v>3749</v>
      </c>
      <c r="G46" s="73" t="s">
        <v>111</v>
      </c>
      <c r="H46" s="11"/>
      <c r="L46" s="12"/>
      <c r="N46" s="13"/>
      <c r="P46" s="14"/>
      <c r="Q46" s="14"/>
      <c r="R46" s="14"/>
    </row>
    <row r="47" spans="1:18" x14ac:dyDescent="0.2">
      <c r="A47" s="5">
        <v>27</v>
      </c>
      <c r="B47" s="70" t="s">
        <v>208</v>
      </c>
      <c r="C47" s="71">
        <v>43548</v>
      </c>
      <c r="D47" s="72">
        <v>3987</v>
      </c>
      <c r="E47" s="72">
        <v>309050</v>
      </c>
      <c r="F47" s="72">
        <v>4707</v>
      </c>
      <c r="G47" s="73" t="s">
        <v>111</v>
      </c>
      <c r="H47" s="11"/>
      <c r="L47" s="12"/>
      <c r="N47" s="13"/>
      <c r="P47" s="14"/>
      <c r="Q47" s="14"/>
      <c r="R47" s="14"/>
    </row>
    <row r="48" spans="1:18" x14ac:dyDescent="0.2">
      <c r="A48" s="5">
        <v>28</v>
      </c>
      <c r="B48" s="70" t="s">
        <v>215</v>
      </c>
      <c r="C48" s="71">
        <v>43550</v>
      </c>
      <c r="D48" s="72">
        <v>22</v>
      </c>
      <c r="E48" s="72">
        <v>22</v>
      </c>
      <c r="F48" s="72">
        <v>26</v>
      </c>
      <c r="G48" s="73" t="s">
        <v>55</v>
      </c>
      <c r="H48" s="11"/>
      <c r="L48" s="12"/>
      <c r="N48" s="13"/>
      <c r="P48" s="14"/>
      <c r="Q48" s="14"/>
      <c r="R48" s="14"/>
    </row>
    <row r="49" spans="1:18" x14ac:dyDescent="0.2">
      <c r="A49" s="5">
        <v>29</v>
      </c>
      <c r="B49" s="70" t="s">
        <v>209</v>
      </c>
      <c r="C49" s="71">
        <v>43555</v>
      </c>
      <c r="D49" s="72">
        <v>3092</v>
      </c>
      <c r="E49" s="72">
        <v>218033</v>
      </c>
      <c r="F49" s="72">
        <v>3601</v>
      </c>
      <c r="G49" s="73" t="s">
        <v>111</v>
      </c>
      <c r="H49" s="11"/>
      <c r="L49" s="12"/>
      <c r="N49" s="13"/>
      <c r="P49" s="14"/>
      <c r="Q49" s="14"/>
      <c r="R49" s="14"/>
    </row>
    <row r="50" spans="1:18" x14ac:dyDescent="0.2">
      <c r="A50" s="5">
        <v>29</v>
      </c>
      <c r="B50" s="70" t="s">
        <v>210</v>
      </c>
      <c r="C50" s="71">
        <v>43555</v>
      </c>
      <c r="D50" s="72">
        <v>2867</v>
      </c>
      <c r="E50" s="72">
        <v>214164</v>
      </c>
      <c r="F50" s="72">
        <v>3408</v>
      </c>
      <c r="G50" s="73" t="s">
        <v>111</v>
      </c>
      <c r="H50" s="11"/>
      <c r="L50" s="12"/>
      <c r="N50" s="13"/>
      <c r="P50" s="14"/>
      <c r="Q50" s="14"/>
      <c r="R50" s="14"/>
    </row>
    <row r="51" spans="1:18" x14ac:dyDescent="0.2">
      <c r="A51" s="5">
        <v>30</v>
      </c>
      <c r="B51" s="70" t="s">
        <v>220</v>
      </c>
      <c r="C51" s="71">
        <v>43558</v>
      </c>
      <c r="D51" s="72">
        <v>5063</v>
      </c>
      <c r="E51" s="72">
        <v>168587</v>
      </c>
      <c r="F51" s="72">
        <v>6922</v>
      </c>
      <c r="G51" s="73" t="s">
        <v>55</v>
      </c>
      <c r="H51" s="11"/>
      <c r="L51" s="12"/>
      <c r="N51" s="13"/>
      <c r="P51" s="14"/>
      <c r="Q51" s="14"/>
      <c r="R51" s="14"/>
    </row>
    <row r="52" spans="1:18" x14ac:dyDescent="0.2">
      <c r="A52" s="5">
        <v>31</v>
      </c>
      <c r="B52" s="70" t="s">
        <v>221</v>
      </c>
      <c r="C52" s="71">
        <v>43561</v>
      </c>
      <c r="D52" s="72">
        <v>3516</v>
      </c>
      <c r="E52" s="72">
        <v>183087</v>
      </c>
      <c r="F52" s="72">
        <v>6176</v>
      </c>
      <c r="G52" s="73" t="s">
        <v>55</v>
      </c>
      <c r="H52" s="11"/>
      <c r="L52" s="12"/>
      <c r="N52" s="13"/>
      <c r="P52" s="14"/>
      <c r="Q52" s="14"/>
      <c r="R52" s="14"/>
    </row>
    <row r="53" spans="1:18" x14ac:dyDescent="0.2">
      <c r="A53" s="5">
        <v>32</v>
      </c>
      <c r="B53" s="70" t="s">
        <v>222</v>
      </c>
      <c r="C53" s="71">
        <v>43562</v>
      </c>
      <c r="D53" s="72">
        <v>2439</v>
      </c>
      <c r="E53" s="72">
        <v>174214</v>
      </c>
      <c r="F53" s="72">
        <v>2835</v>
      </c>
      <c r="G53" s="73" t="s">
        <v>111</v>
      </c>
      <c r="H53" s="11"/>
      <c r="L53" s="12"/>
      <c r="N53" s="13"/>
      <c r="P53" s="14"/>
      <c r="Q53" s="14"/>
      <c r="R53" s="14"/>
    </row>
    <row r="54" spans="1:18" x14ac:dyDescent="0.2">
      <c r="A54" s="5">
        <v>32</v>
      </c>
      <c r="B54" s="70" t="s">
        <v>223</v>
      </c>
      <c r="C54" s="71">
        <v>43562</v>
      </c>
      <c r="D54" s="72">
        <v>4642</v>
      </c>
      <c r="E54" s="72">
        <v>353948</v>
      </c>
      <c r="F54" s="72">
        <v>5406</v>
      </c>
      <c r="G54" s="73" t="s">
        <v>111</v>
      </c>
      <c r="H54" s="11"/>
      <c r="L54" s="12"/>
      <c r="N54" s="13"/>
      <c r="P54" s="14"/>
      <c r="Q54" s="14"/>
      <c r="R54" s="14"/>
    </row>
    <row r="55" spans="1:18" x14ac:dyDescent="0.2">
      <c r="A55" s="5">
        <v>33</v>
      </c>
      <c r="B55" s="70" t="s">
        <v>224</v>
      </c>
      <c r="C55" s="71">
        <v>43564</v>
      </c>
      <c r="D55" s="72">
        <v>100</v>
      </c>
      <c r="E55" s="72">
        <v>4441</v>
      </c>
      <c r="F55" s="72">
        <v>139</v>
      </c>
      <c r="G55" s="73" t="s">
        <v>55</v>
      </c>
      <c r="H55" s="11"/>
      <c r="L55" s="12"/>
      <c r="N55" s="13"/>
      <c r="P55" s="14"/>
      <c r="Q55" s="14"/>
      <c r="R55" s="14"/>
    </row>
    <row r="56" spans="1:18" x14ac:dyDescent="0.2">
      <c r="A56" s="5">
        <v>34</v>
      </c>
      <c r="B56" s="70" t="s">
        <v>225</v>
      </c>
      <c r="C56" s="71">
        <v>43568</v>
      </c>
      <c r="D56" s="72">
        <v>3046</v>
      </c>
      <c r="E56" s="72">
        <v>110912</v>
      </c>
      <c r="F56" s="72">
        <v>4912</v>
      </c>
      <c r="G56" s="73" t="s">
        <v>55</v>
      </c>
      <c r="H56" s="11"/>
      <c r="L56" s="12"/>
      <c r="N56" s="13"/>
      <c r="P56" s="14"/>
      <c r="Q56" s="14"/>
      <c r="R56" s="14"/>
    </row>
    <row r="57" spans="1:18" x14ac:dyDescent="0.2">
      <c r="A57" s="5">
        <v>35</v>
      </c>
      <c r="B57" s="70" t="s">
        <v>226</v>
      </c>
      <c r="C57" s="71">
        <v>43569</v>
      </c>
      <c r="D57" s="72">
        <v>2684</v>
      </c>
      <c r="E57" s="72">
        <v>194020</v>
      </c>
      <c r="F57" s="72">
        <v>3052</v>
      </c>
      <c r="G57" s="73" t="s">
        <v>111</v>
      </c>
      <c r="H57" s="11"/>
      <c r="L57" s="12"/>
      <c r="N57" s="13"/>
      <c r="P57" s="14"/>
      <c r="Q57" s="14"/>
      <c r="R57" s="14"/>
    </row>
    <row r="58" spans="1:18" x14ac:dyDescent="0.2">
      <c r="A58" s="5">
        <v>35</v>
      </c>
      <c r="B58" s="70" t="s">
        <v>227</v>
      </c>
      <c r="C58" s="71">
        <v>43569</v>
      </c>
      <c r="D58" s="72">
        <v>3465</v>
      </c>
      <c r="E58" s="72">
        <v>251565</v>
      </c>
      <c r="F58" s="72">
        <v>4003</v>
      </c>
      <c r="G58" s="73" t="s">
        <v>111</v>
      </c>
      <c r="H58" s="11"/>
      <c r="L58" s="12"/>
      <c r="N58" s="13"/>
      <c r="P58" s="14"/>
      <c r="Q58" s="14"/>
      <c r="R58" s="14"/>
    </row>
    <row r="59" spans="1:18" x14ac:dyDescent="0.2">
      <c r="A59" s="5">
        <v>36</v>
      </c>
      <c r="B59" s="70" t="s">
        <v>228</v>
      </c>
      <c r="C59" s="71">
        <v>43573</v>
      </c>
      <c r="D59" s="72">
        <v>3677</v>
      </c>
      <c r="E59" s="72">
        <v>205547</v>
      </c>
      <c r="F59" s="72">
        <v>6264</v>
      </c>
      <c r="G59" s="73" t="s">
        <v>55</v>
      </c>
      <c r="H59" s="11"/>
      <c r="L59" s="12"/>
      <c r="N59" s="13"/>
      <c r="P59" s="14"/>
      <c r="Q59" s="14"/>
      <c r="R59" s="14"/>
    </row>
    <row r="60" spans="1:18" x14ac:dyDescent="0.2">
      <c r="A60" s="5">
        <v>37</v>
      </c>
      <c r="B60" s="70" t="s">
        <v>229</v>
      </c>
      <c r="C60" s="71">
        <v>43576</v>
      </c>
      <c r="D60" s="72">
        <v>3400</v>
      </c>
      <c r="E60" s="72">
        <v>250438</v>
      </c>
      <c r="F60" s="72">
        <v>3806</v>
      </c>
      <c r="G60" s="73" t="s">
        <v>111</v>
      </c>
      <c r="H60" s="11"/>
      <c r="L60" s="12"/>
      <c r="N60" s="13"/>
      <c r="P60" s="14"/>
      <c r="Q60" s="14"/>
      <c r="R60" s="14"/>
    </row>
    <row r="61" spans="1:18" x14ac:dyDescent="0.2">
      <c r="A61" s="5">
        <v>37</v>
      </c>
      <c r="B61" s="70" t="s">
        <v>230</v>
      </c>
      <c r="C61" s="71">
        <v>43576</v>
      </c>
      <c r="D61" s="72">
        <v>2935</v>
      </c>
      <c r="E61" s="72">
        <v>219089</v>
      </c>
      <c r="F61" s="72">
        <v>3339</v>
      </c>
      <c r="G61" s="73" t="s">
        <v>111</v>
      </c>
      <c r="H61" s="11"/>
      <c r="L61" s="12"/>
      <c r="N61" s="13"/>
      <c r="P61" s="14"/>
      <c r="Q61" s="14"/>
      <c r="R61" s="14"/>
    </row>
    <row r="62" spans="1:18" x14ac:dyDescent="0.2">
      <c r="A62" s="5">
        <v>38</v>
      </c>
      <c r="B62" s="70" t="s">
        <v>231</v>
      </c>
      <c r="C62" s="71">
        <v>43583</v>
      </c>
      <c r="D62" s="72">
        <v>3186</v>
      </c>
      <c r="E62" s="72">
        <v>216705</v>
      </c>
      <c r="F62" s="72">
        <v>3549</v>
      </c>
      <c r="G62" s="73" t="s">
        <v>111</v>
      </c>
      <c r="H62" s="11"/>
      <c r="L62" s="12"/>
      <c r="N62" s="13"/>
      <c r="P62" s="14"/>
      <c r="Q62" s="14"/>
      <c r="R62" s="14"/>
    </row>
    <row r="63" spans="1:18" x14ac:dyDescent="0.2">
      <c r="A63" s="5">
        <v>38</v>
      </c>
      <c r="B63" s="70" t="s">
        <v>232</v>
      </c>
      <c r="C63" s="71">
        <v>43583</v>
      </c>
      <c r="D63" s="72">
        <v>2579</v>
      </c>
      <c r="E63" s="72">
        <v>197348</v>
      </c>
      <c r="F63" s="72">
        <v>2995</v>
      </c>
      <c r="G63" s="73" t="s">
        <v>111</v>
      </c>
      <c r="H63" s="11"/>
      <c r="L63" s="12"/>
      <c r="N63" s="13"/>
      <c r="P63" s="14"/>
      <c r="Q63" s="14"/>
      <c r="R63" s="14"/>
    </row>
    <row r="64" spans="1:18" x14ac:dyDescent="0.2">
      <c r="A64" s="5">
        <v>39</v>
      </c>
      <c r="B64" s="70" t="s">
        <v>240</v>
      </c>
      <c r="C64" s="71">
        <v>43587</v>
      </c>
      <c r="D64" s="72">
        <v>2474</v>
      </c>
      <c r="E64" s="72">
        <v>70448</v>
      </c>
      <c r="F64" s="72">
        <v>3151</v>
      </c>
      <c r="G64" s="73" t="s">
        <v>55</v>
      </c>
      <c r="H64" s="11"/>
      <c r="L64" s="12"/>
      <c r="N64" s="13"/>
      <c r="P64" s="14"/>
      <c r="Q64" s="14"/>
      <c r="R64" s="14"/>
    </row>
    <row r="65" spans="1:18" x14ac:dyDescent="0.2">
      <c r="A65" s="5">
        <v>40</v>
      </c>
      <c r="B65" s="70" t="s">
        <v>241</v>
      </c>
      <c r="C65" s="71">
        <v>43588</v>
      </c>
      <c r="D65" s="72">
        <v>1846</v>
      </c>
      <c r="E65" s="72">
        <v>94248</v>
      </c>
      <c r="F65" s="72">
        <v>2921</v>
      </c>
      <c r="G65" s="73" t="s">
        <v>55</v>
      </c>
      <c r="H65" s="11"/>
      <c r="L65" s="12"/>
      <c r="N65" s="13"/>
      <c r="P65" s="14"/>
      <c r="Q65" s="14"/>
      <c r="R65" s="14"/>
    </row>
    <row r="66" spans="1:18" x14ac:dyDescent="0.2">
      <c r="A66" s="5">
        <v>41</v>
      </c>
      <c r="B66" s="70" t="s">
        <v>242</v>
      </c>
      <c r="C66" s="71">
        <v>43589</v>
      </c>
      <c r="D66" s="72">
        <v>2190</v>
      </c>
      <c r="E66" s="72">
        <v>136017</v>
      </c>
      <c r="F66" s="72">
        <v>2614</v>
      </c>
      <c r="G66" s="73" t="s">
        <v>111</v>
      </c>
      <c r="H66" s="11"/>
      <c r="L66" s="12"/>
      <c r="N66" s="13"/>
      <c r="P66" s="14"/>
      <c r="Q66" s="14"/>
      <c r="R66" s="14"/>
    </row>
    <row r="67" spans="1:18" x14ac:dyDescent="0.2">
      <c r="A67" s="5">
        <v>42</v>
      </c>
      <c r="B67" s="70" t="s">
        <v>243</v>
      </c>
      <c r="C67" s="71">
        <v>43590</v>
      </c>
      <c r="D67" s="72">
        <v>3597</v>
      </c>
      <c r="E67" s="72">
        <v>247557</v>
      </c>
      <c r="F67" s="72">
        <v>3996</v>
      </c>
      <c r="G67" s="73" t="s">
        <v>111</v>
      </c>
      <c r="H67" s="11"/>
      <c r="L67" s="12"/>
      <c r="N67" s="13"/>
      <c r="P67" s="14"/>
      <c r="Q67" s="14"/>
      <c r="R67" s="14"/>
    </row>
    <row r="68" spans="1:18" x14ac:dyDescent="0.2">
      <c r="A68" s="5"/>
      <c r="B68" s="70" t="s">
        <v>244</v>
      </c>
      <c r="C68" s="71">
        <v>43590</v>
      </c>
      <c r="D68" s="72">
        <v>3285</v>
      </c>
      <c r="E68" s="72">
        <v>248571</v>
      </c>
      <c r="F68" s="72">
        <v>3713</v>
      </c>
      <c r="G68" s="73" t="s">
        <v>111</v>
      </c>
      <c r="H68" s="11"/>
      <c r="L68" s="12"/>
      <c r="N68" s="13"/>
      <c r="P68" s="14"/>
      <c r="Q68" s="14"/>
      <c r="R68" s="14"/>
    </row>
    <row r="69" spans="1:18" x14ac:dyDescent="0.2">
      <c r="A69" s="5">
        <v>43</v>
      </c>
      <c r="B69" s="70" t="s">
        <v>245</v>
      </c>
      <c r="C69" s="71">
        <v>43593</v>
      </c>
      <c r="D69" s="72">
        <v>700</v>
      </c>
      <c r="E69" s="72">
        <v>16050</v>
      </c>
      <c r="F69" s="72">
        <v>1575</v>
      </c>
      <c r="G69" s="73" t="s">
        <v>55</v>
      </c>
      <c r="H69" s="11"/>
      <c r="L69" s="12"/>
      <c r="N69" s="13"/>
      <c r="P69" s="14"/>
      <c r="Q69" s="14"/>
      <c r="R69" s="14"/>
    </row>
    <row r="70" spans="1:18" x14ac:dyDescent="0.2">
      <c r="A70" s="5">
        <v>44</v>
      </c>
      <c r="B70" s="70" t="s">
        <v>246</v>
      </c>
      <c r="C70" s="71">
        <v>43597</v>
      </c>
      <c r="D70" s="72">
        <v>3212</v>
      </c>
      <c r="E70" s="72">
        <v>219333</v>
      </c>
      <c r="F70" s="72">
        <v>3521</v>
      </c>
      <c r="G70" s="73" t="s">
        <v>111</v>
      </c>
      <c r="H70" s="11"/>
      <c r="L70" s="12"/>
      <c r="N70" s="13"/>
      <c r="P70" s="14"/>
      <c r="Q70" s="14"/>
      <c r="R70" s="14"/>
    </row>
    <row r="71" spans="1:18" x14ac:dyDescent="0.2">
      <c r="A71" s="5"/>
      <c r="B71" s="70" t="s">
        <v>247</v>
      </c>
      <c r="C71" s="71">
        <v>43597</v>
      </c>
      <c r="D71" s="72">
        <v>3215</v>
      </c>
      <c r="E71" s="72">
        <v>227996</v>
      </c>
      <c r="F71" s="72">
        <v>3607</v>
      </c>
      <c r="G71" s="73" t="s">
        <v>111</v>
      </c>
      <c r="H71" s="11"/>
      <c r="L71" s="12"/>
      <c r="N71" s="13"/>
      <c r="P71" s="14"/>
      <c r="Q71" s="14"/>
      <c r="R71" s="14"/>
    </row>
    <row r="72" spans="1:18" x14ac:dyDescent="0.2">
      <c r="A72" s="5">
        <v>45</v>
      </c>
      <c r="B72" s="70" t="s">
        <v>248</v>
      </c>
      <c r="C72" s="71">
        <v>43601</v>
      </c>
      <c r="D72" s="72">
        <v>5458</v>
      </c>
      <c r="E72" s="72">
        <v>110992</v>
      </c>
      <c r="F72" s="72">
        <v>7532</v>
      </c>
      <c r="G72" s="73" t="s">
        <v>55</v>
      </c>
      <c r="H72" s="11"/>
      <c r="L72" s="12"/>
      <c r="N72" s="13"/>
      <c r="P72" s="14"/>
      <c r="Q72" s="14"/>
      <c r="R72" s="14"/>
    </row>
    <row r="73" spans="1:18" x14ac:dyDescent="0.2">
      <c r="A73" s="5">
        <v>46</v>
      </c>
      <c r="B73" s="70" t="s">
        <v>249</v>
      </c>
      <c r="C73" s="71">
        <v>43604</v>
      </c>
      <c r="D73" s="72">
        <v>3441</v>
      </c>
      <c r="E73" s="72">
        <v>237192</v>
      </c>
      <c r="F73" s="72">
        <v>3797</v>
      </c>
      <c r="G73" s="73" t="s">
        <v>111</v>
      </c>
      <c r="H73" s="11"/>
      <c r="L73" s="12"/>
      <c r="N73" s="13"/>
      <c r="P73" s="14"/>
      <c r="Q73" s="14"/>
      <c r="R73" s="14"/>
    </row>
    <row r="74" spans="1:18" x14ac:dyDescent="0.2">
      <c r="A74" s="5"/>
      <c r="B74" s="70" t="s">
        <v>250</v>
      </c>
      <c r="C74" s="71">
        <v>43604</v>
      </c>
      <c r="D74" s="72">
        <v>3234</v>
      </c>
      <c r="E74" s="72">
        <v>231986</v>
      </c>
      <c r="F74" s="72">
        <v>3624</v>
      </c>
      <c r="G74" s="73" t="s">
        <v>111</v>
      </c>
      <c r="H74" s="11"/>
      <c r="L74" s="12"/>
      <c r="N74" s="13"/>
      <c r="P74" s="14"/>
      <c r="Q74" s="14"/>
      <c r="R74" s="14"/>
    </row>
    <row r="75" spans="1:18" x14ac:dyDescent="0.2">
      <c r="A75" s="5">
        <v>47</v>
      </c>
      <c r="B75" s="70" t="s">
        <v>251</v>
      </c>
      <c r="C75" s="71">
        <v>43611</v>
      </c>
      <c r="D75" s="72">
        <v>2860</v>
      </c>
      <c r="E75" s="72">
        <v>192446</v>
      </c>
      <c r="F75" s="72">
        <v>3174</v>
      </c>
      <c r="G75" s="73" t="s">
        <v>111</v>
      </c>
      <c r="H75" s="11"/>
      <c r="L75" s="12"/>
      <c r="N75" s="13"/>
      <c r="P75" s="14"/>
      <c r="Q75" s="14"/>
      <c r="R75" s="14"/>
    </row>
    <row r="76" spans="1:18" x14ac:dyDescent="0.2">
      <c r="A76" s="5"/>
      <c r="B76" s="70" t="s">
        <v>252</v>
      </c>
      <c r="C76" s="71">
        <v>43611</v>
      </c>
      <c r="D76" s="72">
        <v>2578</v>
      </c>
      <c r="E76" s="72">
        <v>192891</v>
      </c>
      <c r="F76" s="72">
        <v>2863</v>
      </c>
      <c r="G76" s="73" t="s">
        <v>111</v>
      </c>
      <c r="H76" s="11"/>
      <c r="L76" s="12"/>
      <c r="N76" s="13"/>
      <c r="P76" s="14"/>
      <c r="Q76" s="14"/>
      <c r="R76" s="14"/>
    </row>
    <row r="77" spans="1:18" x14ac:dyDescent="0.2">
      <c r="A77" s="5">
        <v>48</v>
      </c>
      <c r="B77" s="70" t="s">
        <v>264</v>
      </c>
      <c r="C77" s="71">
        <v>43617</v>
      </c>
      <c r="D77" s="72">
        <v>5859</v>
      </c>
      <c r="E77" s="72">
        <v>95151</v>
      </c>
      <c r="F77" s="72">
        <v>8194</v>
      </c>
      <c r="G77" s="73" t="s">
        <v>55</v>
      </c>
      <c r="H77" s="11"/>
      <c r="L77" s="12"/>
      <c r="N77" s="13"/>
      <c r="P77" s="14"/>
      <c r="Q77" s="14"/>
      <c r="R77" s="14"/>
    </row>
    <row r="78" spans="1:18" x14ac:dyDescent="0.2">
      <c r="A78" s="5">
        <v>49</v>
      </c>
      <c r="B78" s="70" t="s">
        <v>265</v>
      </c>
      <c r="C78" s="71">
        <v>43618</v>
      </c>
      <c r="D78" s="72">
        <v>2466</v>
      </c>
      <c r="E78" s="72">
        <v>168938</v>
      </c>
      <c r="F78" s="72">
        <v>2755</v>
      </c>
      <c r="G78" s="73" t="s">
        <v>111</v>
      </c>
      <c r="H78" s="11"/>
      <c r="L78" s="12"/>
      <c r="N78" s="13"/>
      <c r="P78" s="14"/>
      <c r="Q78" s="14"/>
      <c r="R78" s="14"/>
    </row>
    <row r="79" spans="1:18" x14ac:dyDescent="0.2">
      <c r="A79" s="5"/>
      <c r="B79" s="70" t="s">
        <v>266</v>
      </c>
      <c r="C79" s="71">
        <v>43618</v>
      </c>
      <c r="D79" s="72">
        <v>1544</v>
      </c>
      <c r="E79" s="72">
        <v>112828</v>
      </c>
      <c r="F79" s="72">
        <v>1710</v>
      </c>
      <c r="G79" s="73" t="s">
        <v>111</v>
      </c>
      <c r="H79" s="11"/>
      <c r="L79" s="12"/>
      <c r="N79" s="13"/>
      <c r="P79" s="14"/>
      <c r="Q79" s="14"/>
      <c r="R79" s="14"/>
    </row>
    <row r="80" spans="1:18" x14ac:dyDescent="0.2">
      <c r="A80" s="5">
        <v>50</v>
      </c>
      <c r="B80" s="70" t="s">
        <v>267</v>
      </c>
      <c r="C80" s="71">
        <v>43625</v>
      </c>
      <c r="D80" s="72">
        <v>2003</v>
      </c>
      <c r="E80" s="72">
        <v>135139</v>
      </c>
      <c r="F80" s="72">
        <v>2198</v>
      </c>
      <c r="G80" s="73" t="s">
        <v>111</v>
      </c>
      <c r="H80" s="11"/>
      <c r="L80" s="12"/>
      <c r="N80" s="13"/>
      <c r="P80" s="14"/>
      <c r="Q80" s="14"/>
      <c r="R80" s="14"/>
    </row>
    <row r="81" spans="1:18" x14ac:dyDescent="0.2">
      <c r="A81" s="5"/>
      <c r="B81" s="70" t="s">
        <v>268</v>
      </c>
      <c r="C81" s="71">
        <v>43625</v>
      </c>
      <c r="D81" s="72">
        <v>1705</v>
      </c>
      <c r="E81" s="72">
        <v>114356</v>
      </c>
      <c r="F81" s="72">
        <v>1858</v>
      </c>
      <c r="G81" s="73" t="s">
        <v>111</v>
      </c>
      <c r="H81" s="11"/>
      <c r="L81" s="12"/>
      <c r="N81" s="13"/>
      <c r="P81" s="14"/>
      <c r="Q81" s="14"/>
      <c r="R81" s="14"/>
    </row>
    <row r="82" spans="1:18" x14ac:dyDescent="0.2">
      <c r="A82" s="5">
        <v>51</v>
      </c>
      <c r="B82" s="70" t="s">
        <v>269</v>
      </c>
      <c r="C82" s="71">
        <v>43630</v>
      </c>
      <c r="D82" s="72">
        <v>1544</v>
      </c>
      <c r="E82" s="72">
        <v>97062</v>
      </c>
      <c r="F82" s="72">
        <v>1714</v>
      </c>
      <c r="G82" s="73" t="s">
        <v>55</v>
      </c>
      <c r="H82" s="11"/>
      <c r="L82" s="12"/>
      <c r="N82" s="13"/>
      <c r="P82" s="14"/>
      <c r="Q82" s="14"/>
      <c r="R82" s="14"/>
    </row>
    <row r="83" spans="1:18" x14ac:dyDescent="0.2">
      <c r="A83" s="5">
        <v>52</v>
      </c>
      <c r="B83" s="70" t="s">
        <v>270</v>
      </c>
      <c r="C83" s="71">
        <v>43635</v>
      </c>
      <c r="D83" s="72">
        <v>5704</v>
      </c>
      <c r="E83" s="72">
        <v>111477</v>
      </c>
      <c r="F83" s="72">
        <v>7759</v>
      </c>
      <c r="G83" s="73" t="s">
        <v>55</v>
      </c>
      <c r="H83" s="11"/>
      <c r="L83" s="12"/>
      <c r="N83" s="13"/>
      <c r="P83" s="14"/>
      <c r="Q83" s="14"/>
      <c r="R83" s="14"/>
    </row>
    <row r="84" spans="1:18" x14ac:dyDescent="0.2">
      <c r="A84" s="5">
        <v>53</v>
      </c>
      <c r="B84" s="70" t="s">
        <v>271</v>
      </c>
      <c r="C84" s="71">
        <v>43644</v>
      </c>
      <c r="D84" s="72">
        <v>3689</v>
      </c>
      <c r="E84" s="72">
        <v>65746</v>
      </c>
      <c r="F84" s="72">
        <v>4812</v>
      </c>
      <c r="G84" s="73" t="s">
        <v>55</v>
      </c>
      <c r="H84" s="11"/>
      <c r="L84" s="12"/>
      <c r="N84" s="13"/>
      <c r="P84" s="14"/>
      <c r="Q84" s="14"/>
      <c r="R84" s="14"/>
    </row>
    <row r="85" spans="1:18" x14ac:dyDescent="0.2">
      <c r="A85" s="5">
        <v>54</v>
      </c>
      <c r="B85" s="70" t="s">
        <v>272</v>
      </c>
      <c r="C85" s="71">
        <v>43646</v>
      </c>
      <c r="D85" s="72">
        <v>1399</v>
      </c>
      <c r="E85" s="72">
        <v>92558</v>
      </c>
      <c r="F85" s="72">
        <v>1557</v>
      </c>
      <c r="G85" s="73" t="s">
        <v>55</v>
      </c>
      <c r="H85" s="11"/>
      <c r="L85" s="12"/>
      <c r="N85" s="13"/>
      <c r="P85" s="14"/>
      <c r="Q85" s="14"/>
      <c r="R85" s="14"/>
    </row>
    <row r="86" spans="1:18" x14ac:dyDescent="0.2">
      <c r="A86" s="5">
        <v>55</v>
      </c>
      <c r="B86" s="70" t="s">
        <v>283</v>
      </c>
      <c r="C86" s="71">
        <v>43654</v>
      </c>
      <c r="D86" s="72">
        <v>733</v>
      </c>
      <c r="E86" s="72">
        <v>46943</v>
      </c>
      <c r="F86" s="72">
        <v>814</v>
      </c>
      <c r="G86" s="73" t="s">
        <v>55</v>
      </c>
      <c r="H86" s="11"/>
      <c r="L86" s="12"/>
      <c r="N86" s="13"/>
      <c r="P86" s="14"/>
      <c r="Q86" s="14"/>
      <c r="R86" s="14"/>
    </row>
    <row r="87" spans="1:18" x14ac:dyDescent="0.2">
      <c r="A87" s="5">
        <v>56</v>
      </c>
      <c r="B87" s="70" t="s">
        <v>284</v>
      </c>
      <c r="C87" s="71">
        <v>43659</v>
      </c>
      <c r="D87" s="72">
        <v>1813</v>
      </c>
      <c r="E87" s="72">
        <v>14841</v>
      </c>
      <c r="F87" s="72">
        <v>2230</v>
      </c>
      <c r="G87" s="73" t="s">
        <v>55</v>
      </c>
      <c r="H87" s="11"/>
      <c r="L87" s="12"/>
      <c r="N87" s="13"/>
      <c r="P87" s="14"/>
      <c r="Q87" s="14"/>
      <c r="R87" s="14"/>
    </row>
    <row r="88" spans="1:18" x14ac:dyDescent="0.2">
      <c r="A88" s="5">
        <v>57</v>
      </c>
      <c r="B88" s="70" t="s">
        <v>288</v>
      </c>
      <c r="C88" s="71">
        <v>43682</v>
      </c>
      <c r="D88" s="72">
        <v>524</v>
      </c>
      <c r="E88" s="72">
        <v>22851</v>
      </c>
      <c r="F88" s="72">
        <v>733</v>
      </c>
      <c r="G88" s="73" t="s">
        <v>55</v>
      </c>
      <c r="H88" s="11"/>
      <c r="L88" s="12"/>
      <c r="N88" s="13"/>
      <c r="P88" s="14"/>
      <c r="Q88" s="14"/>
      <c r="R88" s="14"/>
    </row>
    <row r="89" spans="1:18" x14ac:dyDescent="0.2">
      <c r="A89" s="5">
        <v>58</v>
      </c>
      <c r="B89" s="70" t="s">
        <v>289</v>
      </c>
      <c r="C89" s="71">
        <v>43689</v>
      </c>
      <c r="D89" s="72">
        <v>1637</v>
      </c>
      <c r="E89" s="72">
        <v>79842</v>
      </c>
      <c r="F89" s="72">
        <v>3928</v>
      </c>
      <c r="G89" s="73" t="s">
        <v>55</v>
      </c>
      <c r="H89" s="11"/>
      <c r="L89" s="12"/>
      <c r="N89" s="13"/>
      <c r="P89" s="14"/>
      <c r="Q89" s="14"/>
      <c r="R89" s="14"/>
    </row>
    <row r="90" spans="1:18" x14ac:dyDescent="0.2">
      <c r="A90" s="5">
        <v>59</v>
      </c>
      <c r="B90" s="70" t="s">
        <v>290</v>
      </c>
      <c r="C90" s="71">
        <v>43701</v>
      </c>
      <c r="D90" s="72">
        <v>1340</v>
      </c>
      <c r="E90" s="72">
        <v>62621</v>
      </c>
      <c r="F90" s="72">
        <v>2645</v>
      </c>
      <c r="G90" s="73" t="s">
        <v>55</v>
      </c>
      <c r="H90" s="11"/>
      <c r="L90" s="12"/>
      <c r="N90" s="13"/>
      <c r="P90" s="14"/>
      <c r="Q90" s="14"/>
      <c r="R90" s="14"/>
    </row>
    <row r="91" spans="1:18" x14ac:dyDescent="0.2">
      <c r="A91" s="5">
        <v>60</v>
      </c>
      <c r="B91" s="70" t="s">
        <v>292</v>
      </c>
      <c r="C91" s="71">
        <v>43715</v>
      </c>
      <c r="D91" s="72">
        <v>1069</v>
      </c>
      <c r="E91" s="72">
        <v>45591</v>
      </c>
      <c r="F91" s="72">
        <v>2606</v>
      </c>
      <c r="G91" s="73" t="s">
        <v>55</v>
      </c>
      <c r="H91" s="11"/>
      <c r="L91" s="12"/>
      <c r="N91" s="13"/>
      <c r="P91" s="14"/>
      <c r="Q91" s="14"/>
      <c r="R91" s="14"/>
    </row>
    <row r="92" spans="1:18" x14ac:dyDescent="0.2">
      <c r="A92" s="5">
        <v>61</v>
      </c>
      <c r="B92" s="70" t="s">
        <v>299</v>
      </c>
      <c r="C92" s="71">
        <v>43739</v>
      </c>
      <c r="D92" s="72">
        <v>0</v>
      </c>
      <c r="E92" s="72">
        <v>24</v>
      </c>
      <c r="F92" s="72">
        <v>359</v>
      </c>
      <c r="G92" s="73" t="s">
        <v>55</v>
      </c>
      <c r="H92" s="11"/>
      <c r="L92" s="12"/>
      <c r="N92" s="13"/>
      <c r="P92" s="14"/>
      <c r="Q92" s="14"/>
      <c r="R92" s="14"/>
    </row>
    <row r="93" spans="1:18" x14ac:dyDescent="0.2">
      <c r="A93" s="5">
        <v>62</v>
      </c>
      <c r="B93" s="70" t="s">
        <v>300</v>
      </c>
      <c r="C93" s="71">
        <v>43742</v>
      </c>
      <c r="D93" s="72">
        <v>4462</v>
      </c>
      <c r="E93" s="72">
        <v>81804</v>
      </c>
      <c r="F93" s="72">
        <v>7797</v>
      </c>
      <c r="G93" s="73" t="s">
        <v>55</v>
      </c>
      <c r="H93" s="11"/>
      <c r="L93" s="12"/>
      <c r="N93" s="13"/>
      <c r="P93" s="14"/>
      <c r="Q93" s="14"/>
      <c r="R93" s="14"/>
    </row>
    <row r="94" spans="1:18" x14ac:dyDescent="0.2">
      <c r="A94" s="5">
        <v>63</v>
      </c>
      <c r="B94" s="70" t="s">
        <v>301</v>
      </c>
      <c r="C94" s="71">
        <v>43745</v>
      </c>
      <c r="D94" s="72">
        <v>0</v>
      </c>
      <c r="E94" s="72">
        <v>139</v>
      </c>
      <c r="F94" s="72">
        <v>1615</v>
      </c>
      <c r="G94" s="73" t="s">
        <v>55</v>
      </c>
      <c r="H94" s="11"/>
      <c r="L94" s="12"/>
      <c r="N94" s="13"/>
      <c r="P94" s="14"/>
      <c r="Q94" s="14"/>
      <c r="R94" s="14"/>
    </row>
    <row r="95" spans="1:18" x14ac:dyDescent="0.2">
      <c r="A95" s="5">
        <v>64</v>
      </c>
      <c r="B95" s="70" t="s">
        <v>302</v>
      </c>
      <c r="C95" s="71">
        <v>43759</v>
      </c>
      <c r="D95" s="72">
        <v>2746</v>
      </c>
      <c r="E95" s="72">
        <v>47505</v>
      </c>
      <c r="F95" s="72">
        <v>3675</v>
      </c>
      <c r="G95" s="73" t="s">
        <v>55</v>
      </c>
      <c r="H95" s="11"/>
      <c r="L95" s="12"/>
      <c r="N95" s="13"/>
      <c r="P95" s="14"/>
      <c r="Q95" s="14"/>
      <c r="R95" s="14"/>
    </row>
    <row r="96" spans="1:18" x14ac:dyDescent="0.2">
      <c r="A96" s="5">
        <v>65</v>
      </c>
      <c r="B96" s="70" t="s">
        <v>303</v>
      </c>
      <c r="C96" s="71">
        <v>43761</v>
      </c>
      <c r="D96" s="72">
        <v>0</v>
      </c>
      <c r="E96" s="72">
        <v>1</v>
      </c>
      <c r="F96" s="72">
        <v>10</v>
      </c>
      <c r="G96" s="73" t="s">
        <v>55</v>
      </c>
      <c r="H96" s="11"/>
      <c r="L96" s="12"/>
      <c r="N96" s="13"/>
      <c r="P96" s="14"/>
      <c r="Q96" s="14"/>
      <c r="R96" s="14"/>
    </row>
    <row r="97" spans="1:18" x14ac:dyDescent="0.2">
      <c r="A97" s="5">
        <v>66</v>
      </c>
      <c r="B97" s="70" t="s">
        <v>305</v>
      </c>
      <c r="C97" s="71">
        <v>43773</v>
      </c>
      <c r="D97" s="72">
        <v>4964</v>
      </c>
      <c r="E97" s="72">
        <v>32856</v>
      </c>
      <c r="F97" s="72">
        <v>5733</v>
      </c>
      <c r="G97" s="73" t="s">
        <v>55</v>
      </c>
      <c r="H97" s="11"/>
      <c r="L97" s="12"/>
      <c r="N97" s="13"/>
      <c r="P97" s="14"/>
      <c r="Q97" s="14"/>
      <c r="R97" s="14"/>
    </row>
    <row r="98" spans="1:18" x14ac:dyDescent="0.2">
      <c r="A98" s="5">
        <v>67</v>
      </c>
      <c r="B98" s="70" t="s">
        <v>306</v>
      </c>
      <c r="C98" s="71">
        <v>43784</v>
      </c>
      <c r="D98" s="72">
        <v>2309</v>
      </c>
      <c r="E98" s="72">
        <v>59560</v>
      </c>
      <c r="F98" s="72">
        <v>4137</v>
      </c>
      <c r="G98" s="73" t="s">
        <v>55</v>
      </c>
      <c r="H98" s="11"/>
      <c r="L98" s="12"/>
      <c r="N98" s="13"/>
      <c r="P98" s="14"/>
      <c r="Q98" s="14"/>
      <c r="R98" s="14"/>
    </row>
    <row r="99" spans="1:18" x14ac:dyDescent="0.2">
      <c r="A99" s="5">
        <v>68</v>
      </c>
      <c r="B99" s="70" t="s">
        <v>307</v>
      </c>
      <c r="C99" s="71">
        <v>43799</v>
      </c>
      <c r="D99" s="72">
        <v>400</v>
      </c>
      <c r="E99" s="72">
        <v>400</v>
      </c>
      <c r="F99" s="72">
        <v>510</v>
      </c>
      <c r="G99" s="73" t="s">
        <v>55</v>
      </c>
      <c r="H99" s="11"/>
      <c r="L99" s="12"/>
      <c r="N99" s="13"/>
      <c r="P99" s="14"/>
      <c r="Q99" s="14"/>
      <c r="R99" s="14"/>
    </row>
    <row r="100" spans="1:18" x14ac:dyDescent="0.2">
      <c r="A100" s="5">
        <v>69</v>
      </c>
      <c r="B100" s="70" t="s">
        <v>316</v>
      </c>
      <c r="C100" s="71">
        <v>43800</v>
      </c>
      <c r="D100" s="72">
        <v>3885</v>
      </c>
      <c r="E100" s="72">
        <v>46315</v>
      </c>
      <c r="F100" s="72">
        <v>4376</v>
      </c>
      <c r="G100" s="73" t="s">
        <v>55</v>
      </c>
      <c r="H100" s="11"/>
      <c r="L100" s="12"/>
      <c r="N100" s="13"/>
      <c r="P100" s="14"/>
      <c r="Q100" s="14"/>
      <c r="R100" s="14"/>
    </row>
    <row r="101" spans="1:18" x14ac:dyDescent="0.2">
      <c r="A101" s="5">
        <v>70</v>
      </c>
      <c r="B101" s="70" t="s">
        <v>317</v>
      </c>
      <c r="C101" s="71">
        <v>43817</v>
      </c>
      <c r="D101" s="72">
        <v>3300</v>
      </c>
      <c r="E101" s="72">
        <v>88650</v>
      </c>
      <c r="F101" s="72">
        <v>4461</v>
      </c>
      <c r="G101" s="73" t="s">
        <v>55</v>
      </c>
      <c r="H101" s="11"/>
      <c r="L101" s="12"/>
      <c r="N101" s="13"/>
      <c r="P101" s="14"/>
      <c r="Q101" s="14"/>
      <c r="R101" s="14"/>
    </row>
    <row r="102" spans="1:18" x14ac:dyDescent="0.2">
      <c r="A102" s="16"/>
      <c r="B102" s="110"/>
      <c r="C102" s="111" t="s">
        <v>8</v>
      </c>
      <c r="D102" s="110">
        <f>SUM(D13:D101)</f>
        <v>245566</v>
      </c>
      <c r="E102" s="110">
        <f>SUM(E13:E101)</f>
        <v>12962230</v>
      </c>
      <c r="F102" s="111">
        <f>SUM(F13:F101)</f>
        <v>326397</v>
      </c>
      <c r="G102" s="111"/>
      <c r="H102" s="17"/>
      <c r="P102" s="15"/>
      <c r="Q102" s="15"/>
      <c r="R102" s="15"/>
    </row>
    <row r="104" spans="1:18" x14ac:dyDescent="0.2">
      <c r="D104" s="22"/>
      <c r="E104" s="22"/>
      <c r="F104" s="22"/>
    </row>
    <row r="105" spans="1:18" x14ac:dyDescent="0.2">
      <c r="D105" s="22"/>
      <c r="E105" s="22"/>
      <c r="F105" s="22"/>
    </row>
    <row r="106" spans="1:18" x14ac:dyDescent="0.2">
      <c r="E106" s="22"/>
    </row>
    <row r="109" spans="1:18" x14ac:dyDescent="0.2">
      <c r="F109" s="87"/>
      <c r="G109" s="87"/>
      <c r="H109" s="87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73"/>
  <sheetViews>
    <sheetView showGridLines="0" topLeftCell="A44" zoomScaleNormal="100" zoomScaleSheetLayoutView="100" workbookViewId="0">
      <selection activeCell="A12" sqref="A12:E72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41</v>
      </c>
      <c r="B10" s="4"/>
      <c r="C10" s="4"/>
      <c r="D10" s="4"/>
      <c r="E10" s="5" t="str">
        <f>Principal!C11</f>
        <v>Datos al 31/12/2019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82" t="s">
        <v>56</v>
      </c>
      <c r="B13" s="5">
        <v>42134</v>
      </c>
      <c r="C13" s="5">
        <v>560100</v>
      </c>
      <c r="D13" s="5">
        <v>54889</v>
      </c>
      <c r="E13" s="21">
        <f t="shared" ref="E13:E44" si="0">+D13/$D$73</f>
        <v>0.16919377957246121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82" t="s">
        <v>146</v>
      </c>
      <c r="B14" s="5">
        <v>36407</v>
      </c>
      <c r="C14" s="5">
        <v>2526034</v>
      </c>
      <c r="D14" s="5">
        <v>42559</v>
      </c>
      <c r="E14" s="21">
        <f t="shared" si="0"/>
        <v>0.13118690566095895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82" t="s">
        <v>138</v>
      </c>
      <c r="B15" s="5">
        <v>31111</v>
      </c>
      <c r="C15" s="5">
        <v>2334830</v>
      </c>
      <c r="D15" s="5">
        <v>35324</v>
      </c>
      <c r="E15" s="21">
        <f t="shared" si="0"/>
        <v>0.1088852241727417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82" t="s">
        <v>57</v>
      </c>
      <c r="B16" s="5">
        <v>22818</v>
      </c>
      <c r="C16" s="5">
        <v>1246098</v>
      </c>
      <c r="D16" s="5">
        <v>33631</v>
      </c>
      <c r="E16" s="21">
        <f t="shared" si="0"/>
        <v>0.10366659987978361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82" t="s">
        <v>58</v>
      </c>
      <c r="B17" s="5">
        <v>27017</v>
      </c>
      <c r="C17" s="5">
        <v>28697</v>
      </c>
      <c r="D17" s="5">
        <v>22790</v>
      </c>
      <c r="E17" s="21">
        <f t="shared" si="0"/>
        <v>7.0249526070002927E-2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82" t="s">
        <v>137</v>
      </c>
      <c r="B18" s="5">
        <v>17246</v>
      </c>
      <c r="C18" s="5">
        <v>1285082</v>
      </c>
      <c r="D18" s="5">
        <v>19855</v>
      </c>
      <c r="E18" s="21">
        <f t="shared" si="0"/>
        <v>6.1202472142163587E-2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82" t="s">
        <v>65</v>
      </c>
      <c r="B19" s="5">
        <v>8123</v>
      </c>
      <c r="C19" s="5">
        <v>647627</v>
      </c>
      <c r="D19" s="5">
        <v>9969</v>
      </c>
      <c r="E19" s="21">
        <f t="shared" si="0"/>
        <v>3.0729158639397069E-2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82" t="s">
        <v>141</v>
      </c>
      <c r="B20" s="5">
        <v>7725</v>
      </c>
      <c r="C20" s="5">
        <v>570508</v>
      </c>
      <c r="D20" s="5">
        <v>9097</v>
      </c>
      <c r="E20" s="21">
        <f t="shared" si="0"/>
        <v>2.8041243469013453E-2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82" t="s">
        <v>117</v>
      </c>
      <c r="B21" s="5">
        <v>5909</v>
      </c>
      <c r="C21" s="5">
        <v>521304</v>
      </c>
      <c r="D21" s="5">
        <v>7680</v>
      </c>
      <c r="E21" s="21">
        <f t="shared" si="0"/>
        <v>2.3673381317140082E-2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82" t="s">
        <v>136</v>
      </c>
      <c r="B22" s="5">
        <v>60</v>
      </c>
      <c r="C22" s="5">
        <v>263197</v>
      </c>
      <c r="D22" s="5">
        <v>7201</v>
      </c>
      <c r="E22" s="21">
        <f t="shared" si="0"/>
        <v>2.2196877456344497E-2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82" t="s">
        <v>120</v>
      </c>
      <c r="B23" s="5">
        <v>5449</v>
      </c>
      <c r="C23" s="5">
        <v>413771</v>
      </c>
      <c r="D23" s="5">
        <v>6538</v>
      </c>
      <c r="E23" s="21">
        <f t="shared" si="0"/>
        <v>2.0153198834825765E-2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2" t="s">
        <v>130</v>
      </c>
      <c r="B24" s="5">
        <v>5825</v>
      </c>
      <c r="C24" s="5">
        <v>433444</v>
      </c>
      <c r="D24" s="5">
        <v>6436</v>
      </c>
      <c r="E24" s="21">
        <f t="shared" si="0"/>
        <v>1.9838786739207498E-2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2" t="s">
        <v>118</v>
      </c>
      <c r="B25" s="5">
        <v>5264</v>
      </c>
      <c r="C25" s="5">
        <v>350304</v>
      </c>
      <c r="D25" s="5">
        <v>6372</v>
      </c>
      <c r="E25" s="21">
        <f t="shared" si="0"/>
        <v>1.9641508561564661E-2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82" t="s">
        <v>60</v>
      </c>
      <c r="B26" s="5">
        <v>3945</v>
      </c>
      <c r="C26" s="5">
        <v>4989</v>
      </c>
      <c r="D26" s="5">
        <v>6257</v>
      </c>
      <c r="E26" s="21">
        <f t="shared" si="0"/>
        <v>1.9287024336112697E-2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2" t="s">
        <v>121</v>
      </c>
      <c r="B27" s="5">
        <v>4178</v>
      </c>
      <c r="C27" s="5">
        <v>314672</v>
      </c>
      <c r="D27" s="5">
        <v>5042</v>
      </c>
      <c r="E27" s="21">
        <f t="shared" si="0"/>
        <v>1.5541821432424517E-2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2" t="s">
        <v>59</v>
      </c>
      <c r="B28" s="5">
        <v>0</v>
      </c>
      <c r="C28" s="5">
        <v>196</v>
      </c>
      <c r="D28" s="5">
        <v>4685</v>
      </c>
      <c r="E28" s="21">
        <f t="shared" si="0"/>
        <v>1.4441379097760585E-2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82" t="s">
        <v>64</v>
      </c>
      <c r="B29" s="5">
        <v>107</v>
      </c>
      <c r="C29" s="5">
        <v>3675</v>
      </c>
      <c r="D29" s="5">
        <v>4551</v>
      </c>
      <c r="E29" s="21">
        <f t="shared" si="0"/>
        <v>1.40283279133209E-2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82" t="s">
        <v>66</v>
      </c>
      <c r="B30" s="5">
        <v>1177</v>
      </c>
      <c r="C30" s="5">
        <v>1279</v>
      </c>
      <c r="D30" s="5">
        <v>4219</v>
      </c>
      <c r="E30" s="21">
        <f t="shared" si="0"/>
        <v>1.3004947366798698E-2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82" t="s">
        <v>135</v>
      </c>
      <c r="B31" s="5">
        <v>3637</v>
      </c>
      <c r="C31" s="5">
        <v>304902</v>
      </c>
      <c r="D31" s="5">
        <v>4168</v>
      </c>
      <c r="E31" s="21">
        <f t="shared" si="0"/>
        <v>1.2847741318989565E-2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82" t="s">
        <v>62</v>
      </c>
      <c r="B32" s="5">
        <v>0</v>
      </c>
      <c r="C32" s="5">
        <v>165</v>
      </c>
      <c r="D32" s="5">
        <v>3959</v>
      </c>
      <c r="E32" s="21">
        <f t="shared" si="0"/>
        <v>1.2203504770124687E-2</v>
      </c>
      <c r="H32" s="18"/>
      <c r="I32" s="19"/>
      <c r="J32" s="19"/>
      <c r="K32" s="19"/>
      <c r="M32" s="18"/>
      <c r="N32" s="19"/>
      <c r="O32" s="19"/>
      <c r="P32" s="19"/>
    </row>
    <row r="33" spans="1:16" x14ac:dyDescent="0.2">
      <c r="A33" s="82" t="s">
        <v>142</v>
      </c>
      <c r="B33" s="5">
        <v>2810</v>
      </c>
      <c r="C33" s="5">
        <v>207477</v>
      </c>
      <c r="D33" s="5">
        <v>3180</v>
      </c>
      <c r="E33" s="21">
        <f t="shared" si="0"/>
        <v>9.8022594516283153E-3</v>
      </c>
      <c r="H33" s="18"/>
      <c r="I33" s="19"/>
      <c r="J33" s="19"/>
      <c r="K33" s="19"/>
      <c r="M33" s="18"/>
      <c r="N33" s="19"/>
      <c r="O33" s="19"/>
      <c r="P33" s="19"/>
    </row>
    <row r="34" spans="1:16" x14ac:dyDescent="0.2">
      <c r="A34" s="82" t="s">
        <v>61</v>
      </c>
      <c r="B34" s="5">
        <v>0</v>
      </c>
      <c r="C34" s="5">
        <v>129</v>
      </c>
      <c r="D34" s="5">
        <v>2908</v>
      </c>
      <c r="E34" s="21">
        <f t="shared" si="0"/>
        <v>8.963827196646271E-3</v>
      </c>
      <c r="H34" s="18"/>
      <c r="I34" s="19"/>
      <c r="J34" s="19"/>
      <c r="K34" s="19"/>
      <c r="M34" s="18"/>
      <c r="N34" s="19"/>
      <c r="O34" s="19"/>
      <c r="P34" s="19"/>
    </row>
    <row r="35" spans="1:16" x14ac:dyDescent="0.2">
      <c r="A35" s="82" t="s">
        <v>119</v>
      </c>
      <c r="B35" s="5">
        <v>2071</v>
      </c>
      <c r="C35" s="5">
        <v>149563</v>
      </c>
      <c r="D35" s="5">
        <v>2639</v>
      </c>
      <c r="E35" s="21">
        <f t="shared" si="0"/>
        <v>8.1346423562412336E-3</v>
      </c>
      <c r="H35" s="18"/>
      <c r="I35" s="19"/>
      <c r="J35" s="19"/>
      <c r="K35" s="19"/>
      <c r="M35" s="18"/>
      <c r="N35" s="19"/>
      <c r="O35" s="19"/>
      <c r="P35" s="19"/>
    </row>
    <row r="36" spans="1:16" x14ac:dyDescent="0.2">
      <c r="A36" s="82" t="s">
        <v>124</v>
      </c>
      <c r="B36" s="5">
        <v>1889</v>
      </c>
      <c r="C36" s="5">
        <v>120766</v>
      </c>
      <c r="D36" s="5">
        <v>2323</v>
      </c>
      <c r="E36" s="21">
        <f t="shared" si="0"/>
        <v>7.1605813541297412E-3</v>
      </c>
      <c r="H36" s="18"/>
      <c r="I36" s="19"/>
      <c r="J36" s="19"/>
      <c r="K36" s="19"/>
      <c r="M36" s="18"/>
      <c r="N36" s="19"/>
      <c r="O36" s="19"/>
      <c r="P36" s="19"/>
    </row>
    <row r="37" spans="1:16" x14ac:dyDescent="0.2">
      <c r="A37" s="82" t="s">
        <v>127</v>
      </c>
      <c r="B37" s="5">
        <v>0</v>
      </c>
      <c r="C37" s="5">
        <v>85</v>
      </c>
      <c r="D37" s="5">
        <v>2039</v>
      </c>
      <c r="E37" s="21">
        <f t="shared" si="0"/>
        <v>6.2851594408396654E-3</v>
      </c>
      <c r="H37" s="18"/>
      <c r="I37" s="19"/>
      <c r="J37" s="19"/>
      <c r="K37" s="19"/>
      <c r="M37" s="18"/>
      <c r="N37" s="19"/>
      <c r="O37" s="19"/>
      <c r="P37" s="19"/>
    </row>
    <row r="38" spans="1:16" x14ac:dyDescent="0.2">
      <c r="A38" s="82" t="s">
        <v>144</v>
      </c>
      <c r="B38" s="5">
        <v>1464</v>
      </c>
      <c r="C38" s="5">
        <v>95678</v>
      </c>
      <c r="D38" s="5">
        <v>1822</v>
      </c>
      <c r="E38" s="21">
        <f t="shared" si="0"/>
        <v>5.6162631197694312E-3</v>
      </c>
      <c r="H38" s="18"/>
      <c r="I38" s="19"/>
      <c r="J38" s="19"/>
      <c r="K38" s="19"/>
      <c r="M38" s="18"/>
      <c r="N38" s="19"/>
      <c r="O38" s="19"/>
      <c r="P38" s="19"/>
    </row>
    <row r="39" spans="1:16" x14ac:dyDescent="0.2">
      <c r="A39" s="82" t="s">
        <v>275</v>
      </c>
      <c r="B39" s="5">
        <v>1102</v>
      </c>
      <c r="C39" s="5">
        <v>1102</v>
      </c>
      <c r="D39" s="5">
        <v>1779</v>
      </c>
      <c r="E39" s="21">
        <f t="shared" si="0"/>
        <v>5.4837168441656519E-3</v>
      </c>
      <c r="H39" s="18"/>
      <c r="I39" s="19"/>
      <c r="J39" s="19"/>
      <c r="K39" s="19"/>
      <c r="M39" s="18"/>
      <c r="N39" s="19"/>
      <c r="O39" s="19"/>
      <c r="P39" s="19"/>
    </row>
    <row r="40" spans="1:16" x14ac:dyDescent="0.2">
      <c r="A40" s="82" t="s">
        <v>123</v>
      </c>
      <c r="B40" s="5">
        <v>1357</v>
      </c>
      <c r="C40" s="5">
        <v>88697</v>
      </c>
      <c r="D40" s="5">
        <v>1695</v>
      </c>
      <c r="E40" s="21">
        <f t="shared" si="0"/>
        <v>5.2247892360094321E-3</v>
      </c>
      <c r="H40" s="18"/>
      <c r="I40" s="19"/>
      <c r="J40" s="19"/>
      <c r="K40" s="19"/>
      <c r="M40" s="18"/>
      <c r="N40" s="19"/>
      <c r="O40" s="19"/>
      <c r="P40" s="19"/>
    </row>
    <row r="41" spans="1:16" x14ac:dyDescent="0.2">
      <c r="A41" s="82" t="s">
        <v>122</v>
      </c>
      <c r="B41" s="5">
        <v>0</v>
      </c>
      <c r="C41" s="5">
        <v>60</v>
      </c>
      <c r="D41" s="5">
        <v>1476</v>
      </c>
      <c r="E41" s="21">
        <f t="shared" si="0"/>
        <v>4.5497279718878601E-3</v>
      </c>
      <c r="H41" s="18"/>
      <c r="I41" s="19"/>
      <c r="J41" s="19"/>
      <c r="K41" s="19"/>
      <c r="M41" s="18"/>
      <c r="N41" s="19"/>
      <c r="O41" s="19"/>
      <c r="P41" s="19"/>
    </row>
    <row r="42" spans="1:16" x14ac:dyDescent="0.2">
      <c r="A42" s="82" t="s">
        <v>143</v>
      </c>
      <c r="B42" s="5">
        <v>0</v>
      </c>
      <c r="C42" s="5">
        <v>91800</v>
      </c>
      <c r="D42" s="5">
        <v>1200</v>
      </c>
      <c r="E42" s="21">
        <f t="shared" si="0"/>
        <v>3.6989658308031379E-3</v>
      </c>
      <c r="H42" s="18"/>
      <c r="I42" s="19"/>
      <c r="J42" s="19"/>
      <c r="K42" s="19"/>
      <c r="M42" s="18"/>
      <c r="N42" s="19"/>
      <c r="O42" s="19"/>
      <c r="P42" s="19"/>
    </row>
    <row r="43" spans="1:16" x14ac:dyDescent="0.2">
      <c r="A43" s="82" t="s">
        <v>236</v>
      </c>
      <c r="B43" s="5">
        <v>873</v>
      </c>
      <c r="C43" s="5">
        <v>54652</v>
      </c>
      <c r="D43" s="5">
        <v>986</v>
      </c>
      <c r="E43" s="21">
        <f t="shared" si="0"/>
        <v>3.0393169243099118E-3</v>
      </c>
      <c r="H43" s="18"/>
      <c r="I43" s="19"/>
      <c r="J43" s="19"/>
      <c r="K43" s="19"/>
      <c r="M43" s="18"/>
      <c r="N43" s="19"/>
      <c r="O43" s="19"/>
      <c r="P43" s="19"/>
    </row>
    <row r="44" spans="1:16" x14ac:dyDescent="0.2">
      <c r="A44" s="82" t="s">
        <v>116</v>
      </c>
      <c r="B44" s="5">
        <v>840</v>
      </c>
      <c r="C44" s="5">
        <v>66928</v>
      </c>
      <c r="D44" s="5">
        <v>964</v>
      </c>
      <c r="E44" s="21">
        <f t="shared" si="0"/>
        <v>2.9715025507451873E-3</v>
      </c>
      <c r="H44" s="18"/>
      <c r="I44" s="19"/>
      <c r="J44" s="19"/>
      <c r="K44" s="19"/>
      <c r="M44" s="18"/>
      <c r="N44" s="19"/>
      <c r="O44" s="19"/>
      <c r="P44" s="19"/>
    </row>
    <row r="45" spans="1:16" x14ac:dyDescent="0.2">
      <c r="A45" s="82" t="s">
        <v>273</v>
      </c>
      <c r="B45" s="5">
        <v>1200</v>
      </c>
      <c r="C45" s="5">
        <v>1200</v>
      </c>
      <c r="D45" s="5">
        <v>942</v>
      </c>
      <c r="E45" s="21">
        <f t="shared" ref="E45:E72" si="1">+D45/$D$73</f>
        <v>2.9036881771804632E-3</v>
      </c>
      <c r="H45" s="18"/>
      <c r="I45" s="19"/>
      <c r="J45" s="19"/>
      <c r="K45" s="19"/>
      <c r="M45" s="18"/>
      <c r="N45" s="19"/>
      <c r="O45" s="19"/>
      <c r="P45" s="19"/>
    </row>
    <row r="46" spans="1:16" x14ac:dyDescent="0.2">
      <c r="A46" s="82" t="s">
        <v>131</v>
      </c>
      <c r="B46" s="5">
        <v>812</v>
      </c>
      <c r="C46" s="5">
        <v>52788</v>
      </c>
      <c r="D46" s="5">
        <v>896</v>
      </c>
      <c r="E46" s="21">
        <f t="shared" si="1"/>
        <v>2.7618944869996762E-3</v>
      </c>
      <c r="H46" s="18"/>
      <c r="I46" s="19"/>
      <c r="J46" s="19"/>
      <c r="K46" s="19"/>
      <c r="M46" s="18"/>
      <c r="N46" s="19"/>
      <c r="O46" s="19"/>
      <c r="P46" s="19"/>
    </row>
    <row r="47" spans="1:16" x14ac:dyDescent="0.2">
      <c r="A47" s="82" t="s">
        <v>139</v>
      </c>
      <c r="B47" s="5">
        <v>366</v>
      </c>
      <c r="C47" s="5">
        <v>25446</v>
      </c>
      <c r="D47" s="5">
        <v>458</v>
      </c>
      <c r="E47" s="21">
        <f t="shared" si="1"/>
        <v>1.411771958756531E-3</v>
      </c>
      <c r="H47" s="18"/>
      <c r="I47" s="19"/>
      <c r="J47" s="19"/>
      <c r="K47" s="19"/>
      <c r="M47" s="18"/>
      <c r="N47" s="19"/>
      <c r="O47" s="19"/>
      <c r="P47" s="19"/>
    </row>
    <row r="48" spans="1:16" x14ac:dyDescent="0.2">
      <c r="A48" s="82" t="s">
        <v>216</v>
      </c>
      <c r="B48" s="5">
        <v>332</v>
      </c>
      <c r="C48" s="5">
        <v>21974</v>
      </c>
      <c r="D48" s="5">
        <v>423</v>
      </c>
      <c r="E48" s="21">
        <f t="shared" si="1"/>
        <v>1.3038854553581061E-3</v>
      </c>
      <c r="H48" s="18"/>
      <c r="I48" s="19"/>
      <c r="J48" s="19"/>
      <c r="K48" s="19"/>
      <c r="M48" s="18"/>
      <c r="N48" s="19"/>
      <c r="O48" s="19"/>
      <c r="P48" s="19"/>
    </row>
    <row r="49" spans="1:16" x14ac:dyDescent="0.2">
      <c r="A49" s="82" t="s">
        <v>129</v>
      </c>
      <c r="B49" s="5">
        <v>281</v>
      </c>
      <c r="C49" s="5">
        <v>16765</v>
      </c>
      <c r="D49" s="5">
        <v>322</v>
      </c>
      <c r="E49" s="21">
        <f t="shared" si="1"/>
        <v>9.9255583126550868E-4</v>
      </c>
      <c r="H49" s="18"/>
      <c r="I49" s="19"/>
      <c r="J49" s="19"/>
      <c r="K49" s="19"/>
      <c r="M49" s="18"/>
      <c r="N49" s="19"/>
      <c r="O49" s="19"/>
      <c r="P49" s="19"/>
    </row>
    <row r="50" spans="1:16" x14ac:dyDescent="0.2">
      <c r="A50" s="82" t="s">
        <v>133</v>
      </c>
      <c r="B50" s="5">
        <v>252</v>
      </c>
      <c r="C50" s="5">
        <v>12817</v>
      </c>
      <c r="D50" s="5">
        <v>299</v>
      </c>
      <c r="E50" s="21">
        <f t="shared" si="1"/>
        <v>9.2165898617511521E-4</v>
      </c>
      <c r="H50" s="18"/>
      <c r="I50" s="19"/>
      <c r="J50" s="19"/>
      <c r="K50" s="19"/>
      <c r="M50" s="18"/>
      <c r="N50" s="19"/>
      <c r="O50" s="19"/>
      <c r="P50" s="19"/>
    </row>
    <row r="51" spans="1:16" x14ac:dyDescent="0.2">
      <c r="A51" s="82" t="s">
        <v>125</v>
      </c>
      <c r="B51" s="5">
        <v>240</v>
      </c>
      <c r="C51" s="5">
        <v>14112</v>
      </c>
      <c r="D51" s="5">
        <v>273</v>
      </c>
      <c r="E51" s="21">
        <f t="shared" si="1"/>
        <v>8.4151472650771393E-4</v>
      </c>
      <c r="H51" s="18"/>
      <c r="I51" s="19"/>
      <c r="J51" s="19"/>
      <c r="K51" s="19"/>
      <c r="M51" s="18"/>
      <c r="N51" s="19"/>
      <c r="O51" s="19"/>
      <c r="P51" s="19"/>
    </row>
    <row r="52" spans="1:16" x14ac:dyDescent="0.2">
      <c r="A52" s="82" t="s">
        <v>145</v>
      </c>
      <c r="B52" s="5">
        <v>220</v>
      </c>
      <c r="C52" s="5">
        <v>14702</v>
      </c>
      <c r="D52" s="5">
        <v>271</v>
      </c>
      <c r="E52" s="21">
        <f t="shared" si="1"/>
        <v>8.3534978345637528E-4</v>
      </c>
      <c r="H52" s="18"/>
      <c r="I52" s="19"/>
      <c r="J52" s="19"/>
      <c r="K52" s="19"/>
      <c r="M52" s="18"/>
      <c r="N52" s="19"/>
      <c r="O52" s="19"/>
      <c r="P52" s="19"/>
    </row>
    <row r="53" spans="1:16" x14ac:dyDescent="0.2">
      <c r="A53" s="82" t="s">
        <v>309</v>
      </c>
      <c r="B53" s="5">
        <v>162</v>
      </c>
      <c r="C53" s="5">
        <v>162</v>
      </c>
      <c r="D53" s="5">
        <v>261</v>
      </c>
      <c r="E53" s="21">
        <f t="shared" si="1"/>
        <v>8.045250681996825E-4</v>
      </c>
      <c r="H53" s="18"/>
      <c r="I53" s="19"/>
      <c r="J53" s="19"/>
      <c r="K53" s="19"/>
      <c r="M53" s="18"/>
      <c r="N53" s="19"/>
      <c r="O53" s="19"/>
      <c r="P53" s="19"/>
    </row>
    <row r="54" spans="1:16" x14ac:dyDescent="0.2">
      <c r="A54" s="82" t="s">
        <v>132</v>
      </c>
      <c r="B54" s="5">
        <v>220</v>
      </c>
      <c r="C54" s="5">
        <v>15009</v>
      </c>
      <c r="D54" s="5">
        <v>259</v>
      </c>
      <c r="E54" s="21">
        <f t="shared" si="1"/>
        <v>7.9836012514834397E-4</v>
      </c>
      <c r="H54" s="18"/>
      <c r="I54" s="19"/>
      <c r="J54" s="19"/>
      <c r="K54" s="19"/>
      <c r="M54" s="18"/>
      <c r="N54" s="19"/>
      <c r="O54" s="19"/>
      <c r="P54" s="19"/>
    </row>
    <row r="55" spans="1:16" x14ac:dyDescent="0.2">
      <c r="A55" s="82" t="s">
        <v>63</v>
      </c>
      <c r="B55" s="5">
        <v>80</v>
      </c>
      <c r="C55" s="5">
        <v>15358</v>
      </c>
      <c r="D55" s="5">
        <v>233</v>
      </c>
      <c r="E55" s="21">
        <f t="shared" si="1"/>
        <v>7.1821586548094258E-4</v>
      </c>
      <c r="H55" s="18"/>
      <c r="I55" s="19"/>
      <c r="J55" s="19"/>
      <c r="K55" s="19"/>
      <c r="M55" s="18"/>
      <c r="N55" s="19"/>
      <c r="O55" s="19"/>
      <c r="P55" s="19"/>
    </row>
    <row r="56" spans="1:16" x14ac:dyDescent="0.2">
      <c r="A56" s="82" t="s">
        <v>308</v>
      </c>
      <c r="B56" s="5">
        <v>0</v>
      </c>
      <c r="C56" s="5">
        <v>14700</v>
      </c>
      <c r="D56" s="5">
        <v>201</v>
      </c>
      <c r="E56" s="21">
        <f t="shared" si="1"/>
        <v>6.1957677665952558E-4</v>
      </c>
      <c r="H56" s="18"/>
      <c r="I56" s="19"/>
      <c r="J56" s="19"/>
      <c r="K56" s="19"/>
      <c r="M56" s="18"/>
      <c r="N56" s="19"/>
      <c r="O56" s="19"/>
      <c r="P56" s="19"/>
    </row>
    <row r="57" spans="1:16" x14ac:dyDescent="0.2">
      <c r="A57" s="82" t="s">
        <v>253</v>
      </c>
      <c r="B57" s="5">
        <v>0</v>
      </c>
      <c r="C57" s="5">
        <v>12027</v>
      </c>
      <c r="D57" s="5">
        <v>198</v>
      </c>
      <c r="E57" s="21">
        <f t="shared" si="1"/>
        <v>6.1032936208251778E-4</v>
      </c>
      <c r="H57" s="18"/>
      <c r="I57" s="19"/>
      <c r="J57" s="19"/>
      <c r="K57" s="19"/>
      <c r="M57" s="18"/>
      <c r="N57" s="19"/>
      <c r="O57" s="19"/>
      <c r="P57" s="19"/>
    </row>
    <row r="58" spans="1:16" x14ac:dyDescent="0.2">
      <c r="A58" s="82" t="s">
        <v>140</v>
      </c>
      <c r="B58" s="5">
        <v>157</v>
      </c>
      <c r="C58" s="5">
        <v>10500</v>
      </c>
      <c r="D58" s="5">
        <v>193</v>
      </c>
      <c r="E58" s="21">
        <f t="shared" si="1"/>
        <v>5.9491700445417134E-4</v>
      </c>
      <c r="H58" s="18"/>
      <c r="I58" s="19"/>
      <c r="J58" s="19"/>
      <c r="K58" s="19"/>
      <c r="M58" s="18"/>
      <c r="N58" s="19"/>
      <c r="O58" s="19"/>
      <c r="P58" s="19"/>
    </row>
    <row r="59" spans="1:16" x14ac:dyDescent="0.2">
      <c r="A59" s="82" t="s">
        <v>126</v>
      </c>
      <c r="B59" s="5">
        <v>118</v>
      </c>
      <c r="C59" s="5">
        <v>7543</v>
      </c>
      <c r="D59" s="5">
        <v>147</v>
      </c>
      <c r="E59" s="21">
        <f t="shared" si="1"/>
        <v>4.5312331427338438E-4</v>
      </c>
      <c r="H59" s="18"/>
      <c r="I59" s="19"/>
      <c r="J59" s="19"/>
      <c r="K59" s="19"/>
      <c r="M59" s="18"/>
      <c r="N59" s="19"/>
      <c r="O59" s="19"/>
      <c r="P59" s="19"/>
    </row>
    <row r="60" spans="1:16" x14ac:dyDescent="0.2">
      <c r="A60" s="82" t="s">
        <v>235</v>
      </c>
      <c r="B60" s="5">
        <v>105</v>
      </c>
      <c r="C60" s="5">
        <v>8568</v>
      </c>
      <c r="D60" s="5">
        <v>126</v>
      </c>
      <c r="E60" s="21">
        <f t="shared" si="1"/>
        <v>3.8839141223432949E-4</v>
      </c>
      <c r="H60" s="18"/>
      <c r="I60" s="19"/>
      <c r="J60" s="19"/>
      <c r="K60" s="19"/>
      <c r="M60" s="18"/>
      <c r="N60" s="19"/>
      <c r="O60" s="19"/>
      <c r="P60" s="19"/>
    </row>
    <row r="61" spans="1:16" x14ac:dyDescent="0.2">
      <c r="A61" s="82" t="s">
        <v>134</v>
      </c>
      <c r="B61" s="5">
        <v>111</v>
      </c>
      <c r="C61" s="5">
        <v>10672</v>
      </c>
      <c r="D61" s="5">
        <v>125</v>
      </c>
      <c r="E61" s="21">
        <f t="shared" si="1"/>
        <v>3.8530894070866022E-4</v>
      </c>
      <c r="H61" s="18"/>
      <c r="I61" s="19"/>
      <c r="J61" s="19"/>
      <c r="K61" s="19"/>
      <c r="M61" s="18"/>
      <c r="N61" s="19"/>
      <c r="O61" s="19"/>
      <c r="P61" s="19"/>
    </row>
    <row r="62" spans="1:16" x14ac:dyDescent="0.2">
      <c r="A62" s="82" t="s">
        <v>293</v>
      </c>
      <c r="B62" s="5">
        <v>80</v>
      </c>
      <c r="C62" s="5">
        <v>80</v>
      </c>
      <c r="D62" s="5">
        <v>110</v>
      </c>
      <c r="E62" s="21">
        <f t="shared" si="1"/>
        <v>3.39071867823621E-4</v>
      </c>
      <c r="H62" s="18"/>
      <c r="I62" s="19"/>
      <c r="J62" s="19"/>
      <c r="K62" s="19"/>
      <c r="M62" s="18"/>
      <c r="N62" s="19"/>
      <c r="O62" s="19"/>
      <c r="P62" s="19"/>
    </row>
    <row r="63" spans="1:16" x14ac:dyDescent="0.2">
      <c r="A63" s="82" t="s">
        <v>128</v>
      </c>
      <c r="B63" s="5">
        <v>60</v>
      </c>
      <c r="C63" s="5">
        <v>3819</v>
      </c>
      <c r="D63" s="5">
        <v>76</v>
      </c>
      <c r="E63" s="21">
        <f t="shared" si="1"/>
        <v>2.3426783595086541E-4</v>
      </c>
      <c r="H63" s="18"/>
      <c r="I63" s="19"/>
      <c r="J63" s="19"/>
      <c r="K63" s="19"/>
      <c r="M63" s="18"/>
      <c r="N63" s="19"/>
      <c r="O63" s="19"/>
      <c r="P63" s="19"/>
    </row>
    <row r="64" spans="1:16" x14ac:dyDescent="0.2">
      <c r="A64" s="82" t="s">
        <v>276</v>
      </c>
      <c r="B64" s="5">
        <v>62</v>
      </c>
      <c r="C64" s="5">
        <v>3952</v>
      </c>
      <c r="D64" s="5">
        <v>68</v>
      </c>
      <c r="E64" s="21">
        <f t="shared" si="1"/>
        <v>2.0960806374551114E-4</v>
      </c>
      <c r="H64" s="18"/>
      <c r="I64" s="19"/>
      <c r="J64" s="19"/>
      <c r="K64" s="19"/>
      <c r="M64" s="18"/>
      <c r="N64" s="19"/>
      <c r="O64" s="19"/>
      <c r="P64" s="19"/>
    </row>
    <row r="65" spans="1:19" x14ac:dyDescent="0.2">
      <c r="A65" s="82" t="s">
        <v>217</v>
      </c>
      <c r="B65" s="5">
        <v>60</v>
      </c>
      <c r="C65" s="5">
        <v>120</v>
      </c>
      <c r="D65" s="5">
        <v>63</v>
      </c>
      <c r="E65" s="21">
        <f t="shared" si="1"/>
        <v>1.9419570611716475E-4</v>
      </c>
      <c r="H65" s="18"/>
      <c r="I65" s="19"/>
      <c r="J65" s="19"/>
      <c r="K65" s="19"/>
      <c r="M65" s="18"/>
      <c r="N65" s="19"/>
      <c r="O65" s="19"/>
      <c r="P65" s="19"/>
    </row>
    <row r="66" spans="1:19" x14ac:dyDescent="0.2">
      <c r="A66" s="82" t="s">
        <v>234</v>
      </c>
      <c r="B66" s="5">
        <v>40</v>
      </c>
      <c r="C66" s="5">
        <v>1102</v>
      </c>
      <c r="D66" s="5">
        <v>55</v>
      </c>
      <c r="E66" s="21">
        <f t="shared" si="1"/>
        <v>1.695359339118105E-4</v>
      </c>
      <c r="H66" s="18"/>
      <c r="I66" s="19"/>
      <c r="J66" s="19"/>
      <c r="K66" s="19"/>
      <c r="M66" s="18"/>
      <c r="N66" s="19"/>
      <c r="O66" s="19"/>
      <c r="P66" s="19"/>
    </row>
    <row r="67" spans="1:19" x14ac:dyDescent="0.2">
      <c r="A67" s="82" t="s">
        <v>233</v>
      </c>
      <c r="B67" s="5">
        <v>0</v>
      </c>
      <c r="C67" s="5">
        <v>2</v>
      </c>
      <c r="D67" s="5">
        <v>50</v>
      </c>
      <c r="E67" s="21">
        <f t="shared" si="1"/>
        <v>1.5412357628346408E-4</v>
      </c>
      <c r="H67" s="18"/>
      <c r="I67" s="19"/>
      <c r="J67" s="19"/>
      <c r="K67" s="19"/>
      <c r="M67" s="18"/>
      <c r="N67" s="19"/>
      <c r="O67" s="19"/>
      <c r="P67" s="19"/>
    </row>
    <row r="68" spans="1:19" x14ac:dyDescent="0.2">
      <c r="A68" s="82" t="s">
        <v>274</v>
      </c>
      <c r="B68" s="5">
        <v>0</v>
      </c>
      <c r="C68" s="5">
        <v>4192</v>
      </c>
      <c r="D68" s="5">
        <v>43</v>
      </c>
      <c r="E68" s="21">
        <f t="shared" si="1"/>
        <v>1.325462756037791E-4</v>
      </c>
      <c r="H68" s="18"/>
      <c r="I68" s="19"/>
      <c r="J68" s="19"/>
      <c r="K68" s="19"/>
      <c r="M68" s="18"/>
      <c r="N68" s="19"/>
      <c r="O68" s="19"/>
      <c r="P68" s="19"/>
    </row>
    <row r="69" spans="1:19" x14ac:dyDescent="0.2">
      <c r="A69" s="82" t="s">
        <v>67</v>
      </c>
      <c r="B69" s="5">
        <v>0</v>
      </c>
      <c r="C69" s="5">
        <v>1100</v>
      </c>
      <c r="D69" s="5">
        <v>28</v>
      </c>
      <c r="E69" s="21">
        <f t="shared" si="1"/>
        <v>8.6309202718739883E-5</v>
      </c>
      <c r="H69" s="18"/>
      <c r="I69" s="19"/>
      <c r="J69" s="19"/>
      <c r="K69" s="19"/>
      <c r="M69" s="18"/>
      <c r="N69" s="19"/>
      <c r="O69" s="19"/>
      <c r="P69" s="19"/>
    </row>
    <row r="70" spans="1:19" x14ac:dyDescent="0.2">
      <c r="A70" s="82" t="s">
        <v>255</v>
      </c>
      <c r="B70" s="5">
        <v>50</v>
      </c>
      <c r="C70" s="5">
        <v>3823</v>
      </c>
      <c r="D70" s="5">
        <v>28</v>
      </c>
      <c r="E70" s="21">
        <f t="shared" si="1"/>
        <v>8.6309202718739883E-5</v>
      </c>
      <c r="H70" s="18"/>
      <c r="I70" s="19"/>
      <c r="J70" s="19"/>
      <c r="K70" s="19"/>
      <c r="M70" s="18"/>
      <c r="N70" s="19"/>
      <c r="O70" s="19"/>
      <c r="P70" s="19"/>
    </row>
    <row r="71" spans="1:19" x14ac:dyDescent="0.2">
      <c r="A71" s="82" t="s">
        <v>254</v>
      </c>
      <c r="B71" s="5">
        <v>20</v>
      </c>
      <c r="C71" s="5">
        <v>1715</v>
      </c>
      <c r="D71" s="5">
        <v>22</v>
      </c>
      <c r="E71" s="21">
        <f t="shared" si="1"/>
        <v>6.7814373564724196E-5</v>
      </c>
      <c r="H71" s="18"/>
      <c r="I71" s="19"/>
      <c r="J71" s="19"/>
      <c r="K71" s="19"/>
      <c r="M71" s="18"/>
      <c r="N71" s="19"/>
      <c r="O71" s="19"/>
      <c r="P71" s="19"/>
    </row>
    <row r="72" spans="1:19" x14ac:dyDescent="0.2">
      <c r="A72" s="82" t="s">
        <v>285</v>
      </c>
      <c r="B72" s="5">
        <v>0</v>
      </c>
      <c r="C72" s="5">
        <v>7</v>
      </c>
      <c r="D72" s="5">
        <v>12</v>
      </c>
      <c r="E72" s="21">
        <f t="shared" si="1"/>
        <v>3.6989658308031379E-5</v>
      </c>
      <c r="H72" s="18"/>
      <c r="I72" s="19"/>
      <c r="J72" s="19"/>
      <c r="K72" s="19"/>
      <c r="M72" s="18"/>
      <c r="N72" s="19"/>
      <c r="O72" s="19"/>
      <c r="P72" s="19"/>
    </row>
    <row r="73" spans="1:19" x14ac:dyDescent="0.2">
      <c r="A73" s="112" t="s">
        <v>11</v>
      </c>
      <c r="B73" s="110">
        <f>SUM(B13:B72)</f>
        <v>245566</v>
      </c>
      <c r="C73" s="110">
        <f>SUM(C13:C72)</f>
        <v>12962066</v>
      </c>
      <c r="D73" s="110">
        <f>SUM(D13:D72)</f>
        <v>324415</v>
      </c>
      <c r="E73" s="113">
        <f>SUM(E13:E72)</f>
        <v>0.99999999999999989</v>
      </c>
      <c r="Q73" s="22"/>
      <c r="R73" s="22"/>
      <c r="S73" s="22"/>
    </row>
  </sheetData>
  <sheetProtection selectLockedCells="1" selectUnlockedCells="1"/>
  <sortState xmlns:xlrd2="http://schemas.microsoft.com/office/spreadsheetml/2017/richdata2" ref="A13:E72">
    <sortCondition descending="1" ref="D13:D72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0:E47"/>
  <sheetViews>
    <sheetView showGridLines="0" topLeftCell="A4" zoomScaleNormal="100" zoomScaleSheetLayoutView="100" workbookViewId="0">
      <selection activeCell="E9" sqref="E9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0" spans="1:5" x14ac:dyDescent="0.2">
      <c r="A10" s="3" t="s">
        <v>42</v>
      </c>
      <c r="B10" s="4"/>
      <c r="C10" s="4"/>
      <c r="D10" s="4"/>
      <c r="E10" s="5" t="str">
        <f>Principal!C11</f>
        <v>Datos al 31/12/2019</v>
      </c>
    </row>
    <row r="11" spans="1:5" x14ac:dyDescent="0.2">
      <c r="A11" s="3"/>
      <c r="B11" s="4"/>
      <c r="C11" s="4"/>
      <c r="D11" s="4"/>
      <c r="E11" s="5"/>
    </row>
    <row r="12" spans="1:5" x14ac:dyDescent="0.2">
      <c r="A12" s="7" t="s">
        <v>9</v>
      </c>
      <c r="B12" s="6" t="s">
        <v>4</v>
      </c>
      <c r="C12" s="6" t="s">
        <v>5</v>
      </c>
      <c r="D12" s="6" t="s">
        <v>6</v>
      </c>
      <c r="E12" s="23" t="s">
        <v>12</v>
      </c>
    </row>
    <row r="13" spans="1:5" x14ac:dyDescent="0.2">
      <c r="A13" s="82" t="s">
        <v>146</v>
      </c>
      <c r="B13" s="5">
        <v>36407</v>
      </c>
      <c r="C13" s="5">
        <v>2526002</v>
      </c>
      <c r="D13" s="5">
        <v>41840</v>
      </c>
      <c r="E13" s="21">
        <f t="shared" ref="E13:E46" si="0">+D13/$D$47</f>
        <v>0.24651206636500755</v>
      </c>
    </row>
    <row r="14" spans="1:5" x14ac:dyDescent="0.2">
      <c r="A14" s="82" t="s">
        <v>138</v>
      </c>
      <c r="B14" s="5">
        <v>31077</v>
      </c>
      <c r="C14" s="5">
        <v>2334796</v>
      </c>
      <c r="D14" s="5">
        <v>35269</v>
      </c>
      <c r="E14" s="21">
        <f t="shared" si="0"/>
        <v>0.20779718137254902</v>
      </c>
    </row>
    <row r="15" spans="1:5" x14ac:dyDescent="0.2">
      <c r="A15" s="82" t="s">
        <v>137</v>
      </c>
      <c r="B15" s="5">
        <v>17246</v>
      </c>
      <c r="C15" s="5">
        <v>1285082</v>
      </c>
      <c r="D15" s="5">
        <v>19855</v>
      </c>
      <c r="E15" s="21">
        <f t="shared" si="0"/>
        <v>0.11698128770739065</v>
      </c>
    </row>
    <row r="16" spans="1:5" x14ac:dyDescent="0.2">
      <c r="A16" s="82" t="s">
        <v>65</v>
      </c>
      <c r="B16" s="5">
        <v>8003</v>
      </c>
      <c r="C16" s="5">
        <v>638027</v>
      </c>
      <c r="D16" s="5">
        <v>9867</v>
      </c>
      <c r="E16" s="21">
        <f t="shared" si="0"/>
        <v>5.813419117647059E-2</v>
      </c>
    </row>
    <row r="17" spans="1:5" x14ac:dyDescent="0.2">
      <c r="A17" s="82" t="s">
        <v>141</v>
      </c>
      <c r="B17" s="5">
        <v>7685</v>
      </c>
      <c r="C17" s="5">
        <v>563998</v>
      </c>
      <c r="D17" s="5">
        <v>9056</v>
      </c>
      <c r="E17" s="21">
        <f t="shared" si="0"/>
        <v>5.3355957767722471E-2</v>
      </c>
    </row>
    <row r="18" spans="1:5" x14ac:dyDescent="0.2">
      <c r="A18" s="82" t="s">
        <v>117</v>
      </c>
      <c r="B18" s="5">
        <v>5909</v>
      </c>
      <c r="C18" s="5">
        <v>521304</v>
      </c>
      <c r="D18" s="5">
        <v>7680</v>
      </c>
      <c r="E18" s="21">
        <f t="shared" si="0"/>
        <v>4.5248868778280542E-2</v>
      </c>
    </row>
    <row r="19" spans="1:5" x14ac:dyDescent="0.2">
      <c r="A19" s="82" t="s">
        <v>120</v>
      </c>
      <c r="B19" s="5">
        <v>5449</v>
      </c>
      <c r="C19" s="5">
        <v>413771</v>
      </c>
      <c r="D19" s="5">
        <v>6538</v>
      </c>
      <c r="E19" s="21">
        <f t="shared" si="0"/>
        <v>3.852045625942685E-2</v>
      </c>
    </row>
    <row r="20" spans="1:5" x14ac:dyDescent="0.2">
      <c r="A20" s="82" t="s">
        <v>130</v>
      </c>
      <c r="B20" s="5">
        <v>5825</v>
      </c>
      <c r="C20" s="5">
        <v>433444</v>
      </c>
      <c r="D20" s="5">
        <v>6436</v>
      </c>
      <c r="E20" s="21">
        <f t="shared" si="0"/>
        <v>3.7919494720965306E-2</v>
      </c>
    </row>
    <row r="21" spans="1:5" x14ac:dyDescent="0.2">
      <c r="A21" s="82" t="s">
        <v>118</v>
      </c>
      <c r="B21" s="5">
        <v>5264</v>
      </c>
      <c r="C21" s="5">
        <v>350304</v>
      </c>
      <c r="D21" s="5">
        <v>6372</v>
      </c>
      <c r="E21" s="21">
        <f t="shared" si="0"/>
        <v>3.7542420814479636E-2</v>
      </c>
    </row>
    <row r="22" spans="1:5" x14ac:dyDescent="0.2">
      <c r="A22" s="82" t="s">
        <v>121</v>
      </c>
      <c r="B22" s="5">
        <v>4178</v>
      </c>
      <c r="C22" s="5">
        <v>314672</v>
      </c>
      <c r="D22" s="5">
        <v>5042</v>
      </c>
      <c r="E22" s="21">
        <f t="shared" si="0"/>
        <v>2.9706353695324282E-2</v>
      </c>
    </row>
    <row r="23" spans="1:5" x14ac:dyDescent="0.2">
      <c r="A23" s="82" t="s">
        <v>135</v>
      </c>
      <c r="B23" s="5">
        <v>3637</v>
      </c>
      <c r="C23" s="5">
        <v>304902</v>
      </c>
      <c r="D23" s="5">
        <v>4168</v>
      </c>
      <c r="E23" s="21">
        <f t="shared" si="0"/>
        <v>2.4556938159879336E-2</v>
      </c>
    </row>
    <row r="24" spans="1:5" x14ac:dyDescent="0.2">
      <c r="A24" s="82" t="s">
        <v>142</v>
      </c>
      <c r="B24" s="5">
        <v>2810</v>
      </c>
      <c r="C24" s="5">
        <v>207477</v>
      </c>
      <c r="D24" s="5">
        <v>3180</v>
      </c>
      <c r="E24" s="21">
        <f t="shared" si="0"/>
        <v>1.8735859728506787E-2</v>
      </c>
    </row>
    <row r="25" spans="1:5" x14ac:dyDescent="0.2">
      <c r="A25" s="82" t="s">
        <v>119</v>
      </c>
      <c r="B25" s="5">
        <v>2071</v>
      </c>
      <c r="C25" s="5">
        <v>149563</v>
      </c>
      <c r="D25" s="5">
        <v>2639</v>
      </c>
      <c r="E25" s="21">
        <f t="shared" si="0"/>
        <v>1.5548406862745098E-2</v>
      </c>
    </row>
    <row r="26" spans="1:5" x14ac:dyDescent="0.2">
      <c r="A26" s="82" t="s">
        <v>124</v>
      </c>
      <c r="B26" s="5">
        <v>1889</v>
      </c>
      <c r="C26" s="5">
        <v>120766</v>
      </c>
      <c r="D26" s="5">
        <v>2323</v>
      </c>
      <c r="E26" s="21">
        <f t="shared" si="0"/>
        <v>1.3686604449472096E-2</v>
      </c>
    </row>
    <row r="27" spans="1:5" x14ac:dyDescent="0.2">
      <c r="A27" s="82" t="s">
        <v>144</v>
      </c>
      <c r="B27" s="5">
        <v>1464</v>
      </c>
      <c r="C27" s="5">
        <v>95678</v>
      </c>
      <c r="D27" s="5">
        <v>1822</v>
      </c>
      <c r="E27" s="21">
        <f t="shared" si="0"/>
        <v>1.0734822775263952E-2</v>
      </c>
    </row>
    <row r="28" spans="1:5" x14ac:dyDescent="0.2">
      <c r="A28" s="82" t="s">
        <v>123</v>
      </c>
      <c r="B28" s="5">
        <v>1357</v>
      </c>
      <c r="C28" s="5">
        <v>88697</v>
      </c>
      <c r="D28" s="5">
        <v>1695</v>
      </c>
      <c r="E28" s="21">
        <f t="shared" si="0"/>
        <v>9.9865667420814472E-3</v>
      </c>
    </row>
    <row r="29" spans="1:5" x14ac:dyDescent="0.2">
      <c r="A29" s="82" t="s">
        <v>236</v>
      </c>
      <c r="B29" s="5">
        <v>873</v>
      </c>
      <c r="C29" s="5">
        <v>54652</v>
      </c>
      <c r="D29" s="5">
        <v>986</v>
      </c>
      <c r="E29" s="21">
        <f t="shared" si="0"/>
        <v>5.809294871794872E-3</v>
      </c>
    </row>
    <row r="30" spans="1:5" x14ac:dyDescent="0.2">
      <c r="A30" s="82" t="s">
        <v>116</v>
      </c>
      <c r="B30" s="5">
        <v>840</v>
      </c>
      <c r="C30" s="5">
        <v>66928</v>
      </c>
      <c r="D30" s="5">
        <v>964</v>
      </c>
      <c r="E30" s="21">
        <f t="shared" si="0"/>
        <v>5.6796757164404221E-3</v>
      </c>
    </row>
    <row r="31" spans="1:5" x14ac:dyDescent="0.2">
      <c r="A31" s="82" t="s">
        <v>131</v>
      </c>
      <c r="B31" s="5">
        <v>812</v>
      </c>
      <c r="C31" s="5">
        <v>52788</v>
      </c>
      <c r="D31" s="5">
        <v>896</v>
      </c>
      <c r="E31" s="21">
        <f t="shared" si="0"/>
        <v>5.279034690799397E-3</v>
      </c>
    </row>
    <row r="32" spans="1:5" x14ac:dyDescent="0.2">
      <c r="A32" s="82" t="s">
        <v>139</v>
      </c>
      <c r="B32" s="5">
        <v>366</v>
      </c>
      <c r="C32" s="5">
        <v>25446</v>
      </c>
      <c r="D32" s="5">
        <v>458</v>
      </c>
      <c r="E32" s="21">
        <f t="shared" si="0"/>
        <v>2.6984351432880844E-3</v>
      </c>
    </row>
    <row r="33" spans="1:5" x14ac:dyDescent="0.2">
      <c r="A33" s="82" t="s">
        <v>216</v>
      </c>
      <c r="B33" s="5">
        <v>332</v>
      </c>
      <c r="C33" s="5">
        <v>21974</v>
      </c>
      <c r="D33" s="5">
        <v>423</v>
      </c>
      <c r="E33" s="21">
        <f t="shared" si="0"/>
        <v>2.4922228506787329E-3</v>
      </c>
    </row>
    <row r="34" spans="1:5" x14ac:dyDescent="0.2">
      <c r="A34" s="82" t="s">
        <v>129</v>
      </c>
      <c r="B34" s="5">
        <v>281</v>
      </c>
      <c r="C34" s="5">
        <v>16765</v>
      </c>
      <c r="D34" s="5">
        <v>322</v>
      </c>
      <c r="E34" s="21">
        <f t="shared" si="0"/>
        <v>1.8971530920060332E-3</v>
      </c>
    </row>
    <row r="35" spans="1:5" x14ac:dyDescent="0.2">
      <c r="A35" s="82" t="s">
        <v>133</v>
      </c>
      <c r="B35" s="5">
        <v>252</v>
      </c>
      <c r="C35" s="5">
        <v>12817</v>
      </c>
      <c r="D35" s="5">
        <v>299</v>
      </c>
      <c r="E35" s="21">
        <f t="shared" si="0"/>
        <v>1.7616421568627451E-3</v>
      </c>
    </row>
    <row r="36" spans="1:5" x14ac:dyDescent="0.2">
      <c r="A36" s="82" t="s">
        <v>125</v>
      </c>
      <c r="B36" s="5">
        <v>240</v>
      </c>
      <c r="C36" s="5">
        <v>14112</v>
      </c>
      <c r="D36" s="5">
        <v>273</v>
      </c>
      <c r="E36" s="21">
        <f t="shared" si="0"/>
        <v>1.6084558823529411E-3</v>
      </c>
    </row>
    <row r="37" spans="1:5" x14ac:dyDescent="0.2">
      <c r="A37" s="82" t="s">
        <v>145</v>
      </c>
      <c r="B37" s="5">
        <v>214</v>
      </c>
      <c r="C37" s="5">
        <v>13542</v>
      </c>
      <c r="D37" s="5">
        <v>264</v>
      </c>
      <c r="E37" s="21">
        <f t="shared" si="0"/>
        <v>1.5554298642533936E-3</v>
      </c>
    </row>
    <row r="38" spans="1:5" x14ac:dyDescent="0.2">
      <c r="A38" s="82" t="s">
        <v>132</v>
      </c>
      <c r="B38" s="5">
        <v>220</v>
      </c>
      <c r="C38" s="5">
        <v>15009</v>
      </c>
      <c r="D38" s="5">
        <v>259</v>
      </c>
      <c r="E38" s="21">
        <f t="shared" si="0"/>
        <v>1.5259709653092006E-3</v>
      </c>
    </row>
    <row r="39" spans="1:5" x14ac:dyDescent="0.2">
      <c r="A39" s="82" t="s">
        <v>140</v>
      </c>
      <c r="B39" s="5">
        <v>157</v>
      </c>
      <c r="C39" s="5">
        <v>10500</v>
      </c>
      <c r="D39" s="5">
        <v>193</v>
      </c>
      <c r="E39" s="21">
        <f t="shared" si="0"/>
        <v>1.1371134992458523E-3</v>
      </c>
    </row>
    <row r="40" spans="1:5" x14ac:dyDescent="0.2">
      <c r="A40" s="82" t="s">
        <v>126</v>
      </c>
      <c r="B40" s="5">
        <v>118</v>
      </c>
      <c r="C40" s="5">
        <v>7543</v>
      </c>
      <c r="D40" s="5">
        <v>147</v>
      </c>
      <c r="E40" s="21">
        <f t="shared" si="0"/>
        <v>8.6609162895927598E-4</v>
      </c>
    </row>
    <row r="41" spans="1:5" x14ac:dyDescent="0.2">
      <c r="A41" s="82" t="s">
        <v>235</v>
      </c>
      <c r="B41" s="5">
        <v>105</v>
      </c>
      <c r="C41" s="5">
        <v>8568</v>
      </c>
      <c r="D41" s="5">
        <v>126</v>
      </c>
      <c r="E41" s="21">
        <f t="shared" si="0"/>
        <v>7.4236425339366512E-4</v>
      </c>
    </row>
    <row r="42" spans="1:5" x14ac:dyDescent="0.2">
      <c r="A42" s="82" t="s">
        <v>134</v>
      </c>
      <c r="B42" s="5">
        <v>111</v>
      </c>
      <c r="C42" s="5">
        <v>10672</v>
      </c>
      <c r="D42" s="5">
        <v>125</v>
      </c>
      <c r="E42" s="21">
        <f t="shared" si="0"/>
        <v>7.3647247360482653E-4</v>
      </c>
    </row>
    <row r="43" spans="1:5" x14ac:dyDescent="0.2">
      <c r="A43" s="82" t="s">
        <v>128</v>
      </c>
      <c r="B43" s="5">
        <v>60</v>
      </c>
      <c r="C43" s="5">
        <v>3819</v>
      </c>
      <c r="D43" s="5">
        <v>76</v>
      </c>
      <c r="E43" s="21">
        <f t="shared" si="0"/>
        <v>4.4777526395173452E-4</v>
      </c>
    </row>
    <row r="44" spans="1:5" x14ac:dyDescent="0.2">
      <c r="A44" s="82" t="s">
        <v>276</v>
      </c>
      <c r="B44" s="5">
        <v>62</v>
      </c>
      <c r="C44" s="5">
        <v>3952</v>
      </c>
      <c r="D44" s="5">
        <v>68</v>
      </c>
      <c r="E44" s="21">
        <f t="shared" si="0"/>
        <v>4.0064102564102563E-4</v>
      </c>
    </row>
    <row r="45" spans="1:5" x14ac:dyDescent="0.2">
      <c r="A45" s="82" t="s">
        <v>66</v>
      </c>
      <c r="B45" s="5">
        <v>28</v>
      </c>
      <c r="C45" s="5">
        <v>28</v>
      </c>
      <c r="D45" s="5">
        <v>45</v>
      </c>
      <c r="E45" s="21">
        <f t="shared" si="0"/>
        <v>2.6513009049773754E-4</v>
      </c>
    </row>
    <row r="46" spans="1:5" x14ac:dyDescent="0.2">
      <c r="A46" s="82" t="s">
        <v>254</v>
      </c>
      <c r="B46" s="5">
        <v>20</v>
      </c>
      <c r="C46" s="5">
        <v>1715</v>
      </c>
      <c r="D46" s="5">
        <v>22</v>
      </c>
      <c r="E46" s="21">
        <f t="shared" si="0"/>
        <v>1.2961915535444947E-4</v>
      </c>
    </row>
    <row r="47" spans="1:5" x14ac:dyDescent="0.2">
      <c r="A47" s="112" t="s">
        <v>13</v>
      </c>
      <c r="B47" s="110">
        <f>SUM(B13:B46)</f>
        <v>145362</v>
      </c>
      <c r="C47" s="110">
        <f>SUM(C13:C46)</f>
        <v>10689313</v>
      </c>
      <c r="D47" s="110">
        <f>SUM(D13:D46)</f>
        <v>169728</v>
      </c>
      <c r="E47" s="113">
        <f>SUM(E13:E46)</f>
        <v>0.99999999999999989</v>
      </c>
    </row>
  </sheetData>
  <sheetProtection selectLockedCells="1" selectUnlockedCells="1"/>
  <sortState xmlns:xlrd2="http://schemas.microsoft.com/office/spreadsheetml/2017/richdata2" ref="A13:E46">
    <sortCondition descending="1" ref="D13:D46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1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43</v>
      </c>
      <c r="B10" s="3"/>
      <c r="C10" s="3"/>
      <c r="D10" s="3"/>
      <c r="E10" s="4"/>
      <c r="F10" s="4"/>
      <c r="G10" s="24"/>
      <c r="H10" s="24"/>
      <c r="I10" s="25"/>
    </row>
    <row r="11" spans="1:18" x14ac:dyDescent="0.2">
      <c r="A11" s="3"/>
      <c r="B11" s="3"/>
      <c r="C11" s="3"/>
      <c r="D11" s="3"/>
      <c r="E11" s="24"/>
      <c r="G11" s="24"/>
      <c r="H11" s="24"/>
      <c r="I11" s="25"/>
    </row>
    <row r="12" spans="1:18" x14ac:dyDescent="0.2">
      <c r="A12" s="24"/>
      <c r="B12" s="3"/>
      <c r="C12" s="3"/>
      <c r="D12" s="3"/>
      <c r="E12" s="3" t="str">
        <f>+CONCATENATE(MID(Principal!C11,1,14)," de ambas temporadas")</f>
        <v>Datos al 31/12 de ambas temporadas</v>
      </c>
      <c r="F12" s="4"/>
      <c r="G12" s="24"/>
      <c r="H12" s="24"/>
      <c r="I12" s="25"/>
    </row>
    <row r="13" spans="1:18" ht="3.75" customHeight="1" x14ac:dyDescent="0.2">
      <c r="A13" s="26"/>
      <c r="B13" s="26"/>
      <c r="C13" s="26"/>
      <c r="D13" s="26"/>
      <c r="E13" s="25"/>
      <c r="F13" s="25"/>
      <c r="G13" s="27"/>
      <c r="H13" s="27"/>
      <c r="I13" s="25"/>
    </row>
    <row r="14" spans="1:18" x14ac:dyDescent="0.2">
      <c r="A14" s="56" t="s">
        <v>36</v>
      </c>
      <c r="B14" s="57"/>
      <c r="C14" s="57"/>
      <c r="D14" s="58"/>
      <c r="E14" s="64" t="s">
        <v>44</v>
      </c>
      <c r="F14" s="64"/>
      <c r="G14" s="65"/>
      <c r="H14" s="101" t="s">
        <v>19</v>
      </c>
      <c r="I14" s="25"/>
    </row>
    <row r="15" spans="1:18" x14ac:dyDescent="0.2">
      <c r="A15" s="59" t="s">
        <v>14</v>
      </c>
      <c r="B15" s="60" t="s">
        <v>4</v>
      </c>
      <c r="C15" s="60" t="s">
        <v>5</v>
      </c>
      <c r="D15" s="61" t="s">
        <v>6</v>
      </c>
      <c r="E15" s="66" t="s">
        <v>4</v>
      </c>
      <c r="F15" s="66" t="s">
        <v>5</v>
      </c>
      <c r="G15" s="67" t="s">
        <v>6</v>
      </c>
      <c r="H15" s="102" t="s">
        <v>20</v>
      </c>
      <c r="I15" s="28"/>
      <c r="K15" s="29"/>
      <c r="L15" s="11"/>
      <c r="M15" s="11"/>
      <c r="N15" s="29"/>
      <c r="O15" s="29"/>
      <c r="P15" s="29"/>
      <c r="Q15" s="29"/>
      <c r="R15" s="30"/>
    </row>
    <row r="16" spans="1:18" x14ac:dyDescent="0.2">
      <c r="A16" s="34" t="s">
        <v>68</v>
      </c>
      <c r="B16" s="20">
        <v>0</v>
      </c>
      <c r="C16" s="20">
        <v>0</v>
      </c>
      <c r="D16" s="20">
        <v>0</v>
      </c>
      <c r="E16" s="77">
        <v>80</v>
      </c>
      <c r="F16" s="78">
        <v>15358</v>
      </c>
      <c r="G16" s="78">
        <v>233</v>
      </c>
      <c r="H16" s="100" t="s">
        <v>15</v>
      </c>
      <c r="I16" s="31"/>
      <c r="K16" s="32"/>
      <c r="L16" s="33"/>
      <c r="M16" s="33"/>
      <c r="N16" s="16"/>
      <c r="O16" s="16"/>
      <c r="P16" s="16"/>
      <c r="Q16" s="16"/>
      <c r="R16" s="16"/>
    </row>
    <row r="17" spans="1:18" x14ac:dyDescent="0.2">
      <c r="A17" s="34" t="s">
        <v>186</v>
      </c>
      <c r="B17" s="20">
        <v>0</v>
      </c>
      <c r="C17" s="20">
        <v>1</v>
      </c>
      <c r="D17" s="20">
        <v>21</v>
      </c>
      <c r="E17" s="77">
        <v>0</v>
      </c>
      <c r="F17" s="78">
        <v>0</v>
      </c>
      <c r="G17" s="78">
        <v>0</v>
      </c>
      <c r="H17" s="100">
        <f t="shared" ref="H17:H58" si="0">(+G17-D17)/D17</f>
        <v>-1</v>
      </c>
      <c r="I17" s="31"/>
      <c r="K17" s="32"/>
      <c r="L17" s="33"/>
      <c r="M17" s="33"/>
      <c r="N17" s="16"/>
      <c r="O17" s="16"/>
      <c r="P17" s="16"/>
      <c r="Q17" s="16"/>
      <c r="R17" s="16"/>
    </row>
    <row r="18" spans="1:18" x14ac:dyDescent="0.2">
      <c r="A18" s="34" t="s">
        <v>69</v>
      </c>
      <c r="B18" s="20">
        <v>9550</v>
      </c>
      <c r="C18" s="20">
        <v>15836</v>
      </c>
      <c r="D18" s="20">
        <v>12359</v>
      </c>
      <c r="E18" s="77">
        <v>28217</v>
      </c>
      <c r="F18" s="78">
        <v>29897</v>
      </c>
      <c r="G18" s="78">
        <v>23732</v>
      </c>
      <c r="H18" s="100">
        <f t="shared" si="0"/>
        <v>0.92022008253094911</v>
      </c>
      <c r="I18" s="31"/>
      <c r="K18" s="32"/>
      <c r="L18" s="33"/>
      <c r="M18" s="33"/>
      <c r="N18" s="16"/>
      <c r="O18" s="16"/>
      <c r="P18" s="16"/>
      <c r="Q18" s="16"/>
      <c r="R18" s="16"/>
    </row>
    <row r="19" spans="1:18" x14ac:dyDescent="0.2">
      <c r="A19" s="34" t="s">
        <v>187</v>
      </c>
      <c r="B19" s="20">
        <v>0</v>
      </c>
      <c r="C19" s="20">
        <v>68</v>
      </c>
      <c r="D19" s="20">
        <v>1673</v>
      </c>
      <c r="E19" s="77">
        <v>0</v>
      </c>
      <c r="F19" s="78">
        <v>0</v>
      </c>
      <c r="G19" s="78">
        <v>0</v>
      </c>
      <c r="H19" s="100">
        <f t="shared" si="0"/>
        <v>-1</v>
      </c>
      <c r="I19" s="31"/>
      <c r="K19" s="32"/>
      <c r="L19" s="33"/>
      <c r="M19" s="33"/>
      <c r="N19" s="16"/>
      <c r="O19" s="16"/>
      <c r="P19" s="16"/>
      <c r="Q19" s="16"/>
      <c r="R19" s="16"/>
    </row>
    <row r="20" spans="1:18" x14ac:dyDescent="0.2">
      <c r="A20" s="34" t="s">
        <v>256</v>
      </c>
      <c r="B20" s="20">
        <v>0</v>
      </c>
      <c r="C20" s="20">
        <v>0</v>
      </c>
      <c r="D20" s="20">
        <v>0</v>
      </c>
      <c r="E20" s="77">
        <v>50</v>
      </c>
      <c r="F20" s="78">
        <v>3823</v>
      </c>
      <c r="G20" s="78">
        <v>28</v>
      </c>
      <c r="H20" s="100" t="s">
        <v>15</v>
      </c>
      <c r="I20" s="31"/>
      <c r="K20" s="32"/>
      <c r="L20" s="33"/>
      <c r="M20" s="33"/>
      <c r="N20" s="16"/>
      <c r="O20" s="16"/>
      <c r="P20" s="16"/>
      <c r="Q20" s="16"/>
      <c r="R20" s="16"/>
    </row>
    <row r="21" spans="1:18" x14ac:dyDescent="0.2">
      <c r="A21" s="34" t="s">
        <v>294</v>
      </c>
      <c r="B21" s="20">
        <v>0</v>
      </c>
      <c r="C21" s="20">
        <v>0</v>
      </c>
      <c r="D21" s="20">
        <v>0</v>
      </c>
      <c r="E21" s="77">
        <v>80</v>
      </c>
      <c r="F21" s="78">
        <v>80</v>
      </c>
      <c r="G21" s="78">
        <v>110</v>
      </c>
      <c r="H21" s="100" t="s">
        <v>15</v>
      </c>
      <c r="I21" s="31"/>
      <c r="K21" s="32"/>
      <c r="L21" s="33"/>
      <c r="M21" s="33"/>
      <c r="N21" s="16"/>
      <c r="O21" s="16"/>
      <c r="P21" s="16"/>
      <c r="Q21" s="16"/>
      <c r="R21" s="16"/>
    </row>
    <row r="22" spans="1:18" x14ac:dyDescent="0.2">
      <c r="A22" s="34" t="s">
        <v>257</v>
      </c>
      <c r="B22" s="20">
        <v>0</v>
      </c>
      <c r="C22" s="20">
        <v>0</v>
      </c>
      <c r="D22" s="20">
        <v>0</v>
      </c>
      <c r="E22" s="77">
        <v>0</v>
      </c>
      <c r="F22" s="78">
        <v>12027</v>
      </c>
      <c r="G22" s="78">
        <v>198</v>
      </c>
      <c r="H22" s="100" t="s">
        <v>15</v>
      </c>
      <c r="I22" s="31"/>
      <c r="K22" s="32"/>
      <c r="L22" s="33"/>
      <c r="M22" s="33"/>
      <c r="N22" s="16"/>
      <c r="O22" s="16"/>
      <c r="P22" s="16"/>
      <c r="Q22" s="16"/>
      <c r="R22" s="16"/>
    </row>
    <row r="23" spans="1:18" x14ac:dyDescent="0.2">
      <c r="A23" s="34" t="s">
        <v>188</v>
      </c>
      <c r="B23" s="20">
        <v>0</v>
      </c>
      <c r="C23" s="20">
        <v>12</v>
      </c>
      <c r="D23" s="20">
        <v>333</v>
      </c>
      <c r="E23" s="77">
        <v>36</v>
      </c>
      <c r="F23" s="78">
        <v>144</v>
      </c>
      <c r="G23" s="78">
        <v>21</v>
      </c>
      <c r="H23" s="100">
        <f t="shared" si="0"/>
        <v>-0.93693693693693691</v>
      </c>
      <c r="I23" s="31"/>
      <c r="K23" s="32"/>
      <c r="L23" s="33"/>
      <c r="M23" s="33"/>
      <c r="N23" s="16"/>
      <c r="O23" s="16"/>
      <c r="P23" s="16"/>
      <c r="Q23" s="16"/>
      <c r="R23" s="16"/>
    </row>
    <row r="24" spans="1:18" x14ac:dyDescent="0.2">
      <c r="A24" s="34" t="s">
        <v>237</v>
      </c>
      <c r="B24" s="20">
        <v>0</v>
      </c>
      <c r="C24" s="20">
        <v>0</v>
      </c>
      <c r="D24" s="20">
        <v>0</v>
      </c>
      <c r="E24" s="77">
        <v>0</v>
      </c>
      <c r="F24" s="78">
        <v>0</v>
      </c>
      <c r="G24" s="78">
        <v>0</v>
      </c>
      <c r="H24" s="100" t="s">
        <v>15</v>
      </c>
      <c r="I24" s="31"/>
      <c r="K24" s="32"/>
      <c r="L24" s="33"/>
      <c r="M24" s="33"/>
      <c r="N24" s="16"/>
      <c r="O24" s="16"/>
      <c r="P24" s="16"/>
      <c r="Q24" s="16"/>
      <c r="R24" s="16"/>
    </row>
    <row r="25" spans="1:18" x14ac:dyDescent="0.2">
      <c r="A25" s="34" t="s">
        <v>147</v>
      </c>
      <c r="B25" s="20">
        <v>30</v>
      </c>
      <c r="C25" s="20">
        <v>5890</v>
      </c>
      <c r="D25" s="20">
        <v>29</v>
      </c>
      <c r="E25" s="77">
        <v>46</v>
      </c>
      <c r="F25" s="78">
        <v>7670</v>
      </c>
      <c r="G25" s="78">
        <v>48</v>
      </c>
      <c r="H25" s="100">
        <f t="shared" si="0"/>
        <v>0.65517241379310343</v>
      </c>
      <c r="I25" s="31"/>
      <c r="K25" s="32"/>
      <c r="L25" s="33"/>
      <c r="M25" s="33"/>
      <c r="N25" s="16"/>
      <c r="O25" s="16"/>
      <c r="P25" s="16"/>
      <c r="Q25" s="16"/>
      <c r="R25" s="16"/>
    </row>
    <row r="26" spans="1:18" x14ac:dyDescent="0.2">
      <c r="A26" s="34" t="s">
        <v>70</v>
      </c>
      <c r="B26" s="20">
        <v>0</v>
      </c>
      <c r="C26" s="20">
        <v>0</v>
      </c>
      <c r="D26" s="20">
        <v>0</v>
      </c>
      <c r="E26" s="77">
        <v>107</v>
      </c>
      <c r="F26" s="78">
        <v>3675</v>
      </c>
      <c r="G26" s="78">
        <v>4551</v>
      </c>
      <c r="H26" s="100" t="s">
        <v>15</v>
      </c>
      <c r="I26" s="31"/>
      <c r="K26" s="32"/>
      <c r="L26" s="33"/>
      <c r="M26" s="33"/>
      <c r="N26" s="16"/>
      <c r="O26" s="16"/>
      <c r="P26" s="16"/>
      <c r="Q26" s="16"/>
      <c r="R26" s="16"/>
    </row>
    <row r="27" spans="1:18" x14ac:dyDescent="0.2">
      <c r="A27" s="34" t="s">
        <v>282</v>
      </c>
      <c r="B27" s="20">
        <v>0</v>
      </c>
      <c r="C27" s="20">
        <v>30535</v>
      </c>
      <c r="D27" s="20">
        <v>627</v>
      </c>
      <c r="E27" s="77">
        <v>0</v>
      </c>
      <c r="F27" s="78">
        <v>0</v>
      </c>
      <c r="G27" s="78">
        <v>0</v>
      </c>
      <c r="H27" s="100">
        <f t="shared" si="0"/>
        <v>-1</v>
      </c>
      <c r="I27" s="31"/>
      <c r="K27" s="32"/>
      <c r="L27" s="33"/>
      <c r="M27" s="33"/>
      <c r="N27" s="16"/>
      <c r="O27" s="16"/>
      <c r="P27" s="16"/>
      <c r="Q27" s="16"/>
      <c r="R27" s="16"/>
    </row>
    <row r="28" spans="1:18" x14ac:dyDescent="0.2">
      <c r="A28" s="34" t="s">
        <v>71</v>
      </c>
      <c r="B28" s="20">
        <v>0</v>
      </c>
      <c r="C28" s="20">
        <v>362334</v>
      </c>
      <c r="D28" s="20">
        <v>11002</v>
      </c>
      <c r="E28" s="77">
        <v>60</v>
      </c>
      <c r="F28" s="78">
        <v>263197</v>
      </c>
      <c r="G28" s="78">
        <v>7201</v>
      </c>
      <c r="H28" s="100">
        <f t="shared" si="0"/>
        <v>-0.34548263952008723</v>
      </c>
      <c r="I28" s="31"/>
      <c r="K28" s="32"/>
      <c r="L28" s="33"/>
      <c r="M28" s="33"/>
      <c r="N28" s="16"/>
      <c r="O28" s="16"/>
      <c r="P28" s="16"/>
      <c r="Q28" s="16"/>
      <c r="R28" s="16"/>
    </row>
    <row r="29" spans="1:18" x14ac:dyDescent="0.2">
      <c r="A29" s="34" t="s">
        <v>295</v>
      </c>
      <c r="B29" s="20">
        <v>0</v>
      </c>
      <c r="C29" s="20">
        <v>1</v>
      </c>
      <c r="D29" s="20">
        <v>5</v>
      </c>
      <c r="E29" s="77">
        <v>0</v>
      </c>
      <c r="F29" s="78">
        <v>0</v>
      </c>
      <c r="G29" s="78">
        <v>0</v>
      </c>
      <c r="H29" s="100">
        <f t="shared" si="0"/>
        <v>-1</v>
      </c>
      <c r="I29" s="31"/>
      <c r="K29" s="32"/>
      <c r="L29" s="33"/>
      <c r="M29" s="33"/>
      <c r="N29" s="16"/>
      <c r="O29" s="16"/>
      <c r="P29" s="16"/>
      <c r="Q29" s="16"/>
      <c r="R29" s="16"/>
    </row>
    <row r="30" spans="1:18" x14ac:dyDescent="0.2">
      <c r="A30" s="34" t="s">
        <v>72</v>
      </c>
      <c r="B30" s="20">
        <v>449</v>
      </c>
      <c r="C30" s="20">
        <v>7882</v>
      </c>
      <c r="D30" s="20">
        <v>591</v>
      </c>
      <c r="E30" s="77">
        <v>3065</v>
      </c>
      <c r="F30" s="78">
        <v>3425</v>
      </c>
      <c r="G30" s="78">
        <v>4908</v>
      </c>
      <c r="H30" s="100">
        <f t="shared" si="0"/>
        <v>7.3045685279187813</v>
      </c>
      <c r="I30" s="31"/>
      <c r="K30" s="32"/>
      <c r="L30" s="33"/>
      <c r="M30" s="33"/>
      <c r="N30" s="16"/>
      <c r="O30" s="16"/>
      <c r="P30" s="16"/>
      <c r="Q30" s="16"/>
      <c r="R30" s="16"/>
    </row>
    <row r="31" spans="1:18" x14ac:dyDescent="0.2">
      <c r="A31" s="34" t="s">
        <v>73</v>
      </c>
      <c r="B31" s="20">
        <v>1925</v>
      </c>
      <c r="C31" s="20">
        <v>2212</v>
      </c>
      <c r="D31" s="20">
        <v>2899</v>
      </c>
      <c r="E31" s="77">
        <v>2897</v>
      </c>
      <c r="F31" s="78">
        <v>3473</v>
      </c>
      <c r="G31" s="78">
        <v>4615</v>
      </c>
      <c r="H31" s="100">
        <f t="shared" si="0"/>
        <v>0.59192825112107628</v>
      </c>
      <c r="I31" s="31"/>
      <c r="K31" s="32"/>
      <c r="L31" s="33"/>
      <c r="M31" s="33"/>
      <c r="N31" s="16"/>
      <c r="O31" s="16"/>
      <c r="P31" s="16"/>
      <c r="Q31" s="16"/>
      <c r="R31" s="16"/>
    </row>
    <row r="32" spans="1:18" x14ac:dyDescent="0.2">
      <c r="A32" s="34" t="s">
        <v>148</v>
      </c>
      <c r="B32" s="20">
        <v>68</v>
      </c>
      <c r="C32" s="20">
        <v>68</v>
      </c>
      <c r="D32" s="20">
        <v>110</v>
      </c>
      <c r="E32" s="77">
        <v>194</v>
      </c>
      <c r="F32" s="78">
        <v>248</v>
      </c>
      <c r="G32" s="78">
        <v>308</v>
      </c>
      <c r="H32" s="100">
        <f t="shared" si="0"/>
        <v>1.8</v>
      </c>
      <c r="I32" s="31"/>
      <c r="K32" s="32"/>
      <c r="L32" s="33"/>
      <c r="M32" s="33"/>
      <c r="N32" s="16"/>
      <c r="O32" s="16"/>
      <c r="P32" s="16"/>
      <c r="Q32" s="16"/>
      <c r="R32" s="16"/>
    </row>
    <row r="33" spans="1:18" x14ac:dyDescent="0.2">
      <c r="A33" s="34" t="s">
        <v>74</v>
      </c>
      <c r="B33" s="20">
        <v>16</v>
      </c>
      <c r="C33" s="20">
        <v>304</v>
      </c>
      <c r="D33" s="20">
        <v>6499</v>
      </c>
      <c r="E33" s="77">
        <v>1</v>
      </c>
      <c r="F33" s="78">
        <v>135</v>
      </c>
      <c r="G33" s="78">
        <v>3040</v>
      </c>
      <c r="H33" s="100">
        <f t="shared" si="0"/>
        <v>-0.53223572857362667</v>
      </c>
      <c r="I33" s="31"/>
      <c r="K33" s="32"/>
      <c r="L33" s="33"/>
      <c r="M33" s="33"/>
      <c r="N33" s="16"/>
      <c r="O33" s="16"/>
      <c r="P33" s="16"/>
      <c r="Q33" s="16"/>
      <c r="R33" s="16"/>
    </row>
    <row r="34" spans="1:18" x14ac:dyDescent="0.2">
      <c r="A34" s="34" t="s">
        <v>291</v>
      </c>
      <c r="B34" s="20">
        <v>0</v>
      </c>
      <c r="C34" s="20">
        <v>0</v>
      </c>
      <c r="D34" s="20">
        <v>0</v>
      </c>
      <c r="E34" s="77">
        <v>16</v>
      </c>
      <c r="F34" s="78">
        <v>16</v>
      </c>
      <c r="G34" s="78">
        <v>26</v>
      </c>
      <c r="H34" s="100" t="s">
        <v>15</v>
      </c>
      <c r="I34" s="31"/>
      <c r="K34" s="32"/>
      <c r="L34" s="33"/>
      <c r="M34" s="33"/>
      <c r="N34" s="16"/>
      <c r="O34" s="16"/>
      <c r="P34" s="16"/>
      <c r="Q34" s="16"/>
      <c r="R34" s="16"/>
    </row>
    <row r="35" spans="1:18" x14ac:dyDescent="0.2">
      <c r="A35" s="34" t="s">
        <v>149</v>
      </c>
      <c r="B35" s="20">
        <v>140</v>
      </c>
      <c r="C35" s="20">
        <v>140</v>
      </c>
      <c r="D35" s="20">
        <v>226</v>
      </c>
      <c r="E35" s="77">
        <v>219</v>
      </c>
      <c r="F35" s="78">
        <v>273</v>
      </c>
      <c r="G35" s="78">
        <v>348</v>
      </c>
      <c r="H35" s="100">
        <f t="shared" si="0"/>
        <v>0.53982300884955747</v>
      </c>
      <c r="I35" s="31"/>
      <c r="K35" s="32"/>
      <c r="L35" s="33"/>
      <c r="M35" s="33"/>
      <c r="N35" s="16"/>
      <c r="O35" s="16"/>
      <c r="P35" s="16"/>
      <c r="Q35" s="16"/>
      <c r="R35" s="16"/>
    </row>
    <row r="36" spans="1:18" x14ac:dyDescent="0.2">
      <c r="A36" s="34" t="s">
        <v>258</v>
      </c>
      <c r="B36" s="20">
        <v>0</v>
      </c>
      <c r="C36" s="20">
        <v>3982</v>
      </c>
      <c r="D36" s="20">
        <v>54</v>
      </c>
      <c r="E36" s="77">
        <v>0</v>
      </c>
      <c r="F36" s="78">
        <v>14700</v>
      </c>
      <c r="G36" s="78">
        <v>201</v>
      </c>
      <c r="H36" s="100">
        <f t="shared" si="0"/>
        <v>2.7222222222222223</v>
      </c>
      <c r="I36" s="31"/>
      <c r="K36" s="32"/>
      <c r="L36" s="33"/>
      <c r="M36" s="33"/>
      <c r="N36" s="16"/>
      <c r="O36" s="16"/>
      <c r="P36" s="16"/>
      <c r="Q36" s="16"/>
      <c r="R36" s="16"/>
    </row>
    <row r="37" spans="1:18" x14ac:dyDescent="0.2">
      <c r="A37" s="34" t="s">
        <v>277</v>
      </c>
      <c r="B37" s="20">
        <v>0</v>
      </c>
      <c r="C37" s="20">
        <v>5</v>
      </c>
      <c r="D37" s="20">
        <v>83</v>
      </c>
      <c r="E37" s="77">
        <v>0</v>
      </c>
      <c r="F37" s="78">
        <v>0</v>
      </c>
      <c r="G37" s="78">
        <v>0</v>
      </c>
      <c r="H37" s="100">
        <f t="shared" si="0"/>
        <v>-1</v>
      </c>
      <c r="I37" s="31"/>
      <c r="K37" s="32"/>
      <c r="L37" s="33"/>
      <c r="M37" s="33"/>
      <c r="N37" s="16"/>
      <c r="O37" s="16"/>
      <c r="P37" s="16"/>
      <c r="Q37" s="16"/>
      <c r="R37" s="16"/>
    </row>
    <row r="38" spans="1:18" x14ac:dyDescent="0.2">
      <c r="A38" s="34" t="s">
        <v>296</v>
      </c>
      <c r="B38" s="20">
        <v>0</v>
      </c>
      <c r="C38" s="20">
        <v>1</v>
      </c>
      <c r="D38" s="20">
        <v>1</v>
      </c>
      <c r="E38" s="77">
        <v>0</v>
      </c>
      <c r="F38" s="78">
        <v>0</v>
      </c>
      <c r="G38" s="78">
        <v>0</v>
      </c>
      <c r="H38" s="100">
        <f t="shared" si="0"/>
        <v>-1</v>
      </c>
      <c r="I38" s="31"/>
      <c r="K38" s="32"/>
      <c r="L38" s="33"/>
      <c r="M38" s="33"/>
      <c r="N38" s="16"/>
      <c r="O38" s="16"/>
      <c r="P38" s="16"/>
      <c r="Q38" s="16"/>
      <c r="R38" s="16"/>
    </row>
    <row r="39" spans="1:18" x14ac:dyDescent="0.2">
      <c r="A39" s="34" t="s">
        <v>75</v>
      </c>
      <c r="B39" s="20">
        <v>42923</v>
      </c>
      <c r="C39" s="20">
        <v>2546311</v>
      </c>
      <c r="D39" s="20">
        <v>45525</v>
      </c>
      <c r="E39" s="77">
        <v>41440</v>
      </c>
      <c r="F39" s="78">
        <v>2419499</v>
      </c>
      <c r="G39" s="78">
        <v>43531</v>
      </c>
      <c r="H39" s="100">
        <f t="shared" si="0"/>
        <v>-4.3800109829763866E-2</v>
      </c>
      <c r="I39" s="31"/>
      <c r="K39" s="32"/>
      <c r="L39" s="33"/>
      <c r="M39" s="33"/>
      <c r="N39" s="16"/>
      <c r="O39" s="16"/>
      <c r="P39" s="16"/>
      <c r="Q39" s="16"/>
      <c r="R39" s="16"/>
    </row>
    <row r="40" spans="1:18" x14ac:dyDescent="0.2">
      <c r="A40" s="34" t="s">
        <v>189</v>
      </c>
      <c r="B40" s="20">
        <v>20</v>
      </c>
      <c r="C40" s="20">
        <v>24</v>
      </c>
      <c r="D40" s="20">
        <v>30</v>
      </c>
      <c r="E40" s="77">
        <v>0</v>
      </c>
      <c r="F40" s="78">
        <v>0</v>
      </c>
      <c r="G40" s="78">
        <v>0</v>
      </c>
      <c r="H40" s="100">
        <f t="shared" si="0"/>
        <v>-1</v>
      </c>
      <c r="I40" s="31"/>
      <c r="K40" s="32"/>
      <c r="L40" s="33"/>
      <c r="M40" s="33"/>
      <c r="N40" s="16"/>
      <c r="O40" s="16"/>
      <c r="P40" s="16"/>
      <c r="Q40" s="16"/>
      <c r="R40" s="16"/>
    </row>
    <row r="41" spans="1:18" x14ac:dyDescent="0.2">
      <c r="A41" s="34" t="s">
        <v>311</v>
      </c>
      <c r="B41" s="20">
        <v>0</v>
      </c>
      <c r="C41" s="20">
        <v>3</v>
      </c>
      <c r="D41" s="20">
        <v>19</v>
      </c>
      <c r="E41" s="77">
        <v>0</v>
      </c>
      <c r="F41" s="78">
        <v>0</v>
      </c>
      <c r="G41" s="78">
        <v>0</v>
      </c>
      <c r="H41" s="100">
        <f t="shared" si="0"/>
        <v>-1</v>
      </c>
      <c r="I41" s="31"/>
      <c r="K41" s="32"/>
      <c r="L41" s="33"/>
      <c r="M41" s="33"/>
      <c r="N41" s="16"/>
      <c r="O41" s="16"/>
      <c r="P41" s="16"/>
      <c r="Q41" s="16"/>
      <c r="R41" s="16"/>
    </row>
    <row r="42" spans="1:18" x14ac:dyDescent="0.2">
      <c r="A42" s="34" t="s">
        <v>238</v>
      </c>
      <c r="B42" s="20">
        <v>0</v>
      </c>
      <c r="C42" s="20">
        <v>3</v>
      </c>
      <c r="D42" s="20">
        <v>75</v>
      </c>
      <c r="E42" s="77">
        <v>0</v>
      </c>
      <c r="F42" s="78">
        <v>2</v>
      </c>
      <c r="G42" s="78">
        <v>50</v>
      </c>
      <c r="H42" s="100">
        <f t="shared" si="0"/>
        <v>-0.33333333333333331</v>
      </c>
      <c r="I42" s="31"/>
      <c r="K42" s="32"/>
      <c r="L42" s="33"/>
      <c r="M42" s="33"/>
      <c r="N42" s="16"/>
      <c r="O42" s="16"/>
      <c r="P42" s="16"/>
      <c r="Q42" s="16"/>
      <c r="R42" s="16"/>
    </row>
    <row r="43" spans="1:18" x14ac:dyDescent="0.2">
      <c r="A43" s="34" t="s">
        <v>278</v>
      </c>
      <c r="B43" s="20">
        <v>60</v>
      </c>
      <c r="C43" s="20">
        <v>6950</v>
      </c>
      <c r="D43" s="20">
        <v>73</v>
      </c>
      <c r="E43" s="77">
        <v>120</v>
      </c>
      <c r="F43" s="78">
        <v>13792</v>
      </c>
      <c r="G43" s="78">
        <v>146</v>
      </c>
      <c r="H43" s="100">
        <f t="shared" si="0"/>
        <v>1</v>
      </c>
      <c r="I43" s="31"/>
      <c r="K43" s="32"/>
      <c r="L43" s="33"/>
      <c r="M43" s="33"/>
      <c r="N43" s="16"/>
      <c r="O43" s="16"/>
      <c r="P43" s="16"/>
      <c r="Q43" s="16"/>
      <c r="R43" s="16"/>
    </row>
    <row r="44" spans="1:18" x14ac:dyDescent="0.2">
      <c r="A44" s="34" t="s">
        <v>76</v>
      </c>
      <c r="B44" s="20">
        <v>0</v>
      </c>
      <c r="C44" s="20">
        <v>2</v>
      </c>
      <c r="D44" s="20">
        <v>48</v>
      </c>
      <c r="E44" s="77">
        <v>0</v>
      </c>
      <c r="F44" s="78">
        <v>0</v>
      </c>
      <c r="G44" s="78">
        <v>0</v>
      </c>
      <c r="H44" s="100">
        <f t="shared" si="0"/>
        <v>-1</v>
      </c>
      <c r="I44" s="31"/>
      <c r="K44" s="32"/>
      <c r="L44" s="33"/>
      <c r="M44" s="33"/>
      <c r="N44" s="16"/>
      <c r="O44" s="16"/>
      <c r="P44" s="16"/>
      <c r="Q44" s="16"/>
      <c r="R44" s="16"/>
    </row>
    <row r="45" spans="1:18" x14ac:dyDescent="0.2">
      <c r="A45" s="34" t="s">
        <v>77</v>
      </c>
      <c r="B45" s="20">
        <v>131841</v>
      </c>
      <c r="C45" s="20">
        <v>10534722</v>
      </c>
      <c r="D45" s="20">
        <v>160791</v>
      </c>
      <c r="E45" s="77">
        <v>103922</v>
      </c>
      <c r="F45" s="78">
        <v>8269814</v>
      </c>
      <c r="G45" s="78">
        <v>126199</v>
      </c>
      <c r="H45" s="100">
        <f t="shared" si="0"/>
        <v>-0.21513641932695238</v>
      </c>
      <c r="I45" s="31"/>
      <c r="K45" s="32"/>
      <c r="L45" s="33"/>
      <c r="M45" s="33"/>
      <c r="N45" s="16"/>
      <c r="O45" s="16"/>
      <c r="P45" s="16"/>
      <c r="Q45" s="16"/>
      <c r="R45" s="16"/>
    </row>
    <row r="46" spans="1:18" x14ac:dyDescent="0.2">
      <c r="A46" s="34" t="s">
        <v>78</v>
      </c>
      <c r="B46" s="20">
        <v>0</v>
      </c>
      <c r="C46" s="20">
        <v>50554</v>
      </c>
      <c r="D46" s="20">
        <v>699</v>
      </c>
      <c r="E46" s="77">
        <v>0</v>
      </c>
      <c r="F46" s="78">
        <v>91800</v>
      </c>
      <c r="G46" s="78">
        <v>1200</v>
      </c>
      <c r="H46" s="100">
        <f t="shared" si="0"/>
        <v>0.71673819742489275</v>
      </c>
      <c r="I46" s="31"/>
      <c r="K46" s="32"/>
      <c r="L46" s="33"/>
      <c r="M46" s="33"/>
      <c r="N46" s="16"/>
      <c r="O46" s="16"/>
      <c r="P46" s="16"/>
      <c r="Q46" s="16"/>
      <c r="R46" s="16"/>
    </row>
    <row r="47" spans="1:18" x14ac:dyDescent="0.2">
      <c r="A47" s="34" t="s">
        <v>298</v>
      </c>
      <c r="B47" s="20">
        <v>0</v>
      </c>
      <c r="C47" s="20">
        <v>1</v>
      </c>
      <c r="D47" s="20">
        <v>23</v>
      </c>
      <c r="E47" s="77">
        <v>0</v>
      </c>
      <c r="F47" s="78">
        <v>0</v>
      </c>
      <c r="G47" s="78">
        <v>0</v>
      </c>
      <c r="H47" s="100">
        <f t="shared" si="0"/>
        <v>-1</v>
      </c>
      <c r="I47" s="31"/>
      <c r="K47" s="32"/>
      <c r="L47" s="33"/>
      <c r="M47" s="33"/>
      <c r="N47" s="16"/>
      <c r="O47" s="16"/>
      <c r="P47" s="16"/>
      <c r="Q47" s="16"/>
      <c r="R47" s="16"/>
    </row>
    <row r="48" spans="1:18" x14ac:dyDescent="0.2">
      <c r="A48" s="34" t="s">
        <v>79</v>
      </c>
      <c r="B48" s="20">
        <v>59023</v>
      </c>
      <c r="C48" s="20">
        <v>811459</v>
      </c>
      <c r="D48" s="20">
        <v>76227</v>
      </c>
      <c r="E48" s="77">
        <v>40450</v>
      </c>
      <c r="F48" s="78">
        <v>461420</v>
      </c>
      <c r="G48" s="78">
        <v>52319</v>
      </c>
      <c r="H48" s="100">
        <f t="shared" si="0"/>
        <v>-0.31364214779540056</v>
      </c>
      <c r="I48" s="31"/>
      <c r="K48" s="32"/>
      <c r="L48" s="33"/>
      <c r="M48" s="33"/>
      <c r="N48" s="16"/>
      <c r="O48" s="16"/>
      <c r="P48" s="16"/>
      <c r="Q48" s="16"/>
      <c r="R48" s="16"/>
    </row>
    <row r="49" spans="1:18" x14ac:dyDescent="0.2">
      <c r="A49" s="34" t="s">
        <v>80</v>
      </c>
      <c r="B49" s="20">
        <v>49537</v>
      </c>
      <c r="C49" s="20">
        <v>2625006</v>
      </c>
      <c r="D49" s="20">
        <v>72959</v>
      </c>
      <c r="E49" s="77">
        <v>22692</v>
      </c>
      <c r="F49" s="78">
        <v>1240554</v>
      </c>
      <c r="G49" s="78">
        <v>33474</v>
      </c>
      <c r="H49" s="100">
        <f t="shared" si="0"/>
        <v>-0.54119436944037058</v>
      </c>
      <c r="I49" s="31"/>
      <c r="K49" s="32"/>
      <c r="L49" s="33"/>
      <c r="M49" s="33"/>
      <c r="N49" s="16"/>
      <c r="O49" s="16"/>
      <c r="P49" s="16"/>
      <c r="Q49" s="16"/>
      <c r="R49" s="16"/>
    </row>
    <row r="50" spans="1:18" x14ac:dyDescent="0.2">
      <c r="A50" s="34" t="s">
        <v>312</v>
      </c>
      <c r="B50" s="20">
        <v>40</v>
      </c>
      <c r="C50" s="20">
        <v>160</v>
      </c>
      <c r="D50" s="20">
        <v>42</v>
      </c>
      <c r="E50" s="77">
        <v>0</v>
      </c>
      <c r="F50" s="78">
        <v>0</v>
      </c>
      <c r="G50" s="78">
        <v>0</v>
      </c>
      <c r="H50" s="100">
        <f t="shared" si="0"/>
        <v>-1</v>
      </c>
      <c r="I50" s="31"/>
      <c r="K50" s="32"/>
      <c r="L50" s="33"/>
      <c r="M50" s="33"/>
      <c r="N50" s="16"/>
      <c r="O50" s="16"/>
      <c r="P50" s="16"/>
      <c r="Q50" s="16"/>
      <c r="R50" s="16"/>
    </row>
    <row r="51" spans="1:18" x14ac:dyDescent="0.2">
      <c r="A51" s="34" t="s">
        <v>313</v>
      </c>
      <c r="B51" s="20">
        <v>40</v>
      </c>
      <c r="C51" s="20">
        <v>160</v>
      </c>
      <c r="D51" s="20">
        <v>42</v>
      </c>
      <c r="E51" s="77">
        <v>0</v>
      </c>
      <c r="F51" s="78">
        <v>0</v>
      </c>
      <c r="G51" s="78">
        <v>0</v>
      </c>
      <c r="H51" s="100">
        <f t="shared" si="0"/>
        <v>-1</v>
      </c>
      <c r="I51" s="31"/>
      <c r="K51" s="32"/>
      <c r="L51" s="33"/>
      <c r="M51" s="33"/>
      <c r="N51" s="16"/>
      <c r="O51" s="16"/>
      <c r="P51" s="16"/>
      <c r="Q51" s="16"/>
      <c r="R51" s="16"/>
    </row>
    <row r="52" spans="1:18" x14ac:dyDescent="0.2">
      <c r="A52" s="34" t="s">
        <v>81</v>
      </c>
      <c r="B52" s="20">
        <v>0</v>
      </c>
      <c r="C52" s="20">
        <v>0</v>
      </c>
      <c r="D52" s="20">
        <v>0</v>
      </c>
      <c r="E52" s="77">
        <v>40</v>
      </c>
      <c r="F52" s="78">
        <v>2202</v>
      </c>
      <c r="G52" s="78">
        <v>83</v>
      </c>
      <c r="H52" s="100" t="s">
        <v>15</v>
      </c>
      <c r="I52" s="31"/>
      <c r="K52" s="32"/>
      <c r="L52" s="33"/>
      <c r="M52" s="33"/>
      <c r="N52" s="16"/>
      <c r="O52" s="16"/>
      <c r="P52" s="16"/>
      <c r="Q52" s="16"/>
      <c r="R52" s="16"/>
    </row>
    <row r="53" spans="1:18" x14ac:dyDescent="0.2">
      <c r="A53" s="34" t="s">
        <v>82</v>
      </c>
      <c r="B53" s="20">
        <v>0</v>
      </c>
      <c r="C53" s="20">
        <v>114</v>
      </c>
      <c r="D53" s="20">
        <v>2582</v>
      </c>
      <c r="E53" s="77">
        <v>0</v>
      </c>
      <c r="F53" s="78">
        <v>129</v>
      </c>
      <c r="G53" s="78">
        <v>2908</v>
      </c>
      <c r="H53" s="100">
        <f t="shared" si="0"/>
        <v>0.1262587141750581</v>
      </c>
      <c r="I53" s="31"/>
      <c r="K53" s="32"/>
      <c r="L53" s="33"/>
      <c r="M53" s="33"/>
      <c r="N53" s="16"/>
      <c r="O53" s="16"/>
      <c r="P53" s="16"/>
      <c r="Q53" s="16"/>
      <c r="R53" s="16"/>
    </row>
    <row r="54" spans="1:18" x14ac:dyDescent="0.2">
      <c r="A54" s="34" t="s">
        <v>83</v>
      </c>
      <c r="B54" s="20">
        <v>844</v>
      </c>
      <c r="C54" s="20">
        <v>35800</v>
      </c>
      <c r="D54" s="20">
        <v>1167</v>
      </c>
      <c r="E54" s="77">
        <v>1774</v>
      </c>
      <c r="F54" s="78">
        <v>104080</v>
      </c>
      <c r="G54" s="78">
        <v>2706</v>
      </c>
      <c r="H54" s="100">
        <f t="shared" si="0"/>
        <v>1.3187660668380463</v>
      </c>
      <c r="I54" s="31"/>
      <c r="K54" s="32"/>
      <c r="L54" s="33"/>
      <c r="M54" s="33"/>
      <c r="N54" s="16"/>
      <c r="O54" s="16"/>
      <c r="P54" s="16"/>
      <c r="Q54" s="16"/>
      <c r="R54" s="16"/>
    </row>
    <row r="55" spans="1:18" x14ac:dyDescent="0.2">
      <c r="A55" s="34" t="s">
        <v>286</v>
      </c>
      <c r="B55" s="20">
        <v>0</v>
      </c>
      <c r="C55" s="20">
        <v>0</v>
      </c>
      <c r="D55" s="20">
        <v>0</v>
      </c>
      <c r="E55" s="77">
        <v>0</v>
      </c>
      <c r="F55" s="78">
        <v>7</v>
      </c>
      <c r="G55" s="78">
        <v>12</v>
      </c>
      <c r="H55" s="100" t="s">
        <v>15</v>
      </c>
      <c r="I55" s="31"/>
      <c r="K55" s="32"/>
      <c r="L55" s="33"/>
      <c r="M55" s="33"/>
      <c r="N55" s="16"/>
      <c r="O55" s="16"/>
      <c r="P55" s="16"/>
      <c r="Q55" s="16"/>
      <c r="R55" s="16"/>
    </row>
    <row r="56" spans="1:18" x14ac:dyDescent="0.2">
      <c r="A56" s="34" t="s">
        <v>287</v>
      </c>
      <c r="B56" s="20">
        <v>0</v>
      </c>
      <c r="C56" s="20">
        <v>81</v>
      </c>
      <c r="D56" s="20">
        <v>1963</v>
      </c>
      <c r="E56" s="77">
        <v>0</v>
      </c>
      <c r="F56" s="78">
        <v>0</v>
      </c>
      <c r="G56" s="78">
        <v>0</v>
      </c>
      <c r="H56" s="100">
        <f t="shared" si="0"/>
        <v>-1</v>
      </c>
      <c r="I56" s="31"/>
      <c r="K56" s="32"/>
      <c r="L56" s="33"/>
      <c r="M56" s="33"/>
      <c r="N56" s="16"/>
      <c r="O56" s="16"/>
      <c r="P56" s="16"/>
      <c r="Q56" s="16"/>
      <c r="R56" s="16"/>
    </row>
    <row r="57" spans="1:18" x14ac:dyDescent="0.2">
      <c r="A57" s="34" t="s">
        <v>84</v>
      </c>
      <c r="B57" s="20">
        <v>0</v>
      </c>
      <c r="C57" s="20">
        <v>430</v>
      </c>
      <c r="D57" s="20">
        <v>10292</v>
      </c>
      <c r="E57" s="77">
        <v>0</v>
      </c>
      <c r="F57" s="78">
        <v>506</v>
      </c>
      <c r="G57" s="78">
        <v>12158</v>
      </c>
      <c r="H57" s="100">
        <f t="shared" si="0"/>
        <v>0.18130586863583364</v>
      </c>
      <c r="I57" s="31"/>
      <c r="K57" s="32"/>
      <c r="L57" s="33"/>
      <c r="M57" s="33"/>
      <c r="N57" s="16"/>
      <c r="O57" s="16"/>
      <c r="P57" s="16"/>
      <c r="Q57" s="16"/>
      <c r="R57" s="16"/>
    </row>
    <row r="58" spans="1:18" x14ac:dyDescent="0.2">
      <c r="A58" s="34" t="s">
        <v>297</v>
      </c>
      <c r="B58" s="20">
        <v>25</v>
      </c>
      <c r="C58" s="20">
        <v>25</v>
      </c>
      <c r="D58" s="20">
        <v>25</v>
      </c>
      <c r="E58" s="77">
        <v>0</v>
      </c>
      <c r="F58" s="78">
        <v>0</v>
      </c>
      <c r="G58" s="78">
        <v>0</v>
      </c>
      <c r="H58" s="100">
        <f t="shared" si="0"/>
        <v>-1</v>
      </c>
      <c r="I58" s="31"/>
      <c r="K58" s="32"/>
      <c r="L58" s="33"/>
      <c r="M58" s="33"/>
      <c r="N58" s="16"/>
      <c r="O58" s="16"/>
      <c r="P58" s="16"/>
      <c r="Q58" s="16"/>
      <c r="R58" s="16"/>
    </row>
    <row r="59" spans="1:18" x14ac:dyDescent="0.2">
      <c r="A59" s="34" t="s">
        <v>218</v>
      </c>
      <c r="B59" s="20">
        <v>0</v>
      </c>
      <c r="C59" s="20">
        <v>0</v>
      </c>
      <c r="D59" s="20">
        <v>0</v>
      </c>
      <c r="E59" s="77">
        <v>60</v>
      </c>
      <c r="F59" s="78">
        <v>120</v>
      </c>
      <c r="G59" s="78">
        <v>63</v>
      </c>
      <c r="H59" s="100" t="s">
        <v>15</v>
      </c>
      <c r="I59" s="31"/>
      <c r="K59" s="32"/>
      <c r="L59" s="33"/>
      <c r="M59" s="33"/>
      <c r="N59" s="16"/>
      <c r="O59" s="16"/>
      <c r="P59" s="16"/>
      <c r="Q59" s="16"/>
      <c r="R59" s="16"/>
    </row>
    <row r="60" spans="1:18" x14ac:dyDescent="0.2">
      <c r="A60" s="114" t="s">
        <v>13</v>
      </c>
      <c r="B60" s="115">
        <f t="shared" ref="B60:G60" si="1">SUM(B16:B59)</f>
        <v>296531</v>
      </c>
      <c r="C60" s="115">
        <f t="shared" si="1"/>
        <v>17041076</v>
      </c>
      <c r="D60" s="115">
        <f t="shared" si="1"/>
        <v>409094</v>
      </c>
      <c r="E60" s="79">
        <f t="shared" si="1"/>
        <v>245566</v>
      </c>
      <c r="F60" s="80">
        <f t="shared" si="1"/>
        <v>12962066</v>
      </c>
      <c r="G60" s="80">
        <f t="shared" si="1"/>
        <v>324417</v>
      </c>
      <c r="H60" s="103">
        <f>(+G60-D60)/D60</f>
        <v>-0.20698665832302601</v>
      </c>
      <c r="I60" s="35"/>
      <c r="K60" s="29"/>
      <c r="L60" s="29"/>
      <c r="M60" s="29"/>
      <c r="N60" s="36"/>
      <c r="O60" s="29"/>
      <c r="P60" s="29"/>
      <c r="Q60" s="36"/>
      <c r="R60" s="37"/>
    </row>
    <row r="61" spans="1:18" x14ac:dyDescent="0.2">
      <c r="A61" s="9"/>
      <c r="B61" s="9"/>
      <c r="C61" s="9"/>
      <c r="D61" s="9"/>
      <c r="E61" s="38"/>
      <c r="F61" s="135" t="s">
        <v>16</v>
      </c>
      <c r="G61" s="135"/>
      <c r="H61" s="39">
        <f>(+E60-B60)/B60</f>
        <v>-0.17187073189649649</v>
      </c>
      <c r="I61" s="40"/>
      <c r="K61" s="29"/>
      <c r="L61" s="41"/>
      <c r="M61" s="41"/>
      <c r="N61" s="41"/>
      <c r="O61" s="11"/>
      <c r="P61" s="11"/>
      <c r="Q61" s="11"/>
      <c r="R61" s="11"/>
    </row>
    <row r="62" spans="1:18" ht="26.25" customHeight="1" x14ac:dyDescent="0.2">
      <c r="A62" s="9"/>
      <c r="B62" s="9"/>
      <c r="C62" s="9"/>
      <c r="D62" s="9"/>
      <c r="E62" s="38"/>
      <c r="F62" s="42"/>
      <c r="G62" s="42"/>
      <c r="H62" s="43"/>
      <c r="I62" s="40"/>
      <c r="K62" s="29"/>
      <c r="L62" s="41"/>
      <c r="M62" s="41"/>
      <c r="N62" s="41"/>
      <c r="O62" s="11"/>
      <c r="R62" s="37"/>
    </row>
    <row r="63" spans="1:18" x14ac:dyDescent="0.2">
      <c r="A63" s="56" t="s">
        <v>35</v>
      </c>
      <c r="B63" s="57"/>
      <c r="C63" s="57"/>
      <c r="D63" s="58"/>
      <c r="E63" s="64" t="s">
        <v>39</v>
      </c>
      <c r="F63" s="64"/>
      <c r="G63" s="65"/>
      <c r="H63" s="101" t="s">
        <v>19</v>
      </c>
      <c r="I63" s="25"/>
      <c r="K63" s="29"/>
      <c r="L63" s="29"/>
      <c r="M63" s="29"/>
      <c r="N63" s="29"/>
      <c r="O63" s="29"/>
      <c r="P63" s="29"/>
      <c r="Q63" s="29"/>
      <c r="R63" s="30"/>
    </row>
    <row r="64" spans="1:18" x14ac:dyDescent="0.2">
      <c r="A64" s="62" t="s">
        <v>17</v>
      </c>
      <c r="B64" s="51" t="s">
        <v>4</v>
      </c>
      <c r="C64" s="51" t="s">
        <v>5</v>
      </c>
      <c r="D64" s="63" t="s">
        <v>6</v>
      </c>
      <c r="E64" s="68" t="s">
        <v>4</v>
      </c>
      <c r="F64" s="68" t="s">
        <v>5</v>
      </c>
      <c r="G64" s="69" t="s">
        <v>6</v>
      </c>
      <c r="H64" s="104" t="s">
        <v>20</v>
      </c>
      <c r="I64" s="28"/>
      <c r="K64" s="29"/>
      <c r="L64" s="16"/>
      <c r="M64" s="16"/>
      <c r="N64" s="16"/>
      <c r="O64" s="16"/>
      <c r="P64" s="16"/>
      <c r="Q64" s="16"/>
      <c r="R64" s="16"/>
    </row>
    <row r="65" spans="1:18" x14ac:dyDescent="0.2">
      <c r="A65" s="74" t="s">
        <v>150</v>
      </c>
      <c r="B65" s="75">
        <v>21</v>
      </c>
      <c r="C65" s="75">
        <v>2205</v>
      </c>
      <c r="D65" s="75">
        <v>22</v>
      </c>
      <c r="E65" s="83">
        <v>0</v>
      </c>
      <c r="F65" s="81">
        <v>0</v>
      </c>
      <c r="G65" s="84">
        <v>0</v>
      </c>
      <c r="H65" s="98">
        <f>(+G65-D65)/D65</f>
        <v>-1</v>
      </c>
      <c r="I65" s="28"/>
      <c r="K65" s="29"/>
      <c r="L65" s="16"/>
      <c r="M65" s="16"/>
      <c r="N65" s="16"/>
      <c r="O65" s="16"/>
      <c r="P65" s="16"/>
      <c r="Q65" s="16"/>
      <c r="R65" s="16"/>
    </row>
    <row r="66" spans="1:18" x14ac:dyDescent="0.2">
      <c r="A66" s="76" t="s">
        <v>89</v>
      </c>
      <c r="B66" s="20">
        <v>1760</v>
      </c>
      <c r="C66" s="20">
        <v>126576</v>
      </c>
      <c r="D66" s="20">
        <v>1882</v>
      </c>
      <c r="E66" s="85">
        <v>1879</v>
      </c>
      <c r="F66" s="78">
        <v>142435</v>
      </c>
      <c r="G66" s="86">
        <v>1941</v>
      </c>
      <c r="H66" s="98">
        <f>(+G66-D66)/D66</f>
        <v>3.1349628055260363E-2</v>
      </c>
      <c r="I66" s="28"/>
      <c r="K66" s="29"/>
      <c r="L66" s="16"/>
      <c r="M66" s="16"/>
      <c r="N66" s="16"/>
      <c r="O66" s="16"/>
      <c r="P66" s="16"/>
      <c r="Q66" s="16"/>
      <c r="R66" s="16"/>
    </row>
    <row r="67" spans="1:18" x14ac:dyDescent="0.2">
      <c r="A67" s="76" t="s">
        <v>151</v>
      </c>
      <c r="B67" s="20">
        <v>0</v>
      </c>
      <c r="C67" s="20">
        <v>6900</v>
      </c>
      <c r="D67" s="20">
        <v>345</v>
      </c>
      <c r="E67" s="85">
        <v>0</v>
      </c>
      <c r="F67" s="78">
        <v>0</v>
      </c>
      <c r="G67" s="86">
        <v>0</v>
      </c>
      <c r="H67" s="98">
        <f>(+G67-D67)/D67</f>
        <v>-1</v>
      </c>
      <c r="I67" s="28"/>
      <c r="K67" s="29"/>
      <c r="L67" s="16"/>
      <c r="M67" s="16"/>
      <c r="N67" s="16"/>
      <c r="O67" s="16"/>
      <c r="P67" s="16"/>
      <c r="Q67" s="16"/>
      <c r="R67" s="16"/>
    </row>
    <row r="68" spans="1:18" x14ac:dyDescent="0.2">
      <c r="A68" s="76" t="s">
        <v>85</v>
      </c>
      <c r="B68" s="20">
        <v>8317</v>
      </c>
      <c r="C68" s="20">
        <v>21878</v>
      </c>
      <c r="D68" s="20">
        <v>10301</v>
      </c>
      <c r="E68" s="85">
        <v>9868</v>
      </c>
      <c r="F68" s="78">
        <v>20511</v>
      </c>
      <c r="G68" s="86">
        <v>7928</v>
      </c>
      <c r="H68" s="98">
        <f t="shared" ref="H68:H116" si="2">(+G68-D68)/D68</f>
        <v>-0.23036598388505972</v>
      </c>
      <c r="I68" s="28"/>
      <c r="K68" s="29"/>
      <c r="L68" s="16"/>
      <c r="M68" s="16"/>
      <c r="N68" s="16"/>
      <c r="O68" s="16"/>
      <c r="P68" s="16"/>
      <c r="Q68" s="16"/>
      <c r="R68" s="16"/>
    </row>
    <row r="69" spans="1:18" x14ac:dyDescent="0.2">
      <c r="A69" s="76" t="s">
        <v>259</v>
      </c>
      <c r="B69" s="20">
        <v>0</v>
      </c>
      <c r="C69" s="20">
        <v>0</v>
      </c>
      <c r="D69" s="20">
        <v>0</v>
      </c>
      <c r="E69" s="85">
        <v>105</v>
      </c>
      <c r="F69" s="78">
        <v>9106</v>
      </c>
      <c r="G69" s="86">
        <v>114</v>
      </c>
      <c r="H69" s="99" t="s">
        <v>15</v>
      </c>
      <c r="I69" s="28"/>
      <c r="K69" s="29"/>
      <c r="L69" s="16"/>
      <c r="M69" s="16"/>
      <c r="N69" s="16"/>
      <c r="O69" s="16"/>
      <c r="P69" s="16"/>
      <c r="Q69" s="16"/>
      <c r="R69" s="16"/>
    </row>
    <row r="70" spans="1:18" x14ac:dyDescent="0.2">
      <c r="A70" s="76" t="s">
        <v>28</v>
      </c>
      <c r="B70" s="20">
        <v>6116</v>
      </c>
      <c r="C70" s="20">
        <v>366240</v>
      </c>
      <c r="D70" s="20">
        <v>9195</v>
      </c>
      <c r="E70" s="85">
        <v>207</v>
      </c>
      <c r="F70" s="78">
        <v>11442</v>
      </c>
      <c r="G70" s="86">
        <v>4772</v>
      </c>
      <c r="H70" s="98">
        <f t="shared" si="2"/>
        <v>-0.48102229472539426</v>
      </c>
      <c r="I70" s="28"/>
      <c r="K70" s="29"/>
      <c r="L70" s="16"/>
      <c r="M70" s="16"/>
      <c r="N70" s="16"/>
      <c r="O70" s="16"/>
      <c r="P70" s="16"/>
      <c r="Q70" s="16"/>
      <c r="R70" s="16"/>
    </row>
    <row r="71" spans="1:18" x14ac:dyDescent="0.2">
      <c r="A71" s="76" t="s">
        <v>239</v>
      </c>
      <c r="B71" s="20">
        <v>0</v>
      </c>
      <c r="C71" s="20">
        <v>0</v>
      </c>
      <c r="D71" s="20">
        <v>0</v>
      </c>
      <c r="E71" s="85">
        <v>20</v>
      </c>
      <c r="F71" s="78">
        <v>1260</v>
      </c>
      <c r="G71" s="86">
        <v>26</v>
      </c>
      <c r="H71" s="99" t="s">
        <v>15</v>
      </c>
      <c r="I71" s="28"/>
      <c r="K71" s="29"/>
      <c r="L71" s="16"/>
      <c r="M71" s="16"/>
      <c r="N71" s="16"/>
      <c r="O71" s="16"/>
      <c r="P71" s="16"/>
      <c r="Q71" s="16"/>
      <c r="R71" s="16"/>
    </row>
    <row r="72" spans="1:18" x14ac:dyDescent="0.2">
      <c r="A72" s="76" t="s">
        <v>279</v>
      </c>
      <c r="B72" s="20">
        <v>0</v>
      </c>
      <c r="C72" s="20">
        <v>0</v>
      </c>
      <c r="D72" s="20">
        <v>0</v>
      </c>
      <c r="E72" s="85">
        <v>21</v>
      </c>
      <c r="F72" s="78">
        <v>1176</v>
      </c>
      <c r="G72" s="86">
        <v>22</v>
      </c>
      <c r="H72" s="99" t="s">
        <v>15</v>
      </c>
      <c r="I72" s="28"/>
      <c r="K72" s="29"/>
      <c r="L72" s="16"/>
      <c r="M72" s="16"/>
      <c r="N72" s="16"/>
      <c r="O72" s="16"/>
      <c r="P72" s="16"/>
      <c r="Q72" s="16"/>
      <c r="R72" s="16"/>
    </row>
    <row r="73" spans="1:18" x14ac:dyDescent="0.2">
      <c r="A73" s="76" t="s">
        <v>219</v>
      </c>
      <c r="B73" s="20">
        <v>42</v>
      </c>
      <c r="C73" s="20">
        <v>2352</v>
      </c>
      <c r="D73" s="20">
        <v>45</v>
      </c>
      <c r="E73" s="85">
        <v>168</v>
      </c>
      <c r="F73" s="78">
        <v>9408</v>
      </c>
      <c r="G73" s="86">
        <v>180</v>
      </c>
      <c r="H73" s="98">
        <f t="shared" si="2"/>
        <v>3</v>
      </c>
      <c r="I73" s="28"/>
      <c r="K73" s="29"/>
      <c r="L73" s="16"/>
      <c r="M73" s="16"/>
      <c r="N73" s="16"/>
      <c r="O73" s="16"/>
      <c r="P73" s="16"/>
      <c r="Q73" s="16"/>
      <c r="R73" s="16"/>
    </row>
    <row r="74" spans="1:18" x14ac:dyDescent="0.2">
      <c r="A74" s="76" t="s">
        <v>152</v>
      </c>
      <c r="B74" s="20">
        <v>1035</v>
      </c>
      <c r="C74" s="20">
        <v>62159</v>
      </c>
      <c r="D74" s="20">
        <v>1075</v>
      </c>
      <c r="E74" s="85">
        <v>627</v>
      </c>
      <c r="F74" s="78">
        <v>35951</v>
      </c>
      <c r="G74" s="86">
        <v>660</v>
      </c>
      <c r="H74" s="98">
        <f t="shared" si="2"/>
        <v>-0.38604651162790699</v>
      </c>
      <c r="I74" s="28"/>
      <c r="K74" s="29"/>
      <c r="L74" s="16"/>
      <c r="M74" s="16"/>
      <c r="N74" s="16"/>
      <c r="O74" s="16"/>
      <c r="P74" s="16"/>
      <c r="Q74" s="16"/>
      <c r="R74" s="16"/>
    </row>
    <row r="75" spans="1:18" x14ac:dyDescent="0.2">
      <c r="A75" s="76" t="s">
        <v>21</v>
      </c>
      <c r="B75" s="20">
        <v>99975</v>
      </c>
      <c r="C75" s="20">
        <v>3291439</v>
      </c>
      <c r="D75" s="20">
        <v>147780</v>
      </c>
      <c r="E75" s="85">
        <v>59258</v>
      </c>
      <c r="F75" s="78">
        <v>1711230</v>
      </c>
      <c r="G75" s="86">
        <v>89514</v>
      </c>
      <c r="H75" s="98">
        <f t="shared" si="2"/>
        <v>-0.39427527405602925</v>
      </c>
      <c r="I75" s="28"/>
      <c r="K75" s="29"/>
      <c r="L75" s="16"/>
      <c r="M75" s="16"/>
      <c r="N75" s="16"/>
      <c r="O75" s="16"/>
      <c r="P75" s="16"/>
      <c r="Q75" s="16"/>
      <c r="R75" s="16"/>
    </row>
    <row r="76" spans="1:18" x14ac:dyDescent="0.2">
      <c r="A76" s="76" t="s">
        <v>153</v>
      </c>
      <c r="B76" s="20">
        <v>2017</v>
      </c>
      <c r="C76" s="20">
        <v>118367</v>
      </c>
      <c r="D76" s="20">
        <v>3282</v>
      </c>
      <c r="E76" s="85">
        <v>2752</v>
      </c>
      <c r="F76" s="78">
        <v>168966</v>
      </c>
      <c r="G76" s="86">
        <v>3006</v>
      </c>
      <c r="H76" s="98">
        <f t="shared" si="2"/>
        <v>-8.4095063985374766E-2</v>
      </c>
      <c r="I76" s="28"/>
      <c r="K76" s="29"/>
      <c r="L76" s="16"/>
      <c r="M76" s="16"/>
      <c r="N76" s="16"/>
      <c r="O76" s="16"/>
      <c r="P76" s="16"/>
      <c r="Q76" s="16"/>
      <c r="R76" s="16"/>
    </row>
    <row r="77" spans="1:18" x14ac:dyDescent="0.2">
      <c r="A77" s="76" t="s">
        <v>29</v>
      </c>
      <c r="B77" s="20">
        <v>0</v>
      </c>
      <c r="C77" s="20">
        <v>0</v>
      </c>
      <c r="D77" s="20">
        <v>0</v>
      </c>
      <c r="E77" s="85">
        <v>238</v>
      </c>
      <c r="F77" s="78">
        <v>14280</v>
      </c>
      <c r="G77" s="86">
        <v>358</v>
      </c>
      <c r="H77" s="99" t="s">
        <v>15</v>
      </c>
      <c r="I77" s="28"/>
      <c r="K77" s="29"/>
      <c r="L77" s="16"/>
      <c r="M77" s="16"/>
      <c r="N77" s="16"/>
      <c r="O77" s="16"/>
      <c r="P77" s="16"/>
      <c r="Q77" s="16"/>
      <c r="R77" s="16"/>
    </row>
    <row r="78" spans="1:18" x14ac:dyDescent="0.2">
      <c r="A78" s="76" t="s">
        <v>86</v>
      </c>
      <c r="B78" s="20">
        <v>1777</v>
      </c>
      <c r="C78" s="20">
        <v>142508</v>
      </c>
      <c r="D78" s="20">
        <v>2849</v>
      </c>
      <c r="E78" s="85">
        <v>7735</v>
      </c>
      <c r="F78" s="78">
        <v>351675</v>
      </c>
      <c r="G78" s="86">
        <v>9932</v>
      </c>
      <c r="H78" s="98">
        <f t="shared" si="2"/>
        <v>2.4861354861354861</v>
      </c>
      <c r="I78" s="28"/>
      <c r="K78" s="29"/>
      <c r="L78" s="16"/>
      <c r="M78" s="16"/>
      <c r="N78" s="16"/>
      <c r="O78" s="16"/>
      <c r="P78" s="16"/>
      <c r="Q78" s="16"/>
      <c r="R78" s="16"/>
    </row>
    <row r="79" spans="1:18" x14ac:dyDescent="0.2">
      <c r="A79" s="76" t="s">
        <v>87</v>
      </c>
      <c r="B79" s="20">
        <v>445</v>
      </c>
      <c r="C79" s="20">
        <v>26582</v>
      </c>
      <c r="D79" s="20">
        <v>668</v>
      </c>
      <c r="E79" s="85">
        <v>119</v>
      </c>
      <c r="F79" s="78">
        <v>7140</v>
      </c>
      <c r="G79" s="86">
        <v>179</v>
      </c>
      <c r="H79" s="98">
        <f t="shared" si="2"/>
        <v>-0.73203592814371254</v>
      </c>
      <c r="I79" s="28"/>
      <c r="K79" s="29"/>
      <c r="L79" s="16"/>
      <c r="M79" s="16"/>
      <c r="N79" s="16"/>
      <c r="O79" s="16"/>
      <c r="P79" s="16"/>
      <c r="Q79" s="16"/>
      <c r="R79" s="16"/>
    </row>
    <row r="80" spans="1:18" x14ac:dyDescent="0.2">
      <c r="A80" s="76" t="s">
        <v>88</v>
      </c>
      <c r="B80" s="20">
        <v>0</v>
      </c>
      <c r="C80" s="20">
        <v>9412</v>
      </c>
      <c r="D80" s="20">
        <v>568</v>
      </c>
      <c r="E80" s="85">
        <v>0</v>
      </c>
      <c r="F80" s="78">
        <v>3800</v>
      </c>
      <c r="G80" s="86">
        <v>95</v>
      </c>
      <c r="H80" s="98">
        <f t="shared" si="2"/>
        <v>-0.83274647887323938</v>
      </c>
      <c r="I80" s="28"/>
      <c r="K80" s="29"/>
      <c r="L80" s="16"/>
      <c r="M80" s="16"/>
      <c r="N80" s="16"/>
      <c r="O80" s="16"/>
      <c r="P80" s="16"/>
      <c r="Q80" s="16"/>
      <c r="R80" s="16"/>
    </row>
    <row r="81" spans="1:18" x14ac:dyDescent="0.2">
      <c r="A81" s="76" t="s">
        <v>190</v>
      </c>
      <c r="B81" s="20">
        <v>501</v>
      </c>
      <c r="C81" s="20">
        <v>29944</v>
      </c>
      <c r="D81" s="20">
        <v>551</v>
      </c>
      <c r="E81" s="85">
        <v>81</v>
      </c>
      <c r="F81" s="78">
        <v>5976</v>
      </c>
      <c r="G81" s="86">
        <v>99</v>
      </c>
      <c r="H81" s="98">
        <f t="shared" si="2"/>
        <v>-0.82032667876588017</v>
      </c>
      <c r="I81" s="28"/>
      <c r="K81" s="29"/>
      <c r="L81" s="16"/>
      <c r="M81" s="16"/>
      <c r="N81" s="16"/>
      <c r="O81" s="16"/>
      <c r="P81" s="16"/>
      <c r="Q81" s="16"/>
      <c r="R81" s="16"/>
    </row>
    <row r="82" spans="1:18" x14ac:dyDescent="0.2">
      <c r="A82" s="76" t="s">
        <v>26</v>
      </c>
      <c r="B82" s="20">
        <v>18</v>
      </c>
      <c r="C82" s="20">
        <v>32493</v>
      </c>
      <c r="D82" s="20">
        <v>5376</v>
      </c>
      <c r="E82" s="85">
        <v>0</v>
      </c>
      <c r="F82" s="78">
        <v>25128</v>
      </c>
      <c r="G82" s="86">
        <v>8140</v>
      </c>
      <c r="H82" s="98">
        <f t="shared" si="2"/>
        <v>0.51413690476190477</v>
      </c>
      <c r="I82" s="28"/>
      <c r="K82" s="29"/>
      <c r="L82" s="16"/>
      <c r="M82" s="16"/>
      <c r="N82" s="16"/>
      <c r="O82" s="16"/>
      <c r="P82" s="16"/>
      <c r="Q82" s="16"/>
      <c r="R82" s="16"/>
    </row>
    <row r="83" spans="1:18" x14ac:dyDescent="0.2">
      <c r="A83" s="76" t="s">
        <v>280</v>
      </c>
      <c r="B83" s="20">
        <v>0</v>
      </c>
      <c r="C83" s="20">
        <v>4235</v>
      </c>
      <c r="D83" s="20">
        <v>96</v>
      </c>
      <c r="E83" s="85">
        <v>0</v>
      </c>
      <c r="F83" s="78">
        <v>0</v>
      </c>
      <c r="G83" s="86">
        <v>0</v>
      </c>
      <c r="H83" s="98">
        <f t="shared" si="2"/>
        <v>-1</v>
      </c>
      <c r="I83" s="28"/>
      <c r="K83" s="29"/>
      <c r="L83" s="16"/>
      <c r="M83" s="16"/>
      <c r="N83" s="16"/>
      <c r="O83" s="16"/>
      <c r="P83" s="16"/>
      <c r="Q83" s="16"/>
      <c r="R83" s="16"/>
    </row>
    <row r="84" spans="1:18" x14ac:dyDescent="0.2">
      <c r="A84" s="76" t="s">
        <v>154</v>
      </c>
      <c r="B84" s="20">
        <v>1088</v>
      </c>
      <c r="C84" s="20">
        <v>108836</v>
      </c>
      <c r="D84" s="20">
        <v>2244</v>
      </c>
      <c r="E84" s="85">
        <v>15904</v>
      </c>
      <c r="F84" s="78">
        <v>92743</v>
      </c>
      <c r="G84" s="86">
        <v>13849</v>
      </c>
      <c r="H84" s="98">
        <f t="shared" si="2"/>
        <v>5.1715686274509807</v>
      </c>
      <c r="I84" s="28"/>
      <c r="K84" s="29"/>
      <c r="L84" s="16"/>
      <c r="M84" s="16"/>
      <c r="N84" s="16"/>
      <c r="O84" s="16"/>
      <c r="P84" s="16"/>
      <c r="Q84" s="16"/>
      <c r="R84" s="16"/>
    </row>
    <row r="85" spans="1:18" x14ac:dyDescent="0.2">
      <c r="A85" s="76" t="s">
        <v>155</v>
      </c>
      <c r="B85" s="20">
        <v>2881</v>
      </c>
      <c r="C85" s="20">
        <v>104692</v>
      </c>
      <c r="D85" s="20">
        <v>3222</v>
      </c>
      <c r="E85" s="85">
        <v>1068</v>
      </c>
      <c r="F85" s="78">
        <v>87865</v>
      </c>
      <c r="G85" s="86">
        <v>1465</v>
      </c>
      <c r="H85" s="98">
        <f t="shared" si="2"/>
        <v>-0.54531346989447549</v>
      </c>
      <c r="I85" s="28"/>
      <c r="K85" s="29"/>
      <c r="L85" s="16"/>
      <c r="M85" s="16"/>
      <c r="N85" s="16"/>
      <c r="O85" s="16"/>
      <c r="P85" s="16"/>
      <c r="Q85" s="16"/>
      <c r="R85" s="16"/>
    </row>
    <row r="86" spans="1:18" x14ac:dyDescent="0.2">
      <c r="A86" s="76" t="s">
        <v>156</v>
      </c>
      <c r="B86" s="20">
        <v>125</v>
      </c>
      <c r="C86" s="20">
        <v>7427</v>
      </c>
      <c r="D86" s="20">
        <v>131</v>
      </c>
      <c r="E86" s="85">
        <v>126</v>
      </c>
      <c r="F86" s="78">
        <v>6909</v>
      </c>
      <c r="G86" s="86">
        <v>135</v>
      </c>
      <c r="H86" s="98">
        <f t="shared" si="2"/>
        <v>3.0534351145038167E-2</v>
      </c>
      <c r="I86" s="28"/>
      <c r="K86" s="29"/>
      <c r="L86" s="16"/>
      <c r="M86" s="16"/>
      <c r="N86" s="16"/>
      <c r="O86" s="16"/>
      <c r="P86" s="16"/>
      <c r="Q86" s="16"/>
      <c r="R86" s="16"/>
    </row>
    <row r="87" spans="1:18" x14ac:dyDescent="0.2">
      <c r="A87" s="76" t="s">
        <v>22</v>
      </c>
      <c r="B87" s="20">
        <v>3470</v>
      </c>
      <c r="C87" s="20">
        <v>221982</v>
      </c>
      <c r="D87" s="20">
        <v>3855</v>
      </c>
      <c r="E87" s="85">
        <v>1455</v>
      </c>
      <c r="F87" s="78">
        <v>92099</v>
      </c>
      <c r="G87" s="86">
        <v>1723</v>
      </c>
      <c r="H87" s="98">
        <f t="shared" si="2"/>
        <v>-0.55304798962386514</v>
      </c>
      <c r="I87" s="28"/>
      <c r="K87" s="29"/>
      <c r="L87" s="16"/>
      <c r="M87" s="16"/>
      <c r="N87" s="16"/>
      <c r="O87" s="16"/>
      <c r="P87" s="16"/>
      <c r="Q87" s="16"/>
      <c r="R87" s="16"/>
    </row>
    <row r="88" spans="1:18" x14ac:dyDescent="0.2">
      <c r="A88" s="76" t="s">
        <v>37</v>
      </c>
      <c r="B88" s="20">
        <v>686</v>
      </c>
      <c r="C88" s="20">
        <v>71540</v>
      </c>
      <c r="D88" s="20">
        <v>764</v>
      </c>
      <c r="E88" s="85">
        <v>643</v>
      </c>
      <c r="F88" s="78">
        <v>65185</v>
      </c>
      <c r="G88" s="86">
        <v>720</v>
      </c>
      <c r="H88" s="98">
        <f t="shared" si="2"/>
        <v>-5.7591623036649213E-2</v>
      </c>
      <c r="I88" s="28"/>
      <c r="K88" s="29"/>
      <c r="L88" s="16"/>
      <c r="M88" s="16"/>
      <c r="N88" s="16"/>
      <c r="O88" s="16"/>
      <c r="P88" s="16"/>
      <c r="Q88" s="16"/>
      <c r="R88" s="16"/>
    </row>
    <row r="89" spans="1:18" x14ac:dyDescent="0.2">
      <c r="A89" s="76" t="s">
        <v>23</v>
      </c>
      <c r="B89" s="20">
        <v>28843</v>
      </c>
      <c r="C89" s="20">
        <v>2130368</v>
      </c>
      <c r="D89" s="20">
        <v>38061</v>
      </c>
      <c r="E89" s="85">
        <v>19863</v>
      </c>
      <c r="F89" s="78">
        <v>1536953</v>
      </c>
      <c r="G89" s="86">
        <v>26819</v>
      </c>
      <c r="H89" s="98">
        <f t="shared" si="2"/>
        <v>-0.29536796195580778</v>
      </c>
      <c r="I89" s="28"/>
      <c r="K89" s="29"/>
      <c r="L89" s="16"/>
      <c r="M89" s="16"/>
      <c r="N89" s="16"/>
      <c r="O89" s="16"/>
      <c r="P89" s="16"/>
      <c r="Q89" s="16"/>
      <c r="R89" s="16"/>
    </row>
    <row r="90" spans="1:18" x14ac:dyDescent="0.2">
      <c r="A90" s="76" t="s">
        <v>27</v>
      </c>
      <c r="B90" s="20">
        <v>2784</v>
      </c>
      <c r="C90" s="20">
        <v>203470</v>
      </c>
      <c r="D90" s="20">
        <v>4746</v>
      </c>
      <c r="E90" s="85">
        <v>3611</v>
      </c>
      <c r="F90" s="78">
        <v>198809</v>
      </c>
      <c r="G90" s="86">
        <v>4155</v>
      </c>
      <c r="H90" s="98">
        <f t="shared" si="2"/>
        <v>-0.12452591656131479</v>
      </c>
      <c r="I90" s="28"/>
      <c r="K90" s="29"/>
      <c r="L90" s="16"/>
      <c r="M90" s="16"/>
      <c r="N90" s="16"/>
      <c r="O90" s="16"/>
      <c r="P90" s="16"/>
      <c r="Q90" s="16"/>
      <c r="R90" s="16"/>
    </row>
    <row r="91" spans="1:18" x14ac:dyDescent="0.2">
      <c r="A91" s="76" t="s">
        <v>32</v>
      </c>
      <c r="B91" s="20">
        <v>3833</v>
      </c>
      <c r="C91" s="20">
        <v>241898</v>
      </c>
      <c r="D91" s="20">
        <v>4721</v>
      </c>
      <c r="E91" s="85">
        <v>3518</v>
      </c>
      <c r="F91" s="78">
        <v>221400</v>
      </c>
      <c r="G91" s="86">
        <v>3999</v>
      </c>
      <c r="H91" s="98">
        <f t="shared" si="2"/>
        <v>-0.15293370048718491</v>
      </c>
      <c r="I91" s="28"/>
      <c r="K91" s="29"/>
      <c r="L91" s="16"/>
      <c r="M91" s="16"/>
      <c r="N91" s="16"/>
      <c r="O91" s="16"/>
      <c r="P91" s="16"/>
      <c r="Q91" s="16"/>
      <c r="R91" s="16"/>
    </row>
    <row r="92" spans="1:18" x14ac:dyDescent="0.2">
      <c r="A92" s="76" t="s">
        <v>157</v>
      </c>
      <c r="B92" s="20">
        <v>163</v>
      </c>
      <c r="C92" s="20">
        <v>11996</v>
      </c>
      <c r="D92" s="20">
        <v>169</v>
      </c>
      <c r="E92" s="85">
        <v>163</v>
      </c>
      <c r="F92" s="78">
        <v>11177</v>
      </c>
      <c r="G92" s="86">
        <v>171</v>
      </c>
      <c r="H92" s="98">
        <f t="shared" si="2"/>
        <v>1.1834319526627219E-2</v>
      </c>
      <c r="I92" s="28"/>
      <c r="K92" s="29"/>
      <c r="L92" s="16"/>
      <c r="M92" s="16"/>
      <c r="N92" s="16"/>
      <c r="O92" s="16"/>
      <c r="P92" s="16"/>
      <c r="Q92" s="16"/>
      <c r="R92" s="16"/>
    </row>
    <row r="93" spans="1:18" x14ac:dyDescent="0.2">
      <c r="A93" s="76" t="s">
        <v>158</v>
      </c>
      <c r="B93" s="20">
        <v>1428</v>
      </c>
      <c r="C93" s="20">
        <v>90559</v>
      </c>
      <c r="D93" s="20">
        <v>1690</v>
      </c>
      <c r="E93" s="85">
        <v>1415</v>
      </c>
      <c r="F93" s="78">
        <v>90901</v>
      </c>
      <c r="G93" s="86">
        <v>1753</v>
      </c>
      <c r="H93" s="98">
        <f t="shared" si="2"/>
        <v>3.7278106508875739E-2</v>
      </c>
      <c r="I93" s="28"/>
      <c r="K93" s="29"/>
      <c r="L93" s="16"/>
      <c r="M93" s="16"/>
      <c r="N93" s="16"/>
      <c r="O93" s="16"/>
      <c r="P93" s="16"/>
      <c r="Q93" s="16"/>
      <c r="R93" s="16"/>
    </row>
    <row r="94" spans="1:18" x14ac:dyDescent="0.2">
      <c r="A94" s="76" t="s">
        <v>24</v>
      </c>
      <c r="B94" s="20">
        <v>20655</v>
      </c>
      <c r="C94" s="20">
        <v>1756671</v>
      </c>
      <c r="D94" s="20">
        <v>24776</v>
      </c>
      <c r="E94" s="85">
        <v>14527</v>
      </c>
      <c r="F94" s="78">
        <v>1248120</v>
      </c>
      <c r="G94" s="86">
        <v>17396</v>
      </c>
      <c r="H94" s="98">
        <f t="shared" si="2"/>
        <v>-0.29786890539231514</v>
      </c>
      <c r="I94" s="28"/>
      <c r="K94" s="29"/>
      <c r="L94" s="16"/>
      <c r="M94" s="16"/>
      <c r="N94" s="16"/>
      <c r="O94" s="16"/>
      <c r="P94" s="16"/>
      <c r="Q94" s="16"/>
      <c r="R94" s="16"/>
    </row>
    <row r="95" spans="1:18" x14ac:dyDescent="0.2">
      <c r="A95" s="76" t="s">
        <v>159</v>
      </c>
      <c r="B95" s="20">
        <v>18</v>
      </c>
      <c r="C95" s="20">
        <v>72</v>
      </c>
      <c r="D95" s="20">
        <v>24</v>
      </c>
      <c r="E95" s="85">
        <v>18</v>
      </c>
      <c r="F95" s="78">
        <v>72</v>
      </c>
      <c r="G95" s="86">
        <v>24</v>
      </c>
      <c r="H95" s="98">
        <f t="shared" si="2"/>
        <v>0</v>
      </c>
      <c r="I95" s="28"/>
      <c r="K95" s="29"/>
      <c r="L95" s="16"/>
      <c r="M95" s="16"/>
      <c r="N95" s="16"/>
      <c r="O95" s="16"/>
      <c r="P95" s="16"/>
      <c r="Q95" s="16"/>
      <c r="R95" s="16"/>
    </row>
    <row r="96" spans="1:18" x14ac:dyDescent="0.2">
      <c r="A96" s="76" t="s">
        <v>191</v>
      </c>
      <c r="B96" s="20">
        <v>20</v>
      </c>
      <c r="C96" s="20">
        <v>2240</v>
      </c>
      <c r="D96" s="20">
        <v>23</v>
      </c>
      <c r="E96" s="85">
        <v>252</v>
      </c>
      <c r="F96" s="78">
        <v>15141</v>
      </c>
      <c r="G96" s="86">
        <v>268</v>
      </c>
      <c r="H96" s="98">
        <f t="shared" si="2"/>
        <v>10.652173913043478</v>
      </c>
      <c r="I96" s="28"/>
      <c r="K96" s="29"/>
      <c r="L96" s="16"/>
      <c r="M96" s="16"/>
      <c r="N96" s="16"/>
      <c r="O96" s="16"/>
      <c r="P96" s="16"/>
      <c r="Q96" s="16"/>
      <c r="R96" s="16"/>
    </row>
    <row r="97" spans="1:18" x14ac:dyDescent="0.2">
      <c r="A97" s="76" t="s">
        <v>192</v>
      </c>
      <c r="B97" s="20">
        <v>498</v>
      </c>
      <c r="C97" s="20">
        <v>37695</v>
      </c>
      <c r="D97" s="20">
        <v>551</v>
      </c>
      <c r="E97" s="85">
        <v>769</v>
      </c>
      <c r="F97" s="78">
        <v>54817</v>
      </c>
      <c r="G97" s="86">
        <v>842</v>
      </c>
      <c r="H97" s="98">
        <f t="shared" si="2"/>
        <v>0.52813067150635207</v>
      </c>
      <c r="I97" s="28"/>
      <c r="K97" s="29"/>
      <c r="L97" s="16"/>
      <c r="M97" s="16"/>
      <c r="N97" s="16"/>
      <c r="O97" s="16"/>
      <c r="P97" s="16"/>
      <c r="Q97" s="16"/>
      <c r="R97" s="16"/>
    </row>
    <row r="98" spans="1:18" x14ac:dyDescent="0.2">
      <c r="A98" s="76" t="s">
        <v>160</v>
      </c>
      <c r="B98" s="20">
        <v>80</v>
      </c>
      <c r="C98" s="20">
        <v>8480</v>
      </c>
      <c r="D98" s="20">
        <v>102</v>
      </c>
      <c r="E98" s="85">
        <v>140</v>
      </c>
      <c r="F98" s="78">
        <v>13720</v>
      </c>
      <c r="G98" s="86">
        <v>176</v>
      </c>
      <c r="H98" s="98">
        <f t="shared" si="2"/>
        <v>0.72549019607843135</v>
      </c>
      <c r="I98" s="28"/>
      <c r="K98" s="29"/>
      <c r="L98" s="16"/>
      <c r="M98" s="16"/>
      <c r="N98" s="16"/>
      <c r="O98" s="16"/>
      <c r="P98" s="16"/>
      <c r="Q98" s="16"/>
      <c r="R98" s="16"/>
    </row>
    <row r="99" spans="1:18" x14ac:dyDescent="0.2">
      <c r="A99" s="76" t="s">
        <v>281</v>
      </c>
      <c r="B99" s="20">
        <v>0</v>
      </c>
      <c r="C99" s="20">
        <v>5</v>
      </c>
      <c r="D99" s="20">
        <v>83</v>
      </c>
      <c r="E99" s="85">
        <v>0</v>
      </c>
      <c r="F99" s="78">
        <v>0</v>
      </c>
      <c r="G99" s="86">
        <v>0</v>
      </c>
      <c r="H99" s="98">
        <f t="shared" si="2"/>
        <v>-1</v>
      </c>
      <c r="I99" s="28"/>
      <c r="K99" s="29"/>
      <c r="L99" s="16"/>
      <c r="M99" s="16"/>
      <c r="N99" s="16"/>
      <c r="O99" s="16"/>
      <c r="P99" s="16"/>
      <c r="Q99" s="16"/>
      <c r="R99" s="16"/>
    </row>
    <row r="100" spans="1:18" x14ac:dyDescent="0.2">
      <c r="A100" s="76" t="s">
        <v>161</v>
      </c>
      <c r="B100" s="20">
        <v>82</v>
      </c>
      <c r="C100" s="20">
        <v>8436</v>
      </c>
      <c r="D100" s="20">
        <v>89</v>
      </c>
      <c r="E100" s="85">
        <v>189</v>
      </c>
      <c r="F100" s="78">
        <v>18039</v>
      </c>
      <c r="G100" s="86">
        <v>200</v>
      </c>
      <c r="H100" s="98">
        <f t="shared" si="2"/>
        <v>1.247191011235955</v>
      </c>
      <c r="I100" s="28"/>
      <c r="K100" s="29"/>
      <c r="L100" s="16"/>
      <c r="M100" s="16"/>
      <c r="N100" s="16"/>
      <c r="O100" s="16"/>
      <c r="P100" s="16"/>
      <c r="Q100" s="16"/>
      <c r="R100" s="16"/>
    </row>
    <row r="101" spans="1:18" x14ac:dyDescent="0.2">
      <c r="A101" s="76" t="s">
        <v>193</v>
      </c>
      <c r="B101" s="20">
        <v>568</v>
      </c>
      <c r="C101" s="20">
        <v>17682</v>
      </c>
      <c r="D101" s="20">
        <v>837</v>
      </c>
      <c r="E101" s="85">
        <v>0</v>
      </c>
      <c r="F101" s="78">
        <v>0</v>
      </c>
      <c r="G101" s="86">
        <v>0</v>
      </c>
      <c r="H101" s="98">
        <f t="shared" si="2"/>
        <v>-1</v>
      </c>
      <c r="I101" s="28"/>
      <c r="K101" s="29"/>
      <c r="L101" s="16"/>
      <c r="M101" s="16"/>
      <c r="N101" s="16"/>
      <c r="O101" s="16"/>
      <c r="P101" s="16"/>
      <c r="Q101" s="16"/>
      <c r="R101" s="16"/>
    </row>
    <row r="102" spans="1:18" x14ac:dyDescent="0.2">
      <c r="A102" s="76" t="s">
        <v>34</v>
      </c>
      <c r="B102" s="20">
        <v>125</v>
      </c>
      <c r="C102" s="20">
        <v>7019</v>
      </c>
      <c r="D102" s="20">
        <v>128</v>
      </c>
      <c r="E102" s="85">
        <v>0</v>
      </c>
      <c r="F102" s="78">
        <v>0</v>
      </c>
      <c r="G102" s="86">
        <v>0</v>
      </c>
      <c r="H102" s="98">
        <f t="shared" si="2"/>
        <v>-1</v>
      </c>
      <c r="I102" s="28"/>
      <c r="K102" s="29"/>
      <c r="L102" s="16"/>
      <c r="M102" s="16"/>
      <c r="N102" s="16"/>
      <c r="O102" s="16"/>
      <c r="P102" s="16"/>
      <c r="Q102" s="16"/>
      <c r="R102" s="16"/>
    </row>
    <row r="103" spans="1:18" x14ac:dyDescent="0.2">
      <c r="A103" s="76" t="s">
        <v>162</v>
      </c>
      <c r="B103" s="20">
        <v>2190</v>
      </c>
      <c r="C103" s="20">
        <v>126630</v>
      </c>
      <c r="D103" s="20">
        <v>2285</v>
      </c>
      <c r="E103" s="85">
        <v>1890</v>
      </c>
      <c r="F103" s="78">
        <v>105805</v>
      </c>
      <c r="G103" s="86">
        <v>2010</v>
      </c>
      <c r="H103" s="98">
        <f t="shared" si="2"/>
        <v>-0.12035010940919037</v>
      </c>
      <c r="I103" s="28"/>
      <c r="K103" s="29"/>
      <c r="L103" s="16"/>
      <c r="M103" s="16"/>
      <c r="N103" s="16"/>
      <c r="O103" s="16"/>
      <c r="P103" s="16"/>
      <c r="Q103" s="16"/>
      <c r="R103" s="16"/>
    </row>
    <row r="104" spans="1:18" x14ac:dyDescent="0.2">
      <c r="A104" s="76" t="s">
        <v>194</v>
      </c>
      <c r="B104" s="20">
        <v>42</v>
      </c>
      <c r="C104" s="20">
        <v>3381</v>
      </c>
      <c r="D104" s="20">
        <v>45</v>
      </c>
      <c r="E104" s="85">
        <v>397</v>
      </c>
      <c r="F104" s="78">
        <v>24318</v>
      </c>
      <c r="G104" s="86">
        <v>416</v>
      </c>
      <c r="H104" s="98">
        <f t="shared" si="2"/>
        <v>8.2444444444444436</v>
      </c>
      <c r="I104" s="28"/>
      <c r="K104" s="29"/>
      <c r="L104" s="16"/>
      <c r="M104" s="16"/>
      <c r="N104" s="16"/>
      <c r="O104" s="16"/>
      <c r="P104" s="16"/>
      <c r="Q104" s="16"/>
      <c r="R104" s="16"/>
    </row>
    <row r="105" spans="1:18" x14ac:dyDescent="0.2">
      <c r="A105" s="76" t="s">
        <v>33</v>
      </c>
      <c r="B105" s="20">
        <v>4604</v>
      </c>
      <c r="C105" s="20">
        <v>276300</v>
      </c>
      <c r="D105" s="20">
        <v>6935</v>
      </c>
      <c r="E105" s="85">
        <v>2217</v>
      </c>
      <c r="F105" s="78">
        <v>133020</v>
      </c>
      <c r="G105" s="86">
        <v>3340</v>
      </c>
      <c r="H105" s="98">
        <f t="shared" si="2"/>
        <v>-0.51838500360490269</v>
      </c>
      <c r="I105" s="28"/>
      <c r="K105" s="29"/>
      <c r="L105" s="16"/>
      <c r="M105" s="16"/>
      <c r="N105" s="16"/>
      <c r="O105" s="16"/>
      <c r="P105" s="16"/>
      <c r="Q105" s="16"/>
      <c r="R105" s="16"/>
    </row>
    <row r="106" spans="1:18" x14ac:dyDescent="0.2">
      <c r="A106" s="76" t="s">
        <v>195</v>
      </c>
      <c r="B106" s="20">
        <v>60</v>
      </c>
      <c r="C106" s="20">
        <v>5266</v>
      </c>
      <c r="D106" s="20">
        <v>83</v>
      </c>
      <c r="E106" s="85">
        <v>0</v>
      </c>
      <c r="F106" s="78">
        <v>0</v>
      </c>
      <c r="G106" s="86">
        <v>0</v>
      </c>
      <c r="H106" s="98">
        <f t="shared" si="2"/>
        <v>-1</v>
      </c>
      <c r="I106" s="28"/>
      <c r="K106" s="29"/>
      <c r="L106" s="16"/>
      <c r="M106" s="16"/>
      <c r="N106" s="16"/>
      <c r="O106" s="16"/>
      <c r="P106" s="16"/>
      <c r="Q106" s="16"/>
      <c r="R106" s="16"/>
    </row>
    <row r="107" spans="1:18" x14ac:dyDescent="0.2">
      <c r="A107" s="76" t="s">
        <v>163</v>
      </c>
      <c r="B107" s="20">
        <v>1448</v>
      </c>
      <c r="C107" s="20">
        <v>114940</v>
      </c>
      <c r="D107" s="20">
        <v>1687</v>
      </c>
      <c r="E107" s="85">
        <v>452</v>
      </c>
      <c r="F107" s="78">
        <v>36274</v>
      </c>
      <c r="G107" s="86">
        <v>508</v>
      </c>
      <c r="H107" s="98">
        <f t="shared" si="2"/>
        <v>-0.69887374036751626</v>
      </c>
      <c r="I107" s="28"/>
      <c r="K107" s="29"/>
      <c r="L107" s="16"/>
      <c r="M107" s="16"/>
      <c r="N107" s="16"/>
      <c r="O107" s="16"/>
      <c r="P107" s="16"/>
      <c r="Q107" s="16"/>
      <c r="R107" s="16"/>
    </row>
    <row r="108" spans="1:18" x14ac:dyDescent="0.2">
      <c r="A108" s="76" t="s">
        <v>260</v>
      </c>
      <c r="B108" s="20">
        <v>103</v>
      </c>
      <c r="C108" s="20">
        <v>6055</v>
      </c>
      <c r="D108" s="20">
        <v>119</v>
      </c>
      <c r="E108" s="85">
        <v>0</v>
      </c>
      <c r="F108" s="78">
        <v>0</v>
      </c>
      <c r="G108" s="86">
        <v>0</v>
      </c>
      <c r="H108" s="98">
        <f t="shared" si="2"/>
        <v>-1</v>
      </c>
      <c r="I108" s="28"/>
      <c r="K108" s="29"/>
      <c r="L108" s="16"/>
      <c r="M108" s="16"/>
      <c r="N108" s="16"/>
      <c r="O108" s="16"/>
      <c r="P108" s="16"/>
      <c r="Q108" s="16"/>
      <c r="R108" s="16"/>
    </row>
    <row r="109" spans="1:18" x14ac:dyDescent="0.2">
      <c r="A109" s="76" t="s">
        <v>196</v>
      </c>
      <c r="B109" s="20">
        <v>82</v>
      </c>
      <c r="C109" s="20">
        <v>8870</v>
      </c>
      <c r="D109" s="20">
        <v>95</v>
      </c>
      <c r="E109" s="85">
        <v>164</v>
      </c>
      <c r="F109" s="78">
        <v>14693</v>
      </c>
      <c r="G109" s="86">
        <v>190</v>
      </c>
      <c r="H109" s="98">
        <f t="shared" si="2"/>
        <v>1</v>
      </c>
      <c r="I109" s="28"/>
      <c r="K109" s="29"/>
      <c r="L109" s="16"/>
      <c r="M109" s="16"/>
      <c r="N109" s="16"/>
      <c r="O109" s="16"/>
      <c r="P109" s="16"/>
      <c r="Q109" s="16"/>
      <c r="R109" s="16"/>
    </row>
    <row r="110" spans="1:18" x14ac:dyDescent="0.2">
      <c r="A110" s="76" t="s">
        <v>164</v>
      </c>
      <c r="B110" s="20">
        <v>260</v>
      </c>
      <c r="C110" s="20">
        <v>1040</v>
      </c>
      <c r="D110" s="20">
        <v>320</v>
      </c>
      <c r="E110" s="85">
        <v>72</v>
      </c>
      <c r="F110" s="78">
        <v>288</v>
      </c>
      <c r="G110" s="86">
        <v>94</v>
      </c>
      <c r="H110" s="98">
        <f t="shared" si="2"/>
        <v>-0.70625000000000004</v>
      </c>
      <c r="I110" s="28"/>
      <c r="K110" s="29"/>
      <c r="L110" s="16"/>
      <c r="M110" s="16"/>
      <c r="N110" s="16"/>
      <c r="O110" s="16"/>
      <c r="P110" s="16"/>
      <c r="Q110" s="16"/>
      <c r="R110" s="16"/>
    </row>
    <row r="111" spans="1:18" x14ac:dyDescent="0.2">
      <c r="A111" s="76" t="s">
        <v>25</v>
      </c>
      <c r="B111" s="20">
        <v>73719</v>
      </c>
      <c r="C111" s="20">
        <v>5712413</v>
      </c>
      <c r="D111" s="20">
        <v>88593</v>
      </c>
      <c r="E111" s="85">
        <v>63386</v>
      </c>
      <c r="F111" s="78">
        <v>4817876</v>
      </c>
      <c r="G111" s="86">
        <v>75617</v>
      </c>
      <c r="H111" s="98">
        <f t="shared" si="2"/>
        <v>-0.14646755386994459</v>
      </c>
      <c r="I111" s="28"/>
      <c r="K111" s="29"/>
      <c r="L111" s="16"/>
      <c r="M111" s="16"/>
      <c r="N111" s="16"/>
      <c r="O111" s="16"/>
      <c r="P111" s="16"/>
      <c r="Q111" s="16"/>
      <c r="R111" s="16"/>
    </row>
    <row r="112" spans="1:18" x14ac:dyDescent="0.2">
      <c r="A112" s="76" t="s">
        <v>261</v>
      </c>
      <c r="B112" s="20">
        <v>0</v>
      </c>
      <c r="C112" s="20">
        <v>0</v>
      </c>
      <c r="D112" s="20">
        <v>0</v>
      </c>
      <c r="E112" s="85">
        <v>21</v>
      </c>
      <c r="F112" s="78">
        <v>1361</v>
      </c>
      <c r="G112" s="86">
        <v>24</v>
      </c>
      <c r="H112" s="99" t="s">
        <v>15</v>
      </c>
      <c r="I112" s="28"/>
      <c r="K112" s="29"/>
      <c r="L112" s="16"/>
      <c r="M112" s="16"/>
      <c r="N112" s="16"/>
      <c r="O112" s="16"/>
      <c r="P112" s="16"/>
      <c r="Q112" s="16"/>
      <c r="R112" s="16"/>
    </row>
    <row r="113" spans="1:18" x14ac:dyDescent="0.2">
      <c r="A113" s="76" t="s">
        <v>165</v>
      </c>
      <c r="B113" s="20">
        <v>1896</v>
      </c>
      <c r="C113" s="20">
        <v>153470</v>
      </c>
      <c r="D113" s="20">
        <v>1981</v>
      </c>
      <c r="E113" s="85">
        <v>745</v>
      </c>
      <c r="F113" s="78">
        <v>61285</v>
      </c>
      <c r="G113" s="86">
        <v>810</v>
      </c>
      <c r="H113" s="98">
        <f t="shared" si="2"/>
        <v>-0.59111559818273596</v>
      </c>
      <c r="I113" s="28"/>
      <c r="K113" s="29"/>
      <c r="L113" s="16"/>
      <c r="M113" s="16"/>
      <c r="N113" s="16"/>
      <c r="O113" s="16"/>
      <c r="P113" s="16"/>
      <c r="Q113" s="16"/>
      <c r="R113" s="16"/>
    </row>
    <row r="114" spans="1:18" x14ac:dyDescent="0.2">
      <c r="A114" s="76" t="s">
        <v>38</v>
      </c>
      <c r="B114" s="20">
        <v>0</v>
      </c>
      <c r="C114" s="20">
        <v>2</v>
      </c>
      <c r="D114" s="20">
        <v>48</v>
      </c>
      <c r="E114" s="85">
        <v>0</v>
      </c>
      <c r="F114" s="78">
        <v>2486</v>
      </c>
      <c r="G114" s="86">
        <v>46</v>
      </c>
      <c r="H114" s="98">
        <f t="shared" si="2"/>
        <v>-4.1666666666666664E-2</v>
      </c>
      <c r="I114" s="28"/>
      <c r="K114" s="29"/>
      <c r="L114" s="16"/>
      <c r="M114" s="16"/>
      <c r="N114" s="16"/>
      <c r="O114" s="16"/>
      <c r="P114" s="16"/>
      <c r="Q114" s="16"/>
      <c r="R114" s="16"/>
    </row>
    <row r="115" spans="1:18" x14ac:dyDescent="0.2">
      <c r="A115" s="76" t="s">
        <v>197</v>
      </c>
      <c r="B115" s="20">
        <v>0</v>
      </c>
      <c r="C115" s="20">
        <v>10568</v>
      </c>
      <c r="D115" s="20">
        <v>1885</v>
      </c>
      <c r="E115" s="85">
        <v>0</v>
      </c>
      <c r="F115" s="78">
        <v>0</v>
      </c>
      <c r="G115" s="86">
        <v>0</v>
      </c>
      <c r="H115" s="98">
        <f t="shared" si="2"/>
        <v>-1</v>
      </c>
      <c r="I115" s="28"/>
      <c r="K115" s="29"/>
      <c r="L115" s="16"/>
      <c r="M115" s="16"/>
      <c r="N115" s="16"/>
      <c r="O115" s="16"/>
      <c r="P115" s="16"/>
      <c r="Q115" s="16"/>
      <c r="R115" s="16"/>
    </row>
    <row r="116" spans="1:18" x14ac:dyDescent="0.2">
      <c r="A116" s="76" t="s">
        <v>166</v>
      </c>
      <c r="B116" s="20">
        <v>22756</v>
      </c>
      <c r="C116" s="20">
        <v>1347636</v>
      </c>
      <c r="D116" s="20">
        <v>34768</v>
      </c>
      <c r="E116" s="85">
        <v>29483</v>
      </c>
      <c r="F116" s="78">
        <v>1491226</v>
      </c>
      <c r="G116" s="86">
        <v>40699</v>
      </c>
      <c r="H116" s="98">
        <f t="shared" si="2"/>
        <v>0.17058789691670501</v>
      </c>
      <c r="I116" s="28"/>
      <c r="K116" s="29"/>
      <c r="L116" s="16"/>
      <c r="M116" s="16"/>
      <c r="N116" s="16"/>
      <c r="O116" s="16"/>
      <c r="P116" s="16"/>
      <c r="Q116" s="16"/>
      <c r="R116" s="16"/>
    </row>
    <row r="117" spans="1:18" x14ac:dyDescent="0.2">
      <c r="A117" s="114" t="s">
        <v>13</v>
      </c>
      <c r="B117" s="115">
        <f t="shared" ref="B117:G117" si="3">SUM(B65:B116)</f>
        <v>296531</v>
      </c>
      <c r="C117" s="115">
        <f t="shared" si="3"/>
        <v>17040929</v>
      </c>
      <c r="D117" s="115">
        <f t="shared" si="3"/>
        <v>409095</v>
      </c>
      <c r="E117" s="79">
        <f t="shared" si="3"/>
        <v>245566</v>
      </c>
      <c r="F117" s="80">
        <f t="shared" si="3"/>
        <v>12962066</v>
      </c>
      <c r="G117" s="80">
        <f t="shared" si="3"/>
        <v>324415</v>
      </c>
      <c r="H117" s="103">
        <f>(+G117-D117)/D117</f>
        <v>-0.20699348562069936</v>
      </c>
      <c r="I117" s="35"/>
      <c r="J117" s="44"/>
      <c r="K117" s="45"/>
      <c r="L117" s="9"/>
      <c r="M117" s="9"/>
      <c r="N117" s="46"/>
      <c r="O117" s="9"/>
      <c r="P117" s="9"/>
      <c r="Q117" s="46"/>
      <c r="R117" s="21"/>
    </row>
    <row r="118" spans="1:18" x14ac:dyDescent="0.2">
      <c r="A118" s="9"/>
      <c r="B118" s="9"/>
      <c r="C118" s="9"/>
      <c r="D118" s="9"/>
      <c r="E118" s="9"/>
      <c r="F118" s="136" t="s">
        <v>16</v>
      </c>
      <c r="G118" s="136"/>
      <c r="H118" s="48">
        <f>(+E117-B117)/B117</f>
        <v>-0.17187073189649649</v>
      </c>
      <c r="I118" s="49"/>
      <c r="J118" s="44"/>
      <c r="K118" s="45"/>
      <c r="L118" s="9"/>
      <c r="M118" s="9"/>
      <c r="N118" s="46"/>
      <c r="O118" s="9"/>
      <c r="P118" s="9"/>
      <c r="Q118" s="46"/>
      <c r="R118" s="47"/>
    </row>
    <row r="119" spans="1:18" ht="10.15" customHeight="1" x14ac:dyDescent="0.2"/>
  </sheetData>
  <sheetProtection selectLockedCells="1" selectUnlockedCells="1"/>
  <mergeCells count="2">
    <mergeCell ref="F61:G61"/>
    <mergeCell ref="F118:G118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2"/>
  <sheetViews>
    <sheetView showGridLines="0" view="pageBreakPreview" zoomScaleNormal="145" zoomScaleSheetLayoutView="100" workbookViewId="0"/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45</v>
      </c>
      <c r="B10" s="3"/>
      <c r="C10" s="3"/>
      <c r="D10" s="3"/>
      <c r="E10" s="4"/>
      <c r="F10" s="4"/>
      <c r="G10" s="24"/>
      <c r="H10" s="24"/>
      <c r="I10" s="25"/>
    </row>
    <row r="11" spans="1:9" s="2" customFormat="1" ht="12.75" x14ac:dyDescent="0.2">
      <c r="A11" s="3"/>
      <c r="B11" s="3"/>
      <c r="C11" s="3"/>
      <c r="D11" s="3"/>
      <c r="G11" s="24"/>
      <c r="H11" s="24"/>
      <c r="I11" s="25"/>
    </row>
    <row r="12" spans="1:9" ht="12.75" customHeight="1" x14ac:dyDescent="0.2">
      <c r="A12" s="24"/>
      <c r="B12" s="24"/>
      <c r="C12" s="50"/>
      <c r="D12" s="50"/>
      <c r="E12" s="50"/>
      <c r="F12" s="3" t="str">
        <f>+CONCATENATE(MID(Principal!C11,1,14)," de ambas temporadas")</f>
        <v>Datos al 31/12 de ambas temporadas</v>
      </c>
      <c r="G12" s="50"/>
      <c r="H12" s="50"/>
      <c r="I12" s="50"/>
    </row>
    <row r="13" spans="1:9" ht="6" customHeight="1" x14ac:dyDescent="0.2"/>
    <row r="14" spans="1:9" x14ac:dyDescent="0.2">
      <c r="A14" s="126" t="s">
        <v>35</v>
      </c>
      <c r="B14" s="127"/>
      <c r="C14" s="127"/>
      <c r="D14" s="127"/>
      <c r="E14" s="128"/>
      <c r="F14" s="52" t="s">
        <v>39</v>
      </c>
      <c r="G14" s="52"/>
      <c r="H14" s="52"/>
      <c r="I14" s="101" t="s">
        <v>19</v>
      </c>
    </row>
    <row r="15" spans="1:9" x14ac:dyDescent="0.2">
      <c r="A15" s="129" t="s">
        <v>17</v>
      </c>
      <c r="B15" s="130" t="s">
        <v>14</v>
      </c>
      <c r="C15" s="131" t="s">
        <v>4</v>
      </c>
      <c r="D15" s="131" t="s">
        <v>5</v>
      </c>
      <c r="E15" s="132" t="s">
        <v>6</v>
      </c>
      <c r="F15" s="125" t="s">
        <v>4</v>
      </c>
      <c r="G15" s="53" t="s">
        <v>5</v>
      </c>
      <c r="H15" s="53" t="s">
        <v>6</v>
      </c>
      <c r="I15" s="102" t="s">
        <v>20</v>
      </c>
    </row>
    <row r="16" spans="1:9" ht="13.15" customHeight="1" x14ac:dyDescent="0.2">
      <c r="A16" s="119" t="s">
        <v>150</v>
      </c>
      <c r="B16" s="122" t="s">
        <v>77</v>
      </c>
      <c r="C16" s="123">
        <v>21</v>
      </c>
      <c r="D16" s="123">
        <v>2205</v>
      </c>
      <c r="E16" s="123">
        <v>22</v>
      </c>
      <c r="F16" s="106">
        <v>0</v>
      </c>
      <c r="G16" s="105">
        <v>0</v>
      </c>
      <c r="H16" s="107">
        <v>0</v>
      </c>
      <c r="I16" s="98">
        <f t="shared" ref="I16" si="0">(+H16-E16)/E16</f>
        <v>-1</v>
      </c>
    </row>
    <row r="17" spans="1:9" ht="13.15" customHeight="1" x14ac:dyDescent="0.2">
      <c r="A17" s="119" t="s">
        <v>89</v>
      </c>
      <c r="B17" s="122" t="s">
        <v>73</v>
      </c>
      <c r="C17" s="123">
        <v>0</v>
      </c>
      <c r="D17" s="123">
        <v>0</v>
      </c>
      <c r="E17" s="123">
        <v>0</v>
      </c>
      <c r="F17" s="92">
        <v>45</v>
      </c>
      <c r="G17" s="124">
        <v>45</v>
      </c>
      <c r="H17" s="93">
        <v>73</v>
      </c>
      <c r="I17" s="98" t="s">
        <v>15</v>
      </c>
    </row>
    <row r="18" spans="1:9" ht="13.15" customHeight="1" x14ac:dyDescent="0.2">
      <c r="A18" s="119" t="s">
        <v>89</v>
      </c>
      <c r="B18" s="122" t="s">
        <v>185</v>
      </c>
      <c r="C18" s="123">
        <v>0</v>
      </c>
      <c r="D18" s="123">
        <v>0</v>
      </c>
      <c r="E18" s="123">
        <v>0</v>
      </c>
      <c r="F18" s="92">
        <v>15</v>
      </c>
      <c r="G18" s="124">
        <v>15</v>
      </c>
      <c r="H18" s="93">
        <v>24</v>
      </c>
      <c r="I18" s="98" t="s">
        <v>15</v>
      </c>
    </row>
    <row r="19" spans="1:9" ht="13.15" customHeight="1" x14ac:dyDescent="0.2">
      <c r="A19" s="119" t="s">
        <v>89</v>
      </c>
      <c r="B19" s="96" t="s">
        <v>75</v>
      </c>
      <c r="C19" s="88">
        <v>1315</v>
      </c>
      <c r="D19" s="88">
        <v>83550</v>
      </c>
      <c r="E19" s="88">
        <v>1344</v>
      </c>
      <c r="F19" s="92">
        <v>1416</v>
      </c>
      <c r="G19" s="89">
        <v>92256</v>
      </c>
      <c r="H19" s="93">
        <v>1464</v>
      </c>
      <c r="I19" s="98">
        <f t="shared" ref="I19:I170" si="1">(+H19-E19)/E19</f>
        <v>8.9285714285714288E-2</v>
      </c>
    </row>
    <row r="20" spans="1:9" ht="13.15" customHeight="1" x14ac:dyDescent="0.2">
      <c r="A20" s="119" t="s">
        <v>89</v>
      </c>
      <c r="B20" s="96" t="s">
        <v>77</v>
      </c>
      <c r="C20" s="88">
        <v>445</v>
      </c>
      <c r="D20" s="88">
        <v>43026</v>
      </c>
      <c r="E20" s="88">
        <v>538</v>
      </c>
      <c r="F20" s="92">
        <v>403</v>
      </c>
      <c r="G20" s="89">
        <v>50119</v>
      </c>
      <c r="H20" s="93">
        <v>379</v>
      </c>
      <c r="I20" s="98">
        <f t="shared" si="1"/>
        <v>-0.29553903345724908</v>
      </c>
    </row>
    <row r="21" spans="1:9" ht="13.15" customHeight="1" x14ac:dyDescent="0.2">
      <c r="A21" s="119" t="s">
        <v>151</v>
      </c>
      <c r="B21" s="96" t="s">
        <v>71</v>
      </c>
      <c r="C21" s="88">
        <v>0</v>
      </c>
      <c r="D21" s="88">
        <v>6900</v>
      </c>
      <c r="E21" s="88">
        <v>345</v>
      </c>
      <c r="F21" s="92">
        <v>0</v>
      </c>
      <c r="G21" s="89">
        <v>0</v>
      </c>
      <c r="H21" s="93">
        <v>0</v>
      </c>
      <c r="I21" s="98">
        <f t="shared" si="1"/>
        <v>-1</v>
      </c>
    </row>
    <row r="22" spans="1:9" ht="13.15" customHeight="1" x14ac:dyDescent="0.2">
      <c r="A22" s="119" t="s">
        <v>167</v>
      </c>
      <c r="B22" s="96" t="s">
        <v>69</v>
      </c>
      <c r="C22" s="88">
        <v>8233</v>
      </c>
      <c r="D22" s="88">
        <v>13079</v>
      </c>
      <c r="E22" s="88">
        <v>10207</v>
      </c>
      <c r="F22" s="92">
        <v>9745</v>
      </c>
      <c r="G22" s="89">
        <v>9745</v>
      </c>
      <c r="H22" s="93">
        <v>7782</v>
      </c>
      <c r="I22" s="98">
        <f t="shared" si="1"/>
        <v>-0.23758205153326148</v>
      </c>
    </row>
    <row r="23" spans="1:9" ht="13.15" customHeight="1" x14ac:dyDescent="0.2">
      <c r="A23" s="119" t="s">
        <v>167</v>
      </c>
      <c r="B23" s="96" t="s">
        <v>77</v>
      </c>
      <c r="C23" s="88">
        <v>84</v>
      </c>
      <c r="D23" s="88">
        <v>8799</v>
      </c>
      <c r="E23" s="88">
        <v>94</v>
      </c>
      <c r="F23" s="92">
        <v>123</v>
      </c>
      <c r="G23" s="89">
        <v>10766</v>
      </c>
      <c r="H23" s="93">
        <v>146</v>
      </c>
      <c r="I23" s="98">
        <f t="shared" si="1"/>
        <v>0.55319148936170215</v>
      </c>
    </row>
    <row r="24" spans="1:9" ht="13.15" customHeight="1" x14ac:dyDescent="0.2">
      <c r="A24" s="119" t="s">
        <v>262</v>
      </c>
      <c r="B24" s="96" t="s">
        <v>75</v>
      </c>
      <c r="C24" s="88">
        <v>0</v>
      </c>
      <c r="D24" s="88">
        <v>0</v>
      </c>
      <c r="E24" s="88">
        <v>0</v>
      </c>
      <c r="F24" s="92">
        <v>63</v>
      </c>
      <c r="G24" s="89">
        <v>4696</v>
      </c>
      <c r="H24" s="93">
        <v>69</v>
      </c>
      <c r="I24" s="98" t="s">
        <v>15</v>
      </c>
    </row>
    <row r="25" spans="1:9" ht="13.15" customHeight="1" x14ac:dyDescent="0.2">
      <c r="A25" s="119" t="s">
        <v>262</v>
      </c>
      <c r="B25" s="96" t="s">
        <v>77</v>
      </c>
      <c r="C25" s="88">
        <v>0</v>
      </c>
      <c r="D25" s="88">
        <v>0</v>
      </c>
      <c r="E25" s="88">
        <v>0</v>
      </c>
      <c r="F25" s="92">
        <v>42</v>
      </c>
      <c r="G25" s="89">
        <v>4410</v>
      </c>
      <c r="H25" s="93">
        <v>45</v>
      </c>
      <c r="I25" s="98" t="s">
        <v>15</v>
      </c>
    </row>
    <row r="26" spans="1:9" ht="13.15" customHeight="1" x14ac:dyDescent="0.2">
      <c r="A26" s="119" t="s">
        <v>168</v>
      </c>
      <c r="B26" s="96" t="s">
        <v>70</v>
      </c>
      <c r="C26" s="88">
        <v>0</v>
      </c>
      <c r="D26" s="88">
        <v>0</v>
      </c>
      <c r="E26" s="88">
        <v>0</v>
      </c>
      <c r="F26" s="92">
        <v>107</v>
      </c>
      <c r="G26" s="89">
        <v>3675</v>
      </c>
      <c r="H26" s="93">
        <v>4551</v>
      </c>
      <c r="I26" s="98" t="s">
        <v>15</v>
      </c>
    </row>
    <row r="27" spans="1:9" ht="13.15" customHeight="1" x14ac:dyDescent="0.2">
      <c r="A27" s="119" t="s">
        <v>168</v>
      </c>
      <c r="B27" s="96" t="s">
        <v>71</v>
      </c>
      <c r="C27" s="88">
        <v>0</v>
      </c>
      <c r="D27" s="88">
        <v>0</v>
      </c>
      <c r="E27" s="88">
        <v>0</v>
      </c>
      <c r="F27" s="92">
        <v>60</v>
      </c>
      <c r="G27" s="89">
        <v>5565</v>
      </c>
      <c r="H27" s="93">
        <v>139</v>
      </c>
      <c r="I27" s="98" t="s">
        <v>15</v>
      </c>
    </row>
    <row r="28" spans="1:9" ht="13.15" customHeight="1" x14ac:dyDescent="0.2">
      <c r="A28" s="119" t="s">
        <v>168</v>
      </c>
      <c r="B28" s="96" t="s">
        <v>90</v>
      </c>
      <c r="C28" s="88">
        <v>6044</v>
      </c>
      <c r="D28" s="88">
        <v>362640</v>
      </c>
      <c r="E28" s="88">
        <v>9102</v>
      </c>
      <c r="F28" s="92">
        <v>0</v>
      </c>
      <c r="G28" s="89">
        <v>0</v>
      </c>
      <c r="H28" s="93">
        <v>0</v>
      </c>
      <c r="I28" s="98">
        <f t="shared" si="1"/>
        <v>-1</v>
      </c>
    </row>
    <row r="29" spans="1:9" ht="13.15" customHeight="1" x14ac:dyDescent="0.2">
      <c r="A29" s="119" t="s">
        <v>168</v>
      </c>
      <c r="B29" s="96" t="s">
        <v>81</v>
      </c>
      <c r="C29" s="88">
        <v>0</v>
      </c>
      <c r="D29" s="88">
        <v>0</v>
      </c>
      <c r="E29" s="88">
        <v>0</v>
      </c>
      <c r="F29" s="92">
        <v>40</v>
      </c>
      <c r="G29" s="89">
        <v>2202</v>
      </c>
      <c r="H29" s="93">
        <v>83</v>
      </c>
      <c r="I29" s="98" t="s">
        <v>15</v>
      </c>
    </row>
    <row r="30" spans="1:9" ht="13.15" customHeight="1" x14ac:dyDescent="0.2">
      <c r="A30" s="119" t="s">
        <v>168</v>
      </c>
      <c r="B30" s="96" t="s">
        <v>83</v>
      </c>
      <c r="C30" s="88">
        <v>72</v>
      </c>
      <c r="D30" s="88">
        <v>3600</v>
      </c>
      <c r="E30" s="88">
        <v>93</v>
      </c>
      <c r="F30" s="92">
        <v>0</v>
      </c>
      <c r="G30" s="89">
        <v>0</v>
      </c>
      <c r="H30" s="93">
        <v>0</v>
      </c>
      <c r="I30" s="98">
        <f t="shared" si="1"/>
        <v>-1</v>
      </c>
    </row>
    <row r="31" spans="1:9" ht="13.15" customHeight="1" x14ac:dyDescent="0.2">
      <c r="A31" s="119" t="s">
        <v>239</v>
      </c>
      <c r="B31" s="96" t="s">
        <v>198</v>
      </c>
      <c r="C31" s="88">
        <v>0</v>
      </c>
      <c r="D31" s="88">
        <v>0</v>
      </c>
      <c r="E31" s="88">
        <v>0</v>
      </c>
      <c r="F31" s="92">
        <v>20</v>
      </c>
      <c r="G31" s="89">
        <v>1260</v>
      </c>
      <c r="H31" s="93">
        <v>26</v>
      </c>
      <c r="I31" s="98" t="s">
        <v>15</v>
      </c>
    </row>
    <row r="32" spans="1:9" ht="13.15" customHeight="1" x14ac:dyDescent="0.2">
      <c r="A32" s="119" t="s">
        <v>279</v>
      </c>
      <c r="B32" s="96" t="s">
        <v>75</v>
      </c>
      <c r="C32" s="88">
        <v>0</v>
      </c>
      <c r="D32" s="88">
        <v>0</v>
      </c>
      <c r="E32" s="88">
        <v>0</v>
      </c>
      <c r="F32" s="92">
        <v>21</v>
      </c>
      <c r="G32" s="89">
        <v>1176</v>
      </c>
      <c r="H32" s="93">
        <v>22</v>
      </c>
      <c r="I32" s="98" t="s">
        <v>15</v>
      </c>
    </row>
    <row r="33" spans="1:9" ht="13.15" customHeight="1" x14ac:dyDescent="0.2">
      <c r="A33" s="119" t="s">
        <v>219</v>
      </c>
      <c r="B33" s="96" t="s">
        <v>91</v>
      </c>
      <c r="C33" s="88">
        <v>42</v>
      </c>
      <c r="D33" s="88">
        <v>2352</v>
      </c>
      <c r="E33" s="88">
        <v>45</v>
      </c>
      <c r="F33" s="92">
        <v>168</v>
      </c>
      <c r="G33" s="89">
        <v>9408</v>
      </c>
      <c r="H33" s="93">
        <v>180</v>
      </c>
      <c r="I33" s="98">
        <f t="shared" si="1"/>
        <v>3</v>
      </c>
    </row>
    <row r="34" spans="1:9" ht="13.15" customHeight="1" x14ac:dyDescent="0.2">
      <c r="A34" s="119" t="s">
        <v>152</v>
      </c>
      <c r="B34" s="96" t="s">
        <v>75</v>
      </c>
      <c r="C34" s="88">
        <v>1035</v>
      </c>
      <c r="D34" s="88">
        <v>62159</v>
      </c>
      <c r="E34" s="88">
        <v>1075</v>
      </c>
      <c r="F34" s="92">
        <v>627</v>
      </c>
      <c r="G34" s="89">
        <v>35951</v>
      </c>
      <c r="H34" s="93">
        <v>660</v>
      </c>
      <c r="I34" s="98">
        <f t="shared" si="1"/>
        <v>-0.38604651162790699</v>
      </c>
    </row>
    <row r="35" spans="1:9" ht="13.15" customHeight="1" x14ac:dyDescent="0.2">
      <c r="A35" s="119" t="s">
        <v>169</v>
      </c>
      <c r="B35" s="96" t="s">
        <v>68</v>
      </c>
      <c r="C35" s="88">
        <v>0</v>
      </c>
      <c r="D35" s="88">
        <v>0</v>
      </c>
      <c r="E35" s="88">
        <v>0</v>
      </c>
      <c r="F35" s="92">
        <v>60</v>
      </c>
      <c r="G35" s="89">
        <v>15338</v>
      </c>
      <c r="H35" s="93">
        <v>212</v>
      </c>
      <c r="I35" s="98" t="s">
        <v>15</v>
      </c>
    </row>
    <row r="36" spans="1:9" ht="13.15" customHeight="1" x14ac:dyDescent="0.2">
      <c r="A36" s="119" t="s">
        <v>169</v>
      </c>
      <c r="B36" s="96" t="s">
        <v>294</v>
      </c>
      <c r="C36" s="88">
        <v>0</v>
      </c>
      <c r="D36" s="88">
        <v>0</v>
      </c>
      <c r="E36" s="88">
        <v>0</v>
      </c>
      <c r="F36" s="92">
        <v>80</v>
      </c>
      <c r="G36" s="89">
        <v>80</v>
      </c>
      <c r="H36" s="93">
        <v>110</v>
      </c>
      <c r="I36" s="98" t="s">
        <v>15</v>
      </c>
    </row>
    <row r="37" spans="1:9" ht="13.15" customHeight="1" x14ac:dyDescent="0.2">
      <c r="A37" s="119" t="s">
        <v>169</v>
      </c>
      <c r="B37" s="96" t="s">
        <v>237</v>
      </c>
      <c r="C37" s="88">
        <v>0</v>
      </c>
      <c r="D37" s="88">
        <v>0</v>
      </c>
      <c r="E37" s="88">
        <v>0</v>
      </c>
      <c r="F37" s="92">
        <v>36</v>
      </c>
      <c r="G37" s="89">
        <v>144</v>
      </c>
      <c r="H37" s="93">
        <v>21</v>
      </c>
      <c r="I37" s="98" t="s">
        <v>15</v>
      </c>
    </row>
    <row r="38" spans="1:9" ht="13.15" customHeight="1" x14ac:dyDescent="0.2">
      <c r="A38" s="119" t="s">
        <v>169</v>
      </c>
      <c r="B38" s="96" t="s">
        <v>147</v>
      </c>
      <c r="C38" s="88">
        <v>0</v>
      </c>
      <c r="D38" s="88">
        <v>0</v>
      </c>
      <c r="E38" s="88">
        <v>0</v>
      </c>
      <c r="F38" s="92">
        <v>6</v>
      </c>
      <c r="G38" s="89">
        <v>1160</v>
      </c>
      <c r="H38" s="93">
        <v>7</v>
      </c>
      <c r="I38" s="98" t="s">
        <v>15</v>
      </c>
    </row>
    <row r="39" spans="1:9" ht="13.15" customHeight="1" x14ac:dyDescent="0.2">
      <c r="A39" s="119" t="s">
        <v>169</v>
      </c>
      <c r="B39" s="96" t="s">
        <v>71</v>
      </c>
      <c r="C39" s="88">
        <v>0</v>
      </c>
      <c r="D39" s="88">
        <v>314780</v>
      </c>
      <c r="E39" s="88">
        <v>8860</v>
      </c>
      <c r="F39" s="92">
        <v>0</v>
      </c>
      <c r="G39" s="89">
        <v>228992</v>
      </c>
      <c r="H39" s="93">
        <v>5725</v>
      </c>
      <c r="I39" s="98">
        <f t="shared" si="1"/>
        <v>-0.35383747178329572</v>
      </c>
    </row>
    <row r="40" spans="1:9" ht="13.15" customHeight="1" x14ac:dyDescent="0.2">
      <c r="A40" s="119" t="s">
        <v>169</v>
      </c>
      <c r="B40" s="96" t="s">
        <v>91</v>
      </c>
      <c r="C40" s="88">
        <v>724</v>
      </c>
      <c r="D40" s="88">
        <v>40759</v>
      </c>
      <c r="E40" s="88">
        <v>720</v>
      </c>
      <c r="F40" s="92">
        <v>69</v>
      </c>
      <c r="G40" s="89">
        <v>3395</v>
      </c>
      <c r="H40" s="93">
        <v>69</v>
      </c>
      <c r="I40" s="98">
        <f t="shared" si="1"/>
        <v>-0.90416666666666667</v>
      </c>
    </row>
    <row r="41" spans="1:9" ht="13.15" customHeight="1" x14ac:dyDescent="0.2">
      <c r="A41" s="119" t="s">
        <v>169</v>
      </c>
      <c r="B41" s="96" t="s">
        <v>77</v>
      </c>
      <c r="C41" s="88">
        <v>5867</v>
      </c>
      <c r="D41" s="88">
        <v>363397</v>
      </c>
      <c r="E41" s="88">
        <v>7263</v>
      </c>
      <c r="F41" s="92">
        <v>1587</v>
      </c>
      <c r="G41" s="89">
        <v>99855</v>
      </c>
      <c r="H41" s="93">
        <v>1990</v>
      </c>
      <c r="I41" s="98">
        <f t="shared" si="1"/>
        <v>-0.72600853641745833</v>
      </c>
    </row>
    <row r="42" spans="1:9" ht="13.15" customHeight="1" x14ac:dyDescent="0.2">
      <c r="A42" s="119" t="s">
        <v>169</v>
      </c>
      <c r="B42" s="96" t="s">
        <v>298</v>
      </c>
      <c r="C42" s="88">
        <v>0</v>
      </c>
      <c r="D42" s="88">
        <v>1</v>
      </c>
      <c r="E42" s="88">
        <v>23</v>
      </c>
      <c r="F42" s="92">
        <v>0</v>
      </c>
      <c r="G42" s="89">
        <v>0</v>
      </c>
      <c r="H42" s="93">
        <v>0</v>
      </c>
      <c r="I42" s="98">
        <f t="shared" si="1"/>
        <v>-1</v>
      </c>
    </row>
    <row r="43" spans="1:9" ht="13.15" customHeight="1" x14ac:dyDescent="0.2">
      <c r="A43" s="119" t="s">
        <v>169</v>
      </c>
      <c r="B43" s="96" t="s">
        <v>79</v>
      </c>
      <c r="C43" s="88">
        <v>55544</v>
      </c>
      <c r="D43" s="88">
        <v>663314</v>
      </c>
      <c r="E43" s="88">
        <v>71438</v>
      </c>
      <c r="F43" s="92">
        <v>39291</v>
      </c>
      <c r="G43" s="89">
        <v>397675</v>
      </c>
      <c r="H43" s="93">
        <v>50687</v>
      </c>
      <c r="I43" s="98">
        <f t="shared" si="1"/>
        <v>-0.29047565721324786</v>
      </c>
    </row>
    <row r="44" spans="1:9" ht="13.15" customHeight="1" x14ac:dyDescent="0.2">
      <c r="A44" s="119" t="s">
        <v>169</v>
      </c>
      <c r="B44" s="96" t="s">
        <v>80</v>
      </c>
      <c r="C44" s="88">
        <v>37068</v>
      </c>
      <c r="D44" s="88">
        <v>1876806</v>
      </c>
      <c r="E44" s="88">
        <v>54179</v>
      </c>
      <c r="F44" s="92">
        <v>16389</v>
      </c>
      <c r="G44" s="89">
        <v>862374</v>
      </c>
      <c r="H44" s="93">
        <v>23982</v>
      </c>
      <c r="I44" s="98">
        <f t="shared" si="1"/>
        <v>-0.5573561712102475</v>
      </c>
    </row>
    <row r="45" spans="1:9" ht="13.15" customHeight="1" x14ac:dyDescent="0.2">
      <c r="A45" s="119" t="s">
        <v>169</v>
      </c>
      <c r="B45" s="96" t="s">
        <v>314</v>
      </c>
      <c r="C45" s="88">
        <v>0</v>
      </c>
      <c r="D45" s="88">
        <v>114</v>
      </c>
      <c r="E45" s="88">
        <v>2582</v>
      </c>
      <c r="F45" s="92">
        <v>0</v>
      </c>
      <c r="G45" s="89">
        <v>0</v>
      </c>
      <c r="H45" s="93">
        <v>0</v>
      </c>
      <c r="I45" s="98">
        <f t="shared" si="1"/>
        <v>-1</v>
      </c>
    </row>
    <row r="46" spans="1:9" ht="13.15" customHeight="1" x14ac:dyDescent="0.2">
      <c r="A46" s="119" t="s">
        <v>169</v>
      </c>
      <c r="B46" s="96" t="s">
        <v>82</v>
      </c>
      <c r="C46" s="88">
        <v>0</v>
      </c>
      <c r="D46" s="88">
        <v>0</v>
      </c>
      <c r="E46" s="88">
        <v>0</v>
      </c>
      <c r="F46" s="92">
        <v>0</v>
      </c>
      <c r="G46" s="89">
        <v>129</v>
      </c>
      <c r="H46" s="93">
        <v>2908</v>
      </c>
      <c r="I46" s="98" t="s">
        <v>15</v>
      </c>
    </row>
    <row r="47" spans="1:9" ht="13.15" customHeight="1" x14ac:dyDescent="0.2">
      <c r="A47" s="119" t="s">
        <v>169</v>
      </c>
      <c r="B47" s="96" t="s">
        <v>83</v>
      </c>
      <c r="C47" s="88">
        <v>772</v>
      </c>
      <c r="D47" s="88">
        <v>32200</v>
      </c>
      <c r="E47" s="88">
        <v>1075</v>
      </c>
      <c r="F47" s="92">
        <v>1740</v>
      </c>
      <c r="G47" s="89">
        <v>102040</v>
      </c>
      <c r="H47" s="93">
        <v>2654</v>
      </c>
      <c r="I47" s="98">
        <f t="shared" si="1"/>
        <v>1.4688372093023256</v>
      </c>
    </row>
    <row r="48" spans="1:9" ht="13.15" customHeight="1" x14ac:dyDescent="0.2">
      <c r="A48" s="119" t="s">
        <v>169</v>
      </c>
      <c r="B48" s="96" t="s">
        <v>287</v>
      </c>
      <c r="C48" s="88">
        <v>0</v>
      </c>
      <c r="D48" s="88">
        <v>28</v>
      </c>
      <c r="E48" s="88">
        <v>669</v>
      </c>
      <c r="F48" s="92">
        <v>0</v>
      </c>
      <c r="G48" s="89">
        <v>0</v>
      </c>
      <c r="H48" s="93">
        <v>0</v>
      </c>
      <c r="I48" s="98">
        <f t="shared" si="1"/>
        <v>-1</v>
      </c>
    </row>
    <row r="49" spans="1:9" ht="13.15" customHeight="1" x14ac:dyDescent="0.2">
      <c r="A49" s="119" t="s">
        <v>169</v>
      </c>
      <c r="B49" s="96" t="s">
        <v>95</v>
      </c>
      <c r="C49" s="88">
        <v>0</v>
      </c>
      <c r="D49" s="88">
        <v>40</v>
      </c>
      <c r="E49" s="88">
        <v>973</v>
      </c>
      <c r="F49" s="92">
        <v>0</v>
      </c>
      <c r="G49" s="89">
        <v>48</v>
      </c>
      <c r="H49" s="93">
        <v>1149</v>
      </c>
      <c r="I49" s="98">
        <f t="shared" si="1"/>
        <v>0.18088386433710174</v>
      </c>
    </row>
    <row r="50" spans="1:9" ht="13.15" customHeight="1" x14ac:dyDescent="0.2">
      <c r="A50" s="119" t="s">
        <v>153</v>
      </c>
      <c r="B50" s="96" t="s">
        <v>75</v>
      </c>
      <c r="C50" s="88">
        <v>357</v>
      </c>
      <c r="D50" s="88">
        <v>12661</v>
      </c>
      <c r="E50" s="88">
        <v>391</v>
      </c>
      <c r="F50" s="92">
        <v>420</v>
      </c>
      <c r="G50" s="89">
        <v>22876</v>
      </c>
      <c r="H50" s="93">
        <v>435</v>
      </c>
      <c r="I50" s="98">
        <f t="shared" si="1"/>
        <v>0.11253196930946291</v>
      </c>
    </row>
    <row r="51" spans="1:9" ht="13.15" customHeight="1" x14ac:dyDescent="0.2">
      <c r="A51" s="119" t="s">
        <v>153</v>
      </c>
      <c r="B51" s="96" t="s">
        <v>77</v>
      </c>
      <c r="C51" s="88">
        <v>1640</v>
      </c>
      <c r="D51" s="88">
        <v>105648</v>
      </c>
      <c r="E51" s="88">
        <v>1950</v>
      </c>
      <c r="F51" s="92">
        <v>2332</v>
      </c>
      <c r="G51" s="89">
        <v>146090</v>
      </c>
      <c r="H51" s="93">
        <v>2571</v>
      </c>
      <c r="I51" s="98">
        <f t="shared" si="1"/>
        <v>0.31846153846153846</v>
      </c>
    </row>
    <row r="52" spans="1:9" ht="13.15" customHeight="1" x14ac:dyDescent="0.2">
      <c r="A52" s="119" t="s">
        <v>153</v>
      </c>
      <c r="B52" s="96" t="s">
        <v>287</v>
      </c>
      <c r="C52" s="88">
        <v>0</v>
      </c>
      <c r="D52" s="88">
        <v>38</v>
      </c>
      <c r="E52" s="88">
        <v>921</v>
      </c>
      <c r="F52" s="92">
        <v>0</v>
      </c>
      <c r="G52" s="89">
        <v>0</v>
      </c>
      <c r="H52" s="93">
        <v>0</v>
      </c>
      <c r="I52" s="98">
        <f t="shared" si="1"/>
        <v>-1</v>
      </c>
    </row>
    <row r="53" spans="1:9" ht="13.15" customHeight="1" x14ac:dyDescent="0.2">
      <c r="A53" s="119" t="s">
        <v>153</v>
      </c>
      <c r="B53" s="96" t="s">
        <v>297</v>
      </c>
      <c r="C53" s="88">
        <v>20</v>
      </c>
      <c r="D53" s="88">
        <v>20</v>
      </c>
      <c r="E53" s="88">
        <v>20</v>
      </c>
      <c r="F53" s="92">
        <v>0</v>
      </c>
      <c r="G53" s="89">
        <v>0</v>
      </c>
      <c r="H53" s="93">
        <v>0</v>
      </c>
      <c r="I53" s="98">
        <f t="shared" si="1"/>
        <v>-1</v>
      </c>
    </row>
    <row r="54" spans="1:9" ht="13.15" customHeight="1" x14ac:dyDescent="0.2">
      <c r="A54" s="119" t="s">
        <v>170</v>
      </c>
      <c r="B54" s="96" t="s">
        <v>80</v>
      </c>
      <c r="C54" s="88">
        <v>0</v>
      </c>
      <c r="D54" s="88">
        <v>0</v>
      </c>
      <c r="E54" s="88">
        <v>0</v>
      </c>
      <c r="F54" s="92">
        <v>238</v>
      </c>
      <c r="G54" s="89">
        <v>14280</v>
      </c>
      <c r="H54" s="93">
        <v>358</v>
      </c>
      <c r="I54" s="98" t="s">
        <v>15</v>
      </c>
    </row>
    <row r="55" spans="1:9" ht="13.15" customHeight="1" x14ac:dyDescent="0.2">
      <c r="A55" s="119" t="s">
        <v>171</v>
      </c>
      <c r="B55" s="96" t="s">
        <v>69</v>
      </c>
      <c r="C55" s="88">
        <v>0</v>
      </c>
      <c r="D55" s="88">
        <v>150</v>
      </c>
      <c r="E55" s="88">
        <v>119</v>
      </c>
      <c r="F55" s="92">
        <v>3300</v>
      </c>
      <c r="G55" s="89">
        <v>3660</v>
      </c>
      <c r="H55" s="93">
        <v>2906</v>
      </c>
      <c r="I55" s="98">
        <f t="shared" si="1"/>
        <v>23.420168067226889</v>
      </c>
    </row>
    <row r="56" spans="1:9" ht="13.15" customHeight="1" x14ac:dyDescent="0.2">
      <c r="A56" s="119" t="s">
        <v>171</v>
      </c>
      <c r="B56" s="96" t="s">
        <v>189</v>
      </c>
      <c r="C56" s="88">
        <v>18</v>
      </c>
      <c r="D56" s="88">
        <v>18</v>
      </c>
      <c r="E56" s="88">
        <v>15</v>
      </c>
      <c r="F56" s="92">
        <v>0</v>
      </c>
      <c r="G56" s="89">
        <v>0</v>
      </c>
      <c r="H56" s="93">
        <v>0</v>
      </c>
      <c r="I56" s="98">
        <f t="shared" si="1"/>
        <v>-1</v>
      </c>
    </row>
    <row r="57" spans="1:9" ht="13.15" customHeight="1" x14ac:dyDescent="0.2">
      <c r="A57" s="119" t="s">
        <v>171</v>
      </c>
      <c r="B57" s="96" t="s">
        <v>77</v>
      </c>
      <c r="C57" s="88">
        <v>399</v>
      </c>
      <c r="D57" s="88">
        <v>41432</v>
      </c>
      <c r="E57" s="88">
        <v>425</v>
      </c>
      <c r="F57" s="92">
        <v>672</v>
      </c>
      <c r="G57" s="89">
        <v>69461</v>
      </c>
      <c r="H57" s="93">
        <v>711</v>
      </c>
      <c r="I57" s="98">
        <f t="shared" si="1"/>
        <v>0.67294117647058826</v>
      </c>
    </row>
    <row r="58" spans="1:9" ht="13.15" customHeight="1" x14ac:dyDescent="0.2">
      <c r="A58" s="119" t="s">
        <v>171</v>
      </c>
      <c r="B58" s="96" t="s">
        <v>99</v>
      </c>
      <c r="C58" s="88">
        <v>0</v>
      </c>
      <c r="D58" s="88">
        <v>19308</v>
      </c>
      <c r="E58" s="88">
        <v>242</v>
      </c>
      <c r="F58" s="92">
        <v>0</v>
      </c>
      <c r="G58" s="89">
        <v>52774</v>
      </c>
      <c r="H58" s="93">
        <v>648</v>
      </c>
      <c r="I58" s="98">
        <f t="shared" si="1"/>
        <v>1.6776859504132231</v>
      </c>
    </row>
    <row r="59" spans="1:9" ht="13.15" customHeight="1" x14ac:dyDescent="0.2">
      <c r="A59" s="119" t="s">
        <v>171</v>
      </c>
      <c r="B59" s="96" t="s">
        <v>80</v>
      </c>
      <c r="C59" s="88">
        <v>1360</v>
      </c>
      <c r="D59" s="88">
        <v>81600</v>
      </c>
      <c r="E59" s="88">
        <v>2048</v>
      </c>
      <c r="F59" s="92">
        <v>3763</v>
      </c>
      <c r="G59" s="89">
        <v>225780</v>
      </c>
      <c r="H59" s="93">
        <v>5667</v>
      </c>
      <c r="I59" s="98">
        <f t="shared" si="1"/>
        <v>1.76708984375</v>
      </c>
    </row>
    <row r="60" spans="1:9" ht="13.15" customHeight="1" x14ac:dyDescent="0.2">
      <c r="A60" s="119" t="s">
        <v>172</v>
      </c>
      <c r="B60" s="96" t="s">
        <v>189</v>
      </c>
      <c r="C60" s="88">
        <v>2</v>
      </c>
      <c r="D60" s="88">
        <v>2</v>
      </c>
      <c r="E60" s="88">
        <v>1</v>
      </c>
      <c r="F60" s="92">
        <v>0</v>
      </c>
      <c r="G60" s="89">
        <v>0</v>
      </c>
      <c r="H60" s="93">
        <v>0</v>
      </c>
      <c r="I60" s="98">
        <f t="shared" si="1"/>
        <v>-1</v>
      </c>
    </row>
    <row r="61" spans="1:9" ht="13.15" customHeight="1" x14ac:dyDescent="0.2">
      <c r="A61" s="119" t="s">
        <v>172</v>
      </c>
      <c r="B61" s="96" t="s">
        <v>80</v>
      </c>
      <c r="C61" s="88">
        <v>443</v>
      </c>
      <c r="D61" s="88">
        <v>26580</v>
      </c>
      <c r="E61" s="88">
        <v>667</v>
      </c>
      <c r="F61" s="92">
        <v>119</v>
      </c>
      <c r="G61" s="89">
        <v>7140</v>
      </c>
      <c r="H61" s="93">
        <v>179</v>
      </c>
      <c r="I61" s="98">
        <f t="shared" si="1"/>
        <v>-0.73163418290854576</v>
      </c>
    </row>
    <row r="62" spans="1:9" ht="13.15" customHeight="1" x14ac:dyDescent="0.2">
      <c r="A62" s="119" t="s">
        <v>173</v>
      </c>
      <c r="B62" s="96" t="s">
        <v>188</v>
      </c>
      <c r="C62" s="88">
        <v>0</v>
      </c>
      <c r="D62" s="88">
        <v>12</v>
      </c>
      <c r="E62" s="88">
        <v>333</v>
      </c>
      <c r="F62" s="92">
        <v>0</v>
      </c>
      <c r="G62" s="89">
        <v>0</v>
      </c>
      <c r="H62" s="93">
        <v>0</v>
      </c>
      <c r="I62" s="98">
        <f t="shared" si="1"/>
        <v>-1</v>
      </c>
    </row>
    <row r="63" spans="1:9" ht="13.15" customHeight="1" x14ac:dyDescent="0.2">
      <c r="A63" s="119" t="s">
        <v>173</v>
      </c>
      <c r="B63" s="96" t="s">
        <v>71</v>
      </c>
      <c r="C63" s="88">
        <v>0</v>
      </c>
      <c r="D63" s="88">
        <v>9400</v>
      </c>
      <c r="E63" s="88">
        <v>235</v>
      </c>
      <c r="F63" s="92">
        <v>0</v>
      </c>
      <c r="G63" s="89">
        <v>3800</v>
      </c>
      <c r="H63" s="93">
        <v>95</v>
      </c>
      <c r="I63" s="98">
        <f t="shared" si="1"/>
        <v>-0.5957446808510638</v>
      </c>
    </row>
    <row r="64" spans="1:9" ht="13.15" customHeight="1" x14ac:dyDescent="0.2">
      <c r="A64" s="119" t="s">
        <v>190</v>
      </c>
      <c r="B64" s="96" t="s">
        <v>91</v>
      </c>
      <c r="C64" s="88">
        <v>433</v>
      </c>
      <c r="D64" s="88">
        <v>24474</v>
      </c>
      <c r="E64" s="88">
        <v>463</v>
      </c>
      <c r="F64" s="92">
        <v>21</v>
      </c>
      <c r="G64" s="89">
        <v>1176</v>
      </c>
      <c r="H64" s="93">
        <v>22</v>
      </c>
      <c r="I64" s="98">
        <f t="shared" si="1"/>
        <v>-0.95248380129589638</v>
      </c>
    </row>
    <row r="65" spans="1:9" ht="13.15" customHeight="1" x14ac:dyDescent="0.2">
      <c r="A65" s="119" t="s">
        <v>190</v>
      </c>
      <c r="B65" s="96" t="s">
        <v>198</v>
      </c>
      <c r="C65" s="88">
        <v>68</v>
      </c>
      <c r="D65" s="88">
        <v>5470</v>
      </c>
      <c r="E65" s="88">
        <v>88</v>
      </c>
      <c r="F65" s="92">
        <v>60</v>
      </c>
      <c r="G65" s="89">
        <v>4800</v>
      </c>
      <c r="H65" s="93">
        <v>77</v>
      </c>
      <c r="I65" s="98">
        <f t="shared" si="1"/>
        <v>-0.125</v>
      </c>
    </row>
    <row r="66" spans="1:9" ht="13.15" customHeight="1" x14ac:dyDescent="0.2">
      <c r="A66" s="119" t="s">
        <v>174</v>
      </c>
      <c r="B66" s="96" t="s">
        <v>71</v>
      </c>
      <c r="C66" s="88">
        <v>0</v>
      </c>
      <c r="D66" s="88">
        <v>31254</v>
      </c>
      <c r="E66" s="88">
        <v>1563</v>
      </c>
      <c r="F66" s="92">
        <v>0</v>
      </c>
      <c r="G66" s="89">
        <v>24840</v>
      </c>
      <c r="H66" s="93">
        <v>1242</v>
      </c>
      <c r="I66" s="98">
        <f t="shared" si="1"/>
        <v>-0.20537428023032631</v>
      </c>
    </row>
    <row r="67" spans="1:9" ht="13.15" customHeight="1" x14ac:dyDescent="0.2">
      <c r="A67" s="119" t="s">
        <v>174</v>
      </c>
      <c r="B67" s="96" t="s">
        <v>90</v>
      </c>
      <c r="C67" s="88">
        <v>18</v>
      </c>
      <c r="D67" s="88">
        <v>1080</v>
      </c>
      <c r="E67" s="88">
        <v>27</v>
      </c>
      <c r="F67" s="92">
        <v>0</v>
      </c>
      <c r="G67" s="89">
        <v>0</v>
      </c>
      <c r="H67" s="93">
        <v>0</v>
      </c>
      <c r="I67" s="98">
        <f t="shared" si="1"/>
        <v>-1</v>
      </c>
    </row>
    <row r="68" spans="1:9" ht="13.15" customHeight="1" x14ac:dyDescent="0.2">
      <c r="A68" s="119" t="s">
        <v>174</v>
      </c>
      <c r="B68" s="96" t="s">
        <v>84</v>
      </c>
      <c r="C68" s="88">
        <v>0</v>
      </c>
      <c r="D68" s="88">
        <v>159</v>
      </c>
      <c r="E68" s="88">
        <v>3786</v>
      </c>
      <c r="F68" s="92">
        <v>0</v>
      </c>
      <c r="G68" s="89">
        <v>288</v>
      </c>
      <c r="H68" s="93">
        <v>6898</v>
      </c>
      <c r="I68" s="98">
        <f t="shared" si="1"/>
        <v>0.82197569994717379</v>
      </c>
    </row>
    <row r="69" spans="1:9" ht="13.15" customHeight="1" x14ac:dyDescent="0.2">
      <c r="A69" s="119" t="s">
        <v>280</v>
      </c>
      <c r="B69" s="96" t="s">
        <v>282</v>
      </c>
      <c r="C69" s="88">
        <v>0</v>
      </c>
      <c r="D69" s="88">
        <v>4235</v>
      </c>
      <c r="E69" s="88">
        <v>96</v>
      </c>
      <c r="F69" s="92">
        <v>0</v>
      </c>
      <c r="G69" s="89">
        <v>0</v>
      </c>
      <c r="H69" s="93">
        <v>0</v>
      </c>
      <c r="I69" s="98">
        <f t="shared" si="1"/>
        <v>-1</v>
      </c>
    </row>
    <row r="70" spans="1:9" ht="13.15" customHeight="1" x14ac:dyDescent="0.2">
      <c r="A70" s="119" t="s">
        <v>175</v>
      </c>
      <c r="B70" s="96" t="s">
        <v>92</v>
      </c>
      <c r="C70" s="88">
        <v>0</v>
      </c>
      <c r="D70" s="88">
        <v>1290</v>
      </c>
      <c r="E70" s="88">
        <v>1024</v>
      </c>
      <c r="F70" s="92">
        <v>15172</v>
      </c>
      <c r="G70" s="89">
        <v>16492</v>
      </c>
      <c r="H70" s="93">
        <v>13044</v>
      </c>
      <c r="I70" s="98">
        <f t="shared" si="1"/>
        <v>11.73828125</v>
      </c>
    </row>
    <row r="71" spans="1:9" ht="13.15" customHeight="1" x14ac:dyDescent="0.2">
      <c r="A71" s="119" t="s">
        <v>154</v>
      </c>
      <c r="B71" s="96" t="s">
        <v>75</v>
      </c>
      <c r="C71" s="88">
        <v>105</v>
      </c>
      <c r="D71" s="88">
        <v>5817</v>
      </c>
      <c r="E71" s="88">
        <v>111</v>
      </c>
      <c r="F71" s="92">
        <v>21</v>
      </c>
      <c r="G71" s="89">
        <v>1176</v>
      </c>
      <c r="H71" s="93">
        <v>22</v>
      </c>
      <c r="I71" s="98">
        <f t="shared" si="1"/>
        <v>-0.80180180180180183</v>
      </c>
    </row>
    <row r="72" spans="1:9" ht="13.15" customHeight="1" x14ac:dyDescent="0.2">
      <c r="A72" s="119" t="s">
        <v>154</v>
      </c>
      <c r="B72" s="96" t="s">
        <v>198</v>
      </c>
      <c r="C72" s="88">
        <v>983</v>
      </c>
      <c r="D72" s="88">
        <v>101729</v>
      </c>
      <c r="E72" s="88">
        <v>1110</v>
      </c>
      <c r="F72" s="92">
        <v>711</v>
      </c>
      <c r="G72" s="89">
        <v>75075</v>
      </c>
      <c r="H72" s="93">
        <v>783</v>
      </c>
      <c r="I72" s="98">
        <f t="shared" si="1"/>
        <v>-0.29459459459459458</v>
      </c>
    </row>
    <row r="73" spans="1:9" ht="13.15" customHeight="1" x14ac:dyDescent="0.2">
      <c r="A73" s="119" t="s">
        <v>155</v>
      </c>
      <c r="B73" s="96" t="s">
        <v>92</v>
      </c>
      <c r="C73" s="88">
        <v>1317</v>
      </c>
      <c r="D73" s="88">
        <v>1317</v>
      </c>
      <c r="E73" s="88">
        <v>1010</v>
      </c>
      <c r="F73" s="92">
        <v>0</v>
      </c>
      <c r="G73" s="89">
        <v>0</v>
      </c>
      <c r="H73" s="93">
        <v>0</v>
      </c>
      <c r="I73" s="98">
        <f t="shared" si="1"/>
        <v>-1</v>
      </c>
    </row>
    <row r="74" spans="1:9" ht="13.15" customHeight="1" x14ac:dyDescent="0.2">
      <c r="A74" s="119" t="s">
        <v>155</v>
      </c>
      <c r="B74" s="96" t="s">
        <v>257</v>
      </c>
      <c r="C74" s="88">
        <v>0</v>
      </c>
      <c r="D74" s="88">
        <v>0</v>
      </c>
      <c r="E74" s="88">
        <v>0</v>
      </c>
      <c r="F74" s="92">
        <v>0</v>
      </c>
      <c r="G74" s="89">
        <v>4852</v>
      </c>
      <c r="H74" s="93">
        <v>73</v>
      </c>
      <c r="I74" s="98" t="s">
        <v>15</v>
      </c>
    </row>
    <row r="75" spans="1:9" ht="13.15" customHeight="1" x14ac:dyDescent="0.2">
      <c r="A75" s="119" t="s">
        <v>155</v>
      </c>
      <c r="B75" s="96" t="s">
        <v>282</v>
      </c>
      <c r="C75" s="88">
        <v>0</v>
      </c>
      <c r="D75" s="88">
        <v>15800</v>
      </c>
      <c r="E75" s="88">
        <v>319</v>
      </c>
      <c r="F75" s="92">
        <v>0</v>
      </c>
      <c r="G75" s="89">
        <v>0</v>
      </c>
      <c r="H75" s="93">
        <v>0</v>
      </c>
      <c r="I75" s="98">
        <f t="shared" si="1"/>
        <v>-1</v>
      </c>
    </row>
    <row r="76" spans="1:9" ht="13.15" customHeight="1" x14ac:dyDescent="0.2">
      <c r="A76" s="119" t="s">
        <v>155</v>
      </c>
      <c r="B76" s="96" t="s">
        <v>73</v>
      </c>
      <c r="C76" s="88">
        <v>0</v>
      </c>
      <c r="D76" s="88">
        <v>0</v>
      </c>
      <c r="E76" s="88">
        <v>0</v>
      </c>
      <c r="F76" s="92">
        <v>36</v>
      </c>
      <c r="G76" s="89">
        <v>36</v>
      </c>
      <c r="H76" s="93">
        <v>58</v>
      </c>
      <c r="I76" s="98" t="s">
        <v>15</v>
      </c>
    </row>
    <row r="77" spans="1:9" ht="13.15" customHeight="1" x14ac:dyDescent="0.2">
      <c r="A77" s="119" t="s">
        <v>155</v>
      </c>
      <c r="B77" s="96" t="s">
        <v>258</v>
      </c>
      <c r="C77" s="88">
        <v>0</v>
      </c>
      <c r="D77" s="88">
        <v>3982</v>
      </c>
      <c r="E77" s="88">
        <v>54</v>
      </c>
      <c r="F77" s="92">
        <v>0</v>
      </c>
      <c r="G77" s="89">
        <v>14700</v>
      </c>
      <c r="H77" s="93">
        <v>201</v>
      </c>
      <c r="I77" s="98">
        <f t="shared" si="1"/>
        <v>2.7222222222222223</v>
      </c>
    </row>
    <row r="78" spans="1:9" ht="13.15" customHeight="1" x14ac:dyDescent="0.2">
      <c r="A78" s="119" t="s">
        <v>155</v>
      </c>
      <c r="B78" s="96" t="s">
        <v>75</v>
      </c>
      <c r="C78" s="88">
        <v>452</v>
      </c>
      <c r="D78" s="88">
        <v>32245</v>
      </c>
      <c r="E78" s="88">
        <v>440</v>
      </c>
      <c r="F78" s="92">
        <v>708</v>
      </c>
      <c r="G78" s="89">
        <v>47258</v>
      </c>
      <c r="H78" s="93">
        <v>719</v>
      </c>
      <c r="I78" s="98">
        <f t="shared" si="1"/>
        <v>0.63409090909090904</v>
      </c>
    </row>
    <row r="79" spans="1:9" ht="13.15" customHeight="1" x14ac:dyDescent="0.2">
      <c r="A79" s="119" t="s">
        <v>155</v>
      </c>
      <c r="B79" s="96" t="s">
        <v>304</v>
      </c>
      <c r="C79" s="88">
        <v>0</v>
      </c>
      <c r="D79" s="88">
        <v>0</v>
      </c>
      <c r="E79" s="88">
        <v>0</v>
      </c>
      <c r="F79" s="92">
        <v>0</v>
      </c>
      <c r="G79" s="89">
        <v>0</v>
      </c>
      <c r="H79" s="93">
        <v>0</v>
      </c>
      <c r="I79" s="98" t="s">
        <v>15</v>
      </c>
    </row>
    <row r="80" spans="1:9" ht="13.15" customHeight="1" x14ac:dyDescent="0.2">
      <c r="A80" s="119" t="s">
        <v>155</v>
      </c>
      <c r="B80" s="96" t="s">
        <v>77</v>
      </c>
      <c r="C80" s="88">
        <v>712</v>
      </c>
      <c r="D80" s="88">
        <v>50948</v>
      </c>
      <c r="E80" s="88">
        <v>888</v>
      </c>
      <c r="F80" s="92">
        <v>324</v>
      </c>
      <c r="G80" s="89">
        <v>21012</v>
      </c>
      <c r="H80" s="93">
        <v>402</v>
      </c>
      <c r="I80" s="98">
        <f t="shared" si="1"/>
        <v>-0.54729729729729726</v>
      </c>
    </row>
    <row r="81" spans="1:9" ht="13.15" customHeight="1" x14ac:dyDescent="0.2">
      <c r="A81" s="119" t="s">
        <v>155</v>
      </c>
      <c r="B81" s="96" t="s">
        <v>79</v>
      </c>
      <c r="C81" s="88">
        <v>400</v>
      </c>
      <c r="D81" s="88">
        <v>400</v>
      </c>
      <c r="E81" s="88">
        <v>510</v>
      </c>
      <c r="F81" s="92">
        <v>0</v>
      </c>
      <c r="G81" s="89">
        <v>0</v>
      </c>
      <c r="H81" s="93">
        <v>0</v>
      </c>
      <c r="I81" s="98">
        <f t="shared" si="1"/>
        <v>-1</v>
      </c>
    </row>
    <row r="82" spans="1:9" ht="13.15" customHeight="1" x14ac:dyDescent="0.2">
      <c r="A82" s="119" t="s">
        <v>155</v>
      </c>
      <c r="B82" s="96" t="s">
        <v>286</v>
      </c>
      <c r="C82" s="88">
        <v>0</v>
      </c>
      <c r="D82" s="88">
        <v>0</v>
      </c>
      <c r="E82" s="88">
        <v>0</v>
      </c>
      <c r="F82" s="92">
        <v>0</v>
      </c>
      <c r="G82" s="89">
        <v>7</v>
      </c>
      <c r="H82" s="93">
        <v>12</v>
      </c>
      <c r="I82" s="98" t="s">
        <v>15</v>
      </c>
    </row>
    <row r="83" spans="1:9" ht="13.15" customHeight="1" x14ac:dyDescent="0.2">
      <c r="A83" s="119" t="s">
        <v>156</v>
      </c>
      <c r="B83" s="96" t="s">
        <v>75</v>
      </c>
      <c r="C83" s="88">
        <v>122</v>
      </c>
      <c r="D83" s="88">
        <v>7112</v>
      </c>
      <c r="E83" s="88">
        <v>128</v>
      </c>
      <c r="F83" s="92">
        <v>126</v>
      </c>
      <c r="G83" s="89">
        <v>6909</v>
      </c>
      <c r="H83" s="93">
        <v>135</v>
      </c>
      <c r="I83" s="98">
        <f t="shared" si="1"/>
        <v>5.46875E-2</v>
      </c>
    </row>
    <row r="84" spans="1:9" ht="13.15" customHeight="1" x14ac:dyDescent="0.2">
      <c r="A84" s="119" t="s">
        <v>156</v>
      </c>
      <c r="B84" s="96" t="s">
        <v>77</v>
      </c>
      <c r="C84" s="88">
        <v>3</v>
      </c>
      <c r="D84" s="88">
        <v>315</v>
      </c>
      <c r="E84" s="88">
        <v>3</v>
      </c>
      <c r="F84" s="92">
        <v>0</v>
      </c>
      <c r="G84" s="89">
        <v>0</v>
      </c>
      <c r="H84" s="93">
        <v>0</v>
      </c>
      <c r="I84" s="98">
        <f t="shared" si="1"/>
        <v>-1</v>
      </c>
    </row>
    <row r="85" spans="1:9" ht="13.15" customHeight="1" x14ac:dyDescent="0.2">
      <c r="A85" s="119" t="s">
        <v>93</v>
      </c>
      <c r="B85" s="96" t="s">
        <v>75</v>
      </c>
      <c r="C85" s="88">
        <v>1791</v>
      </c>
      <c r="D85" s="88">
        <v>114581</v>
      </c>
      <c r="E85" s="88">
        <v>1821</v>
      </c>
      <c r="F85" s="92">
        <v>290</v>
      </c>
      <c r="G85" s="89">
        <v>20068</v>
      </c>
      <c r="H85" s="93">
        <v>295</v>
      </c>
      <c r="I85" s="98">
        <f t="shared" si="1"/>
        <v>-0.83800109829763869</v>
      </c>
    </row>
    <row r="86" spans="1:9" ht="13.15" customHeight="1" x14ac:dyDescent="0.2">
      <c r="A86" s="119" t="s">
        <v>93</v>
      </c>
      <c r="B86" s="96" t="s">
        <v>77</v>
      </c>
      <c r="C86" s="88">
        <v>1679</v>
      </c>
      <c r="D86" s="88">
        <v>107401</v>
      </c>
      <c r="E86" s="88">
        <v>2035</v>
      </c>
      <c r="F86" s="92">
        <v>1165</v>
      </c>
      <c r="G86" s="89">
        <v>72031</v>
      </c>
      <c r="H86" s="93">
        <v>1428</v>
      </c>
      <c r="I86" s="98">
        <f t="shared" si="1"/>
        <v>-0.29828009828009827</v>
      </c>
    </row>
    <row r="87" spans="1:9" ht="13.15" customHeight="1" x14ac:dyDescent="0.2">
      <c r="A87" s="119" t="s">
        <v>37</v>
      </c>
      <c r="B87" s="96" t="s">
        <v>91</v>
      </c>
      <c r="C87" s="88">
        <v>21</v>
      </c>
      <c r="D87" s="88">
        <v>1421</v>
      </c>
      <c r="E87" s="88">
        <v>21</v>
      </c>
      <c r="F87" s="92">
        <v>0</v>
      </c>
      <c r="G87" s="89">
        <v>0</v>
      </c>
      <c r="H87" s="93">
        <v>0</v>
      </c>
      <c r="I87" s="98">
        <f t="shared" si="1"/>
        <v>-1</v>
      </c>
    </row>
    <row r="88" spans="1:9" ht="13.15" customHeight="1" x14ac:dyDescent="0.2">
      <c r="A88" s="119" t="s">
        <v>37</v>
      </c>
      <c r="B88" s="96" t="s">
        <v>77</v>
      </c>
      <c r="C88" s="88">
        <v>665</v>
      </c>
      <c r="D88" s="88">
        <v>70119</v>
      </c>
      <c r="E88" s="88">
        <v>743</v>
      </c>
      <c r="F88" s="92">
        <v>643</v>
      </c>
      <c r="G88" s="89">
        <v>65185</v>
      </c>
      <c r="H88" s="93">
        <v>720</v>
      </c>
      <c r="I88" s="98">
        <f t="shared" si="1"/>
        <v>-3.095558546433378E-2</v>
      </c>
    </row>
    <row r="89" spans="1:9" ht="13.15" customHeight="1" x14ac:dyDescent="0.2">
      <c r="A89" s="119" t="s">
        <v>94</v>
      </c>
      <c r="B89" s="96" t="s">
        <v>176</v>
      </c>
      <c r="C89" s="88">
        <v>30</v>
      </c>
      <c r="D89" s="88">
        <v>5890</v>
      </c>
      <c r="E89" s="88">
        <v>29</v>
      </c>
      <c r="F89" s="92">
        <v>40</v>
      </c>
      <c r="G89" s="89">
        <v>6510</v>
      </c>
      <c r="H89" s="93">
        <v>41</v>
      </c>
      <c r="I89" s="98">
        <f t="shared" si="1"/>
        <v>0.41379310344827586</v>
      </c>
    </row>
    <row r="90" spans="1:9" ht="13.15" customHeight="1" x14ac:dyDescent="0.2">
      <c r="A90" s="119" t="s">
        <v>94</v>
      </c>
      <c r="B90" s="96" t="s">
        <v>73</v>
      </c>
      <c r="C90" s="88">
        <v>54</v>
      </c>
      <c r="D90" s="88">
        <v>54</v>
      </c>
      <c r="E90" s="88">
        <v>87</v>
      </c>
      <c r="F90" s="92">
        <v>106</v>
      </c>
      <c r="G90" s="89">
        <v>106</v>
      </c>
      <c r="H90" s="93">
        <v>171</v>
      </c>
      <c r="I90" s="98">
        <f t="shared" si="1"/>
        <v>0.96551724137931039</v>
      </c>
    </row>
    <row r="91" spans="1:9" ht="13.15" customHeight="1" x14ac:dyDescent="0.2">
      <c r="A91" s="119" t="s">
        <v>94</v>
      </c>
      <c r="B91" s="96" t="s">
        <v>180</v>
      </c>
      <c r="C91" s="88">
        <v>68</v>
      </c>
      <c r="D91" s="88">
        <v>68</v>
      </c>
      <c r="E91" s="88">
        <v>110</v>
      </c>
      <c r="F91" s="92"/>
      <c r="G91" s="89"/>
      <c r="H91" s="93"/>
      <c r="I91" s="98">
        <f t="shared" si="1"/>
        <v>-1</v>
      </c>
    </row>
    <row r="92" spans="1:9" ht="13.15" customHeight="1" x14ac:dyDescent="0.2">
      <c r="A92" s="119" t="s">
        <v>94</v>
      </c>
      <c r="B92" s="96" t="s">
        <v>296</v>
      </c>
      <c r="C92" s="88">
        <v>0</v>
      </c>
      <c r="D92" s="88">
        <v>1</v>
      </c>
      <c r="E92" s="88">
        <v>1</v>
      </c>
      <c r="F92" s="92"/>
      <c r="G92" s="89"/>
      <c r="H92" s="93"/>
      <c r="I92" s="98">
        <f t="shared" si="1"/>
        <v>-1</v>
      </c>
    </row>
    <row r="93" spans="1:9" ht="13.15" customHeight="1" x14ac:dyDescent="0.2">
      <c r="A93" s="119" t="s">
        <v>94</v>
      </c>
      <c r="B93" s="96" t="s">
        <v>75</v>
      </c>
      <c r="C93" s="88">
        <v>12825</v>
      </c>
      <c r="D93" s="88">
        <v>762421</v>
      </c>
      <c r="E93" s="88">
        <v>13250</v>
      </c>
      <c r="F93" s="92">
        <v>8268</v>
      </c>
      <c r="G93" s="89">
        <v>529549</v>
      </c>
      <c r="H93" s="93">
        <v>8467</v>
      </c>
      <c r="I93" s="98">
        <f t="shared" si="1"/>
        <v>-0.36098113207547172</v>
      </c>
    </row>
    <row r="94" spans="1:9" ht="13.15" customHeight="1" x14ac:dyDescent="0.2">
      <c r="A94" s="119" t="s">
        <v>94</v>
      </c>
      <c r="B94" s="96" t="s">
        <v>238</v>
      </c>
      <c r="C94" s="88">
        <v>0</v>
      </c>
      <c r="D94" s="88">
        <v>3</v>
      </c>
      <c r="E94" s="88">
        <v>75</v>
      </c>
      <c r="F94" s="92">
        <v>0</v>
      </c>
      <c r="G94" s="89">
        <v>2</v>
      </c>
      <c r="H94" s="93">
        <v>50</v>
      </c>
      <c r="I94" s="98">
        <f t="shared" si="1"/>
        <v>-0.33333333333333331</v>
      </c>
    </row>
    <row r="95" spans="1:9" ht="13.15" customHeight="1" x14ac:dyDescent="0.2">
      <c r="A95" s="119" t="s">
        <v>94</v>
      </c>
      <c r="B95" s="96" t="s">
        <v>77</v>
      </c>
      <c r="C95" s="88">
        <v>15866</v>
      </c>
      <c r="D95" s="88">
        <v>1361703</v>
      </c>
      <c r="E95" s="88">
        <v>19040</v>
      </c>
      <c r="F95" s="92">
        <v>11389</v>
      </c>
      <c r="G95" s="89">
        <v>1000496</v>
      </c>
      <c r="H95" s="93">
        <v>13916</v>
      </c>
      <c r="I95" s="98">
        <f t="shared" si="1"/>
        <v>-0.26911764705882352</v>
      </c>
    </row>
    <row r="96" spans="1:9" ht="13.15" customHeight="1" x14ac:dyDescent="0.2">
      <c r="A96" s="119" t="s">
        <v>94</v>
      </c>
      <c r="B96" s="96" t="s">
        <v>287</v>
      </c>
      <c r="C96" s="88">
        <v>0</v>
      </c>
      <c r="D96" s="88">
        <v>9</v>
      </c>
      <c r="E96" s="88">
        <v>221</v>
      </c>
      <c r="F96" s="92"/>
      <c r="G96" s="89"/>
      <c r="H96" s="93"/>
      <c r="I96" s="98">
        <f t="shared" si="1"/>
        <v>-1</v>
      </c>
    </row>
    <row r="97" spans="1:9" ht="13.15" customHeight="1" x14ac:dyDescent="0.2">
      <c r="A97" s="119" t="s">
        <v>94</v>
      </c>
      <c r="B97" s="96" t="s">
        <v>84</v>
      </c>
      <c r="C97" s="88">
        <v>0</v>
      </c>
      <c r="D97" s="88">
        <v>219</v>
      </c>
      <c r="E97" s="88">
        <v>5249</v>
      </c>
      <c r="F97" s="92">
        <v>0</v>
      </c>
      <c r="G97" s="89">
        <v>170</v>
      </c>
      <c r="H97" s="93">
        <v>4111</v>
      </c>
      <c r="I97" s="98">
        <f t="shared" si="1"/>
        <v>-0.21680320060963992</v>
      </c>
    </row>
    <row r="98" spans="1:9" ht="13.15" customHeight="1" x14ac:dyDescent="0.2">
      <c r="A98" s="119" t="s">
        <v>94</v>
      </c>
      <c r="B98" s="96" t="s">
        <v>218</v>
      </c>
      <c r="C98" s="88">
        <v>0</v>
      </c>
      <c r="D98" s="88">
        <v>0</v>
      </c>
      <c r="E98" s="88">
        <v>0</v>
      </c>
      <c r="F98" s="92">
        <v>60</v>
      </c>
      <c r="G98" s="89">
        <v>120</v>
      </c>
      <c r="H98" s="93">
        <v>63</v>
      </c>
      <c r="I98" s="98" t="s">
        <v>15</v>
      </c>
    </row>
    <row r="99" spans="1:9" ht="13.15" customHeight="1" x14ac:dyDescent="0.2">
      <c r="A99" s="119" t="s">
        <v>177</v>
      </c>
      <c r="B99" s="96" t="s">
        <v>75</v>
      </c>
      <c r="C99" s="88">
        <v>0</v>
      </c>
      <c r="D99" s="88">
        <v>45100</v>
      </c>
      <c r="E99" s="88">
        <v>862</v>
      </c>
      <c r="F99" s="92">
        <v>2289</v>
      </c>
      <c r="G99" s="89">
        <v>117313</v>
      </c>
      <c r="H99" s="93">
        <v>2339</v>
      </c>
      <c r="I99" s="98">
        <f t="shared" si="1"/>
        <v>1.7134570765661252</v>
      </c>
    </row>
    <row r="100" spans="1:9" ht="13.15" customHeight="1" x14ac:dyDescent="0.2">
      <c r="A100" s="119" t="s">
        <v>177</v>
      </c>
      <c r="B100" s="96" t="s">
        <v>77</v>
      </c>
      <c r="C100" s="88">
        <v>105</v>
      </c>
      <c r="D100" s="88">
        <v>11025</v>
      </c>
      <c r="E100" s="88">
        <v>112</v>
      </c>
      <c r="F100" s="92">
        <v>163</v>
      </c>
      <c r="G100" s="89">
        <v>17751</v>
      </c>
      <c r="H100" s="93">
        <v>185</v>
      </c>
      <c r="I100" s="98">
        <f t="shared" si="1"/>
        <v>0.6517857142857143</v>
      </c>
    </row>
    <row r="101" spans="1:9" ht="13.15" customHeight="1" x14ac:dyDescent="0.2">
      <c r="A101" s="119" t="s">
        <v>177</v>
      </c>
      <c r="B101" s="96" t="s">
        <v>79</v>
      </c>
      <c r="C101" s="88">
        <v>2679</v>
      </c>
      <c r="D101" s="88">
        <v>147345</v>
      </c>
      <c r="E101" s="88">
        <v>3771</v>
      </c>
      <c r="F101" s="92">
        <v>1159</v>
      </c>
      <c r="G101" s="89">
        <v>63745</v>
      </c>
      <c r="H101" s="93">
        <v>1631</v>
      </c>
      <c r="I101" s="98">
        <f t="shared" si="1"/>
        <v>-0.56748872977989928</v>
      </c>
    </row>
    <row r="102" spans="1:9" ht="13.15" customHeight="1" x14ac:dyDescent="0.2">
      <c r="A102" s="119" t="s">
        <v>178</v>
      </c>
      <c r="B102" s="96" t="s">
        <v>75</v>
      </c>
      <c r="C102" s="88">
        <v>1876</v>
      </c>
      <c r="D102" s="88">
        <v>107407</v>
      </c>
      <c r="E102" s="88">
        <v>1994</v>
      </c>
      <c r="F102" s="92">
        <v>1830</v>
      </c>
      <c r="G102" s="89">
        <v>104294</v>
      </c>
      <c r="H102" s="93">
        <v>1936</v>
      </c>
      <c r="I102" s="98">
        <f t="shared" si="1"/>
        <v>-2.9087261785356068E-2</v>
      </c>
    </row>
    <row r="103" spans="1:9" ht="13.15" customHeight="1" x14ac:dyDescent="0.2">
      <c r="A103" s="119" t="s">
        <v>32</v>
      </c>
      <c r="B103" s="96" t="s">
        <v>77</v>
      </c>
      <c r="C103" s="88">
        <v>1957</v>
      </c>
      <c r="D103" s="88">
        <v>134479</v>
      </c>
      <c r="E103" s="88">
        <v>2442</v>
      </c>
      <c r="F103" s="92">
        <v>1688</v>
      </c>
      <c r="G103" s="89">
        <v>117106</v>
      </c>
      <c r="H103" s="93">
        <v>2063</v>
      </c>
      <c r="I103" s="98">
        <f t="shared" si="1"/>
        <v>-0.15520065520065521</v>
      </c>
    </row>
    <row r="104" spans="1:9" ht="13.15" customHeight="1" x14ac:dyDescent="0.2">
      <c r="A104" s="119" t="s">
        <v>32</v>
      </c>
      <c r="B104" s="96" t="s">
        <v>95</v>
      </c>
      <c r="C104" s="88">
        <v>0</v>
      </c>
      <c r="D104" s="88">
        <v>12</v>
      </c>
      <c r="E104" s="88">
        <v>284</v>
      </c>
      <c r="F104" s="92"/>
      <c r="G104" s="89"/>
      <c r="H104" s="93"/>
      <c r="I104" s="98">
        <f t="shared" si="1"/>
        <v>-1</v>
      </c>
    </row>
    <row r="105" spans="1:9" ht="13.15" customHeight="1" x14ac:dyDescent="0.2">
      <c r="A105" s="119" t="s">
        <v>157</v>
      </c>
      <c r="B105" s="96" t="s">
        <v>75</v>
      </c>
      <c r="C105" s="88">
        <v>62</v>
      </c>
      <c r="D105" s="88">
        <v>3962</v>
      </c>
      <c r="E105" s="88">
        <v>63</v>
      </c>
      <c r="F105" s="92">
        <v>103</v>
      </c>
      <c r="G105" s="89">
        <v>6377</v>
      </c>
      <c r="H105" s="93">
        <v>104</v>
      </c>
      <c r="I105" s="98">
        <f t="shared" si="1"/>
        <v>0.65079365079365081</v>
      </c>
    </row>
    <row r="106" spans="1:9" ht="13.15" customHeight="1" x14ac:dyDescent="0.2">
      <c r="A106" s="119" t="s">
        <v>157</v>
      </c>
      <c r="B106" s="96" t="s">
        <v>77</v>
      </c>
      <c r="C106" s="88">
        <v>101</v>
      </c>
      <c r="D106" s="88">
        <v>8034</v>
      </c>
      <c r="E106" s="88">
        <v>106</v>
      </c>
      <c r="F106" s="92">
        <v>60</v>
      </c>
      <c r="G106" s="89">
        <v>4800</v>
      </c>
      <c r="H106" s="93">
        <v>67</v>
      </c>
      <c r="I106" s="98">
        <f t="shared" si="1"/>
        <v>-0.36792452830188677</v>
      </c>
    </row>
    <row r="107" spans="1:9" ht="13.15" customHeight="1" x14ac:dyDescent="0.2">
      <c r="A107" s="119" t="s">
        <v>158</v>
      </c>
      <c r="B107" s="96" t="s">
        <v>75</v>
      </c>
      <c r="C107" s="88">
        <v>525</v>
      </c>
      <c r="D107" s="88">
        <v>29365</v>
      </c>
      <c r="E107" s="88">
        <v>558</v>
      </c>
      <c r="F107" s="92">
        <v>188</v>
      </c>
      <c r="G107" s="89">
        <v>10528</v>
      </c>
      <c r="H107" s="93">
        <v>200</v>
      </c>
      <c r="I107" s="98">
        <f t="shared" si="1"/>
        <v>-0.64157706093189959</v>
      </c>
    </row>
    <row r="108" spans="1:9" ht="13.15" customHeight="1" x14ac:dyDescent="0.2">
      <c r="A108" s="119" t="s">
        <v>158</v>
      </c>
      <c r="B108" s="96" t="s">
        <v>77</v>
      </c>
      <c r="C108" s="88">
        <v>903</v>
      </c>
      <c r="D108" s="88">
        <v>61194</v>
      </c>
      <c r="E108" s="88">
        <v>1132</v>
      </c>
      <c r="F108" s="92">
        <v>1227</v>
      </c>
      <c r="G108" s="89">
        <v>80373</v>
      </c>
      <c r="H108" s="93">
        <v>1553</v>
      </c>
      <c r="I108" s="98">
        <f t="shared" si="1"/>
        <v>0.37190812720848054</v>
      </c>
    </row>
    <row r="109" spans="1:9" ht="13.15" customHeight="1" x14ac:dyDescent="0.2">
      <c r="A109" s="119" t="s">
        <v>96</v>
      </c>
      <c r="B109" s="96" t="s">
        <v>186</v>
      </c>
      <c r="C109" s="88">
        <v>0</v>
      </c>
      <c r="D109" s="88">
        <v>1</v>
      </c>
      <c r="E109" s="88">
        <v>21</v>
      </c>
      <c r="F109" s="92">
        <v>0</v>
      </c>
      <c r="G109" s="89">
        <v>0</v>
      </c>
      <c r="H109" s="93">
        <v>0</v>
      </c>
      <c r="I109" s="98">
        <f t="shared" si="1"/>
        <v>-1</v>
      </c>
    </row>
    <row r="110" spans="1:9" ht="13.15" customHeight="1" x14ac:dyDescent="0.2">
      <c r="A110" s="119" t="s">
        <v>96</v>
      </c>
      <c r="B110" s="96" t="s">
        <v>257</v>
      </c>
      <c r="C110" s="88">
        <v>0</v>
      </c>
      <c r="D110" s="88">
        <v>0</v>
      </c>
      <c r="E110" s="88">
        <v>0</v>
      </c>
      <c r="F110" s="92">
        <v>0</v>
      </c>
      <c r="G110" s="89">
        <v>4689</v>
      </c>
      <c r="H110" s="93">
        <v>79</v>
      </c>
      <c r="I110" s="98" t="s">
        <v>15</v>
      </c>
    </row>
    <row r="111" spans="1:9" ht="13.15" customHeight="1" x14ac:dyDescent="0.2">
      <c r="A111" s="119" t="s">
        <v>96</v>
      </c>
      <c r="B111" s="96" t="s">
        <v>75</v>
      </c>
      <c r="C111" s="88">
        <v>831</v>
      </c>
      <c r="D111" s="88">
        <v>49805</v>
      </c>
      <c r="E111" s="88">
        <v>845</v>
      </c>
      <c r="F111" s="92">
        <v>369</v>
      </c>
      <c r="G111" s="89">
        <v>28406</v>
      </c>
      <c r="H111" s="93">
        <v>375</v>
      </c>
      <c r="I111" s="98">
        <f t="shared" si="1"/>
        <v>-0.55621301775147924</v>
      </c>
    </row>
    <row r="112" spans="1:9" ht="13.15" customHeight="1" x14ac:dyDescent="0.2">
      <c r="A112" s="119" t="s">
        <v>96</v>
      </c>
      <c r="B112" s="96" t="s">
        <v>278</v>
      </c>
      <c r="C112" s="88">
        <v>60</v>
      </c>
      <c r="D112" s="88">
        <v>6950</v>
      </c>
      <c r="E112" s="88">
        <v>73</v>
      </c>
      <c r="F112" s="92">
        <v>120</v>
      </c>
      <c r="G112" s="89">
        <v>13792</v>
      </c>
      <c r="H112" s="93">
        <v>146</v>
      </c>
      <c r="I112" s="98">
        <f t="shared" si="1"/>
        <v>1</v>
      </c>
    </row>
    <row r="113" spans="1:9" ht="13.15" customHeight="1" x14ac:dyDescent="0.2">
      <c r="A113" s="119" t="s">
        <v>96</v>
      </c>
      <c r="B113" s="96" t="s">
        <v>77</v>
      </c>
      <c r="C113" s="88">
        <v>19764</v>
      </c>
      <c r="D113" s="88">
        <v>1699915</v>
      </c>
      <c r="E113" s="88">
        <v>23837</v>
      </c>
      <c r="F113" s="92">
        <v>14038</v>
      </c>
      <c r="G113" s="89">
        <v>1200030</v>
      </c>
      <c r="H113" s="93">
        <v>16783</v>
      </c>
      <c r="I113" s="98">
        <f t="shared" si="1"/>
        <v>-0.29592650081805594</v>
      </c>
    </row>
    <row r="114" spans="1:9" ht="13.15" customHeight="1" x14ac:dyDescent="0.2">
      <c r="A114" s="119" t="s">
        <v>96</v>
      </c>
      <c r="B114" s="96" t="s">
        <v>99</v>
      </c>
      <c r="C114" s="88"/>
      <c r="D114" s="88"/>
      <c r="E114" s="88"/>
      <c r="F114" s="92">
        <v>0</v>
      </c>
      <c r="G114" s="89">
        <v>1203</v>
      </c>
      <c r="H114" s="93">
        <v>13</v>
      </c>
      <c r="I114" s="98" t="s">
        <v>15</v>
      </c>
    </row>
    <row r="115" spans="1:9" ht="13.15" customHeight="1" x14ac:dyDescent="0.2">
      <c r="A115" s="119" t="s">
        <v>179</v>
      </c>
      <c r="B115" s="96" t="s">
        <v>72</v>
      </c>
      <c r="C115" s="88">
        <v>18</v>
      </c>
      <c r="D115" s="88">
        <v>72</v>
      </c>
      <c r="E115" s="88">
        <v>24</v>
      </c>
      <c r="F115" s="92">
        <v>0</v>
      </c>
      <c r="G115" s="89">
        <v>0</v>
      </c>
      <c r="H115" s="93">
        <v>0</v>
      </c>
      <c r="I115" s="98">
        <f t="shared" si="1"/>
        <v>-1</v>
      </c>
    </row>
    <row r="116" spans="1:9" ht="13.15" customHeight="1" x14ac:dyDescent="0.2">
      <c r="A116" s="119" t="s">
        <v>179</v>
      </c>
      <c r="B116" s="96" t="s">
        <v>180</v>
      </c>
      <c r="C116" s="88">
        <v>0</v>
      </c>
      <c r="D116" s="88">
        <v>0</v>
      </c>
      <c r="E116" s="88">
        <v>0</v>
      </c>
      <c r="F116" s="92">
        <v>18</v>
      </c>
      <c r="G116" s="89">
        <v>72</v>
      </c>
      <c r="H116" s="93">
        <v>24</v>
      </c>
      <c r="I116" s="98" t="s">
        <v>15</v>
      </c>
    </row>
    <row r="117" spans="1:9" ht="13.15" customHeight="1" x14ac:dyDescent="0.2">
      <c r="A117" s="119" t="s">
        <v>181</v>
      </c>
      <c r="B117" s="96" t="s">
        <v>91</v>
      </c>
      <c r="C117" s="88">
        <v>0</v>
      </c>
      <c r="D117" s="88">
        <v>0</v>
      </c>
      <c r="E117" s="88">
        <v>0</v>
      </c>
      <c r="F117" s="92">
        <v>231</v>
      </c>
      <c r="G117" s="89">
        <v>12936</v>
      </c>
      <c r="H117" s="93">
        <v>246</v>
      </c>
      <c r="I117" s="98" t="s">
        <v>15</v>
      </c>
    </row>
    <row r="118" spans="1:9" ht="13.15" customHeight="1" x14ac:dyDescent="0.2">
      <c r="A118" s="119" t="s">
        <v>181</v>
      </c>
      <c r="B118" s="96" t="s">
        <v>77</v>
      </c>
      <c r="C118" s="88">
        <v>20</v>
      </c>
      <c r="D118" s="88">
        <v>2240</v>
      </c>
      <c r="E118" s="88">
        <v>23</v>
      </c>
      <c r="F118" s="92">
        <v>21</v>
      </c>
      <c r="G118" s="89">
        <v>2205</v>
      </c>
      <c r="H118" s="93">
        <v>22</v>
      </c>
      <c r="I118" s="98">
        <f t="shared" si="1"/>
        <v>-4.3478260869565216E-2</v>
      </c>
    </row>
    <row r="119" spans="1:9" ht="13.15" customHeight="1" x14ac:dyDescent="0.2">
      <c r="A119" s="119" t="s">
        <v>192</v>
      </c>
      <c r="B119" s="96" t="s">
        <v>91</v>
      </c>
      <c r="C119" s="88">
        <v>315</v>
      </c>
      <c r="D119" s="88">
        <v>17640</v>
      </c>
      <c r="E119" s="88">
        <v>335</v>
      </c>
      <c r="F119" s="92">
        <v>546</v>
      </c>
      <c r="G119" s="89">
        <v>30576</v>
      </c>
      <c r="H119" s="93">
        <v>585</v>
      </c>
      <c r="I119" s="98">
        <f t="shared" si="1"/>
        <v>0.74626865671641796</v>
      </c>
    </row>
    <row r="120" spans="1:9" ht="13.15" customHeight="1" x14ac:dyDescent="0.2">
      <c r="A120" s="119" t="s">
        <v>192</v>
      </c>
      <c r="B120" s="96" t="s">
        <v>198</v>
      </c>
      <c r="C120" s="88">
        <v>183</v>
      </c>
      <c r="D120" s="88">
        <v>20055</v>
      </c>
      <c r="E120" s="88">
        <v>216</v>
      </c>
      <c r="F120" s="92">
        <v>223</v>
      </c>
      <c r="G120" s="89">
        <v>24241</v>
      </c>
      <c r="H120" s="93">
        <v>256</v>
      </c>
      <c r="I120" s="98">
        <f t="shared" si="1"/>
        <v>0.18518518518518517</v>
      </c>
    </row>
    <row r="121" spans="1:9" ht="13.15" customHeight="1" x14ac:dyDescent="0.2">
      <c r="A121" s="119" t="s">
        <v>160</v>
      </c>
      <c r="B121" s="96" t="s">
        <v>77</v>
      </c>
      <c r="C121" s="88">
        <v>80</v>
      </c>
      <c r="D121" s="88">
        <v>8480</v>
      </c>
      <c r="E121" s="88">
        <v>102</v>
      </c>
      <c r="F121" s="92">
        <v>140</v>
      </c>
      <c r="G121" s="89">
        <v>13720</v>
      </c>
      <c r="H121" s="93">
        <v>176</v>
      </c>
      <c r="I121" s="98">
        <f t="shared" si="1"/>
        <v>0.72549019607843135</v>
      </c>
    </row>
    <row r="122" spans="1:9" ht="13.15" customHeight="1" x14ac:dyDescent="0.2">
      <c r="A122" s="119" t="s">
        <v>281</v>
      </c>
      <c r="B122" s="96" t="s">
        <v>277</v>
      </c>
      <c r="C122" s="88">
        <v>0</v>
      </c>
      <c r="D122" s="88">
        <v>5</v>
      </c>
      <c r="E122" s="88">
        <v>83</v>
      </c>
      <c r="F122" s="92">
        <v>0</v>
      </c>
      <c r="G122" s="89">
        <v>0</v>
      </c>
      <c r="H122" s="93">
        <v>0</v>
      </c>
      <c r="I122" s="98">
        <f t="shared" si="1"/>
        <v>-1</v>
      </c>
    </row>
    <row r="123" spans="1:9" ht="13.15" customHeight="1" x14ac:dyDescent="0.2">
      <c r="A123" s="119" t="s">
        <v>161</v>
      </c>
      <c r="B123" s="96" t="s">
        <v>75</v>
      </c>
      <c r="C123" s="88">
        <v>21</v>
      </c>
      <c r="D123" s="88">
        <v>1911</v>
      </c>
      <c r="E123" s="88">
        <v>19</v>
      </c>
      <c r="F123" s="92">
        <v>81</v>
      </c>
      <c r="G123" s="89">
        <v>6741</v>
      </c>
      <c r="H123" s="93">
        <v>78</v>
      </c>
      <c r="I123" s="98">
        <f t="shared" si="1"/>
        <v>3.1052631578947367</v>
      </c>
    </row>
    <row r="124" spans="1:9" ht="13.15" customHeight="1" x14ac:dyDescent="0.2">
      <c r="A124" s="119" t="s">
        <v>161</v>
      </c>
      <c r="B124" s="96" t="s">
        <v>77</v>
      </c>
      <c r="C124" s="88">
        <v>61</v>
      </c>
      <c r="D124" s="88">
        <v>6525</v>
      </c>
      <c r="E124" s="88">
        <v>70</v>
      </c>
      <c r="F124" s="92">
        <v>108</v>
      </c>
      <c r="G124" s="89">
        <v>11298</v>
      </c>
      <c r="H124" s="93">
        <v>122</v>
      </c>
      <c r="I124" s="98">
        <f t="shared" si="1"/>
        <v>0.74285714285714288</v>
      </c>
    </row>
    <row r="125" spans="1:9" ht="13.15" customHeight="1" x14ac:dyDescent="0.2">
      <c r="A125" s="119" t="s">
        <v>193</v>
      </c>
      <c r="B125" s="96" t="s">
        <v>198</v>
      </c>
      <c r="C125" s="88">
        <v>168</v>
      </c>
      <c r="D125" s="88">
        <v>17276</v>
      </c>
      <c r="E125" s="88">
        <v>176</v>
      </c>
      <c r="F125" s="92">
        <v>0</v>
      </c>
      <c r="G125" s="89">
        <v>0</v>
      </c>
      <c r="H125" s="93">
        <v>0</v>
      </c>
      <c r="I125" s="98">
        <f t="shared" si="1"/>
        <v>-1</v>
      </c>
    </row>
    <row r="126" spans="1:9" ht="13.15" customHeight="1" x14ac:dyDescent="0.2">
      <c r="A126" s="119" t="s">
        <v>193</v>
      </c>
      <c r="B126" s="96" t="s">
        <v>79</v>
      </c>
      <c r="C126" s="88">
        <v>400</v>
      </c>
      <c r="D126" s="88">
        <v>400</v>
      </c>
      <c r="E126" s="88">
        <v>510</v>
      </c>
      <c r="F126" s="92">
        <v>0</v>
      </c>
      <c r="G126" s="89">
        <v>0</v>
      </c>
      <c r="H126" s="93">
        <v>0</v>
      </c>
      <c r="I126" s="98">
        <f t="shared" si="1"/>
        <v>-1</v>
      </c>
    </row>
    <row r="127" spans="1:9" ht="13.15" customHeight="1" x14ac:dyDescent="0.2">
      <c r="A127" s="119" t="s">
        <v>193</v>
      </c>
      <c r="B127" s="96" t="s">
        <v>287</v>
      </c>
      <c r="C127" s="88">
        <v>0</v>
      </c>
      <c r="D127" s="88">
        <v>6</v>
      </c>
      <c r="E127" s="88">
        <v>152</v>
      </c>
      <c r="F127" s="92">
        <v>0</v>
      </c>
      <c r="G127" s="89">
        <v>0</v>
      </c>
      <c r="H127" s="93">
        <v>0</v>
      </c>
      <c r="I127" s="98">
        <f t="shared" si="1"/>
        <v>-1</v>
      </c>
    </row>
    <row r="128" spans="1:9" ht="13.15" customHeight="1" x14ac:dyDescent="0.2">
      <c r="A128" s="119" t="s">
        <v>34</v>
      </c>
      <c r="B128" s="96" t="s">
        <v>295</v>
      </c>
      <c r="C128" s="88">
        <v>0</v>
      </c>
      <c r="D128" s="88">
        <v>1</v>
      </c>
      <c r="E128" s="88">
        <v>5</v>
      </c>
      <c r="F128" s="92">
        <v>0</v>
      </c>
      <c r="G128" s="89">
        <v>0</v>
      </c>
      <c r="H128" s="93">
        <v>0</v>
      </c>
      <c r="I128" s="98">
        <f t="shared" si="1"/>
        <v>-1</v>
      </c>
    </row>
    <row r="129" spans="1:9" ht="13.15" customHeight="1" x14ac:dyDescent="0.2">
      <c r="A129" s="119" t="s">
        <v>34</v>
      </c>
      <c r="B129" s="96" t="s">
        <v>72</v>
      </c>
      <c r="C129" s="88">
        <v>125</v>
      </c>
      <c r="D129" s="88">
        <v>7018</v>
      </c>
      <c r="E129" s="88">
        <v>123</v>
      </c>
      <c r="F129" s="92">
        <v>0</v>
      </c>
      <c r="G129" s="89">
        <v>0</v>
      </c>
      <c r="H129" s="93">
        <v>0</v>
      </c>
      <c r="I129" s="98">
        <f t="shared" si="1"/>
        <v>-1</v>
      </c>
    </row>
    <row r="130" spans="1:9" ht="13.15" customHeight="1" x14ac:dyDescent="0.2">
      <c r="A130" s="119" t="s">
        <v>162</v>
      </c>
      <c r="B130" s="96" t="s">
        <v>75</v>
      </c>
      <c r="C130" s="88">
        <v>2190</v>
      </c>
      <c r="D130" s="88">
        <v>126630</v>
      </c>
      <c r="E130" s="88">
        <v>2285</v>
      </c>
      <c r="F130" s="92">
        <v>1890</v>
      </c>
      <c r="G130" s="89">
        <v>105805</v>
      </c>
      <c r="H130" s="93">
        <v>2010</v>
      </c>
      <c r="I130" s="98">
        <f t="shared" si="1"/>
        <v>-0.12035010940919037</v>
      </c>
    </row>
    <row r="131" spans="1:9" ht="13.15" customHeight="1" x14ac:dyDescent="0.2">
      <c r="A131" s="119" t="s">
        <v>194</v>
      </c>
      <c r="B131" s="96" t="s">
        <v>91</v>
      </c>
      <c r="C131" s="88">
        <v>21</v>
      </c>
      <c r="D131" s="88">
        <v>1176</v>
      </c>
      <c r="E131" s="88">
        <v>22</v>
      </c>
      <c r="F131" s="92">
        <v>336</v>
      </c>
      <c r="G131" s="89">
        <v>17633</v>
      </c>
      <c r="H131" s="93">
        <v>342</v>
      </c>
      <c r="I131" s="98">
        <f t="shared" si="1"/>
        <v>14.545454545454545</v>
      </c>
    </row>
    <row r="132" spans="1:9" ht="13.15" customHeight="1" x14ac:dyDescent="0.2">
      <c r="A132" s="119" t="s">
        <v>194</v>
      </c>
      <c r="B132" s="96" t="s">
        <v>198</v>
      </c>
      <c r="C132" s="88">
        <v>21</v>
      </c>
      <c r="D132" s="88">
        <v>2205</v>
      </c>
      <c r="E132" s="88">
        <v>22</v>
      </c>
      <c r="F132" s="92">
        <v>61</v>
      </c>
      <c r="G132" s="89">
        <v>6685</v>
      </c>
      <c r="H132" s="93">
        <v>74</v>
      </c>
      <c r="I132" s="98">
        <f t="shared" si="1"/>
        <v>2.3636363636363638</v>
      </c>
    </row>
    <row r="133" spans="1:9" ht="13.15" customHeight="1" x14ac:dyDescent="0.2">
      <c r="A133" s="119" t="s">
        <v>182</v>
      </c>
      <c r="B133" s="96" t="s">
        <v>80</v>
      </c>
      <c r="C133" s="88">
        <v>4604</v>
      </c>
      <c r="D133" s="88">
        <v>276300</v>
      </c>
      <c r="E133" s="88">
        <v>6935</v>
      </c>
      <c r="F133" s="92">
        <v>2183</v>
      </c>
      <c r="G133" s="89">
        <v>130980</v>
      </c>
      <c r="H133" s="93">
        <v>3288</v>
      </c>
      <c r="I133" s="98">
        <f t="shared" si="1"/>
        <v>-0.5258832011535689</v>
      </c>
    </row>
    <row r="134" spans="1:9" ht="13.15" customHeight="1" x14ac:dyDescent="0.2">
      <c r="A134" s="119" t="s">
        <v>182</v>
      </c>
      <c r="B134" s="96" t="s">
        <v>83</v>
      </c>
      <c r="C134" s="88">
        <v>0</v>
      </c>
      <c r="D134" s="88">
        <v>0</v>
      </c>
      <c r="E134" s="88">
        <v>0</v>
      </c>
      <c r="F134" s="92">
        <v>34</v>
      </c>
      <c r="G134" s="89">
        <v>2040</v>
      </c>
      <c r="H134" s="93">
        <v>52</v>
      </c>
      <c r="I134" s="98" t="s">
        <v>15</v>
      </c>
    </row>
    <row r="135" spans="1:9" ht="13.15" customHeight="1" x14ac:dyDescent="0.2">
      <c r="A135" s="119" t="s">
        <v>195</v>
      </c>
      <c r="B135" s="96" t="s">
        <v>198</v>
      </c>
      <c r="C135" s="88">
        <v>60</v>
      </c>
      <c r="D135" s="88">
        <v>5266</v>
      </c>
      <c r="E135" s="88">
        <v>83</v>
      </c>
      <c r="F135" s="92">
        <v>0</v>
      </c>
      <c r="G135" s="89">
        <v>0</v>
      </c>
      <c r="H135" s="93">
        <v>0</v>
      </c>
      <c r="I135" s="98">
        <f t="shared" si="1"/>
        <v>-1</v>
      </c>
    </row>
    <row r="136" spans="1:9" ht="13.15" customHeight="1" x14ac:dyDescent="0.2">
      <c r="A136" s="119" t="s">
        <v>163</v>
      </c>
      <c r="B136" s="96" t="s">
        <v>75</v>
      </c>
      <c r="C136" s="88">
        <v>584</v>
      </c>
      <c r="D136" s="88">
        <v>37551</v>
      </c>
      <c r="E136" s="88">
        <v>597</v>
      </c>
      <c r="F136" s="92">
        <v>229</v>
      </c>
      <c r="G136" s="89">
        <v>14984</v>
      </c>
      <c r="H136" s="93">
        <v>234</v>
      </c>
      <c r="I136" s="98">
        <f t="shared" si="1"/>
        <v>-0.60804020100502509</v>
      </c>
    </row>
    <row r="137" spans="1:9" ht="13.15" customHeight="1" x14ac:dyDescent="0.2">
      <c r="A137" s="119" t="s">
        <v>163</v>
      </c>
      <c r="B137" s="96" t="s">
        <v>77</v>
      </c>
      <c r="C137" s="88">
        <v>864</v>
      </c>
      <c r="D137" s="88">
        <v>77389</v>
      </c>
      <c r="E137" s="88">
        <v>1090</v>
      </c>
      <c r="F137" s="92">
        <v>223</v>
      </c>
      <c r="G137" s="89">
        <v>21290</v>
      </c>
      <c r="H137" s="93">
        <v>274</v>
      </c>
      <c r="I137" s="98">
        <f t="shared" si="1"/>
        <v>-0.74862385321100922</v>
      </c>
    </row>
    <row r="138" spans="1:9" ht="13.15" customHeight="1" x14ac:dyDescent="0.2">
      <c r="A138" s="119" t="s">
        <v>260</v>
      </c>
      <c r="B138" s="96" t="s">
        <v>91</v>
      </c>
      <c r="C138" s="88">
        <v>62</v>
      </c>
      <c r="D138" s="88">
        <v>3472</v>
      </c>
      <c r="E138" s="88">
        <v>66</v>
      </c>
      <c r="F138" s="92">
        <v>0</v>
      </c>
      <c r="G138" s="89">
        <v>0</v>
      </c>
      <c r="H138" s="93">
        <v>0</v>
      </c>
      <c r="I138" s="98">
        <f t="shared" si="1"/>
        <v>-1</v>
      </c>
    </row>
    <row r="139" spans="1:9" ht="13.15" customHeight="1" x14ac:dyDescent="0.2">
      <c r="A139" s="119" t="s">
        <v>260</v>
      </c>
      <c r="B139" s="96" t="s">
        <v>198</v>
      </c>
      <c r="C139" s="88">
        <v>41</v>
      </c>
      <c r="D139" s="88">
        <v>2583</v>
      </c>
      <c r="E139" s="88">
        <v>53</v>
      </c>
      <c r="F139" s="92">
        <v>0</v>
      </c>
      <c r="G139" s="89">
        <v>0</v>
      </c>
      <c r="H139" s="93">
        <v>0</v>
      </c>
      <c r="I139" s="98">
        <f t="shared" si="1"/>
        <v>-1</v>
      </c>
    </row>
    <row r="140" spans="1:9" ht="13.15" customHeight="1" x14ac:dyDescent="0.2">
      <c r="A140" s="119" t="s">
        <v>196</v>
      </c>
      <c r="B140" s="96" t="s">
        <v>91</v>
      </c>
      <c r="C140" s="88">
        <v>0</v>
      </c>
      <c r="D140" s="88">
        <v>0</v>
      </c>
      <c r="E140" s="88">
        <v>0</v>
      </c>
      <c r="F140" s="92">
        <v>63</v>
      </c>
      <c r="G140" s="89">
        <v>3528</v>
      </c>
      <c r="H140" s="93">
        <v>67</v>
      </c>
      <c r="I140" s="98" t="s">
        <v>15</v>
      </c>
    </row>
    <row r="141" spans="1:9" ht="13.15" customHeight="1" x14ac:dyDescent="0.2">
      <c r="A141" s="119" t="s">
        <v>196</v>
      </c>
      <c r="B141" s="96" t="s">
        <v>198</v>
      </c>
      <c r="C141" s="88">
        <v>82</v>
      </c>
      <c r="D141" s="88">
        <v>8870</v>
      </c>
      <c r="E141" s="88">
        <v>95</v>
      </c>
      <c r="F141" s="92">
        <v>101</v>
      </c>
      <c r="G141" s="89">
        <v>11165</v>
      </c>
      <c r="H141" s="93">
        <v>123</v>
      </c>
      <c r="I141" s="98">
        <f t="shared" si="1"/>
        <v>0.29473684210526313</v>
      </c>
    </row>
    <row r="142" spans="1:9" ht="13.15" customHeight="1" x14ac:dyDescent="0.2">
      <c r="A142" s="119" t="s">
        <v>183</v>
      </c>
      <c r="B142" s="96" t="s">
        <v>72</v>
      </c>
      <c r="C142" s="88">
        <v>162</v>
      </c>
      <c r="D142" s="88">
        <v>648</v>
      </c>
      <c r="E142" s="88">
        <v>212</v>
      </c>
      <c r="F142" s="92">
        <v>72</v>
      </c>
      <c r="G142" s="89">
        <v>288</v>
      </c>
      <c r="H142" s="93">
        <v>94</v>
      </c>
      <c r="I142" s="98">
        <f t="shared" si="1"/>
        <v>-0.55660377358490565</v>
      </c>
    </row>
    <row r="143" spans="1:9" ht="13.15" customHeight="1" x14ac:dyDescent="0.2">
      <c r="A143" s="119" t="s">
        <v>183</v>
      </c>
      <c r="B143" s="96" t="s">
        <v>73</v>
      </c>
      <c r="C143" s="88">
        <v>18</v>
      </c>
      <c r="D143" s="88">
        <v>72</v>
      </c>
      <c r="E143" s="88">
        <v>24</v>
      </c>
      <c r="F143" s="92">
        <v>0</v>
      </c>
      <c r="G143" s="89">
        <v>0</v>
      </c>
      <c r="H143" s="93">
        <v>0</v>
      </c>
      <c r="I143" s="98">
        <f t="shared" si="1"/>
        <v>-1</v>
      </c>
    </row>
    <row r="144" spans="1:9" ht="13.15" customHeight="1" x14ac:dyDescent="0.2">
      <c r="A144" s="119" t="s">
        <v>183</v>
      </c>
      <c r="B144" s="96" t="s">
        <v>312</v>
      </c>
      <c r="C144" s="88">
        <v>40</v>
      </c>
      <c r="D144" s="88">
        <v>160</v>
      </c>
      <c r="E144" s="88">
        <v>42</v>
      </c>
      <c r="F144" s="92">
        <v>0</v>
      </c>
      <c r="G144" s="89">
        <v>0</v>
      </c>
      <c r="H144" s="93">
        <v>0</v>
      </c>
      <c r="I144" s="98">
        <f t="shared" si="1"/>
        <v>-1</v>
      </c>
    </row>
    <row r="145" spans="1:9" ht="13.15" customHeight="1" x14ac:dyDescent="0.2">
      <c r="A145" s="119" t="s">
        <v>183</v>
      </c>
      <c r="B145" s="96" t="s">
        <v>315</v>
      </c>
      <c r="C145" s="88">
        <v>40</v>
      </c>
      <c r="D145" s="88">
        <v>160</v>
      </c>
      <c r="E145" s="88">
        <v>42</v>
      </c>
      <c r="F145" s="92">
        <v>0</v>
      </c>
      <c r="G145" s="89">
        <v>0</v>
      </c>
      <c r="H145" s="93">
        <v>0</v>
      </c>
      <c r="I145" s="98">
        <f t="shared" si="1"/>
        <v>-1</v>
      </c>
    </row>
    <row r="146" spans="1:9" ht="13.15" customHeight="1" x14ac:dyDescent="0.2">
      <c r="A146" s="119" t="s">
        <v>97</v>
      </c>
      <c r="B146" s="96" t="s">
        <v>75</v>
      </c>
      <c r="C146" s="88">
        <v>14020</v>
      </c>
      <c r="D146" s="88">
        <v>783773</v>
      </c>
      <c r="E146" s="88">
        <v>14738</v>
      </c>
      <c r="F146" s="92">
        <v>13979</v>
      </c>
      <c r="G146" s="89">
        <v>786557</v>
      </c>
      <c r="H146" s="93">
        <v>14900</v>
      </c>
      <c r="I146" s="98">
        <f t="shared" si="1"/>
        <v>1.0991993486226082E-2</v>
      </c>
    </row>
    <row r="147" spans="1:9" ht="13.15" customHeight="1" x14ac:dyDescent="0.2">
      <c r="A147" s="119" t="s">
        <v>97</v>
      </c>
      <c r="B147" s="96" t="s">
        <v>77</v>
      </c>
      <c r="C147" s="88">
        <v>59699</v>
      </c>
      <c r="D147" s="88">
        <v>4923640</v>
      </c>
      <c r="E147" s="88">
        <v>73790</v>
      </c>
      <c r="F147" s="92">
        <v>49407</v>
      </c>
      <c r="G147" s="89">
        <v>4030026</v>
      </c>
      <c r="H147" s="93">
        <v>60705</v>
      </c>
      <c r="I147" s="98">
        <f t="shared" si="1"/>
        <v>-0.17732755115869359</v>
      </c>
    </row>
    <row r="148" spans="1:9" ht="13.15" customHeight="1" x14ac:dyDescent="0.2">
      <c r="A148" s="119" t="s">
        <v>97</v>
      </c>
      <c r="B148" s="96" t="s">
        <v>99</v>
      </c>
      <c r="C148" s="88">
        <v>0</v>
      </c>
      <c r="D148" s="88">
        <v>5000</v>
      </c>
      <c r="E148" s="88">
        <v>70</v>
      </c>
      <c r="F148" s="92">
        <v>0</v>
      </c>
      <c r="G148" s="89">
        <v>1293</v>
      </c>
      <c r="H148" s="93">
        <v>16</v>
      </c>
      <c r="I148" s="98">
        <f t="shared" si="1"/>
        <v>-0.77142857142857146</v>
      </c>
    </row>
    <row r="149" spans="1:9" ht="13.15" customHeight="1" x14ac:dyDescent="0.2">
      <c r="A149" s="119" t="s">
        <v>261</v>
      </c>
      <c r="B149" s="96" t="s">
        <v>91</v>
      </c>
      <c r="C149" s="88">
        <v>0</v>
      </c>
      <c r="D149" s="88">
        <v>0</v>
      </c>
      <c r="E149" s="88">
        <v>0</v>
      </c>
      <c r="F149" s="92">
        <v>16</v>
      </c>
      <c r="G149" s="89">
        <v>896</v>
      </c>
      <c r="H149" s="93">
        <v>17</v>
      </c>
      <c r="I149" s="98" t="s">
        <v>15</v>
      </c>
    </row>
    <row r="150" spans="1:9" ht="13.15" customHeight="1" x14ac:dyDescent="0.2">
      <c r="A150" s="119" t="s">
        <v>261</v>
      </c>
      <c r="B150" s="96" t="s">
        <v>198</v>
      </c>
      <c r="C150" s="88">
        <v>0</v>
      </c>
      <c r="D150" s="88">
        <v>0</v>
      </c>
      <c r="E150" s="88">
        <v>0</v>
      </c>
      <c r="F150" s="92">
        <v>5</v>
      </c>
      <c r="G150" s="89">
        <v>465</v>
      </c>
      <c r="H150" s="93">
        <v>7</v>
      </c>
      <c r="I150" s="98" t="s">
        <v>15</v>
      </c>
    </row>
    <row r="151" spans="1:9" ht="13.15" customHeight="1" x14ac:dyDescent="0.2">
      <c r="A151" s="119" t="s">
        <v>184</v>
      </c>
      <c r="B151" s="96" t="s">
        <v>91</v>
      </c>
      <c r="C151" s="88">
        <v>1002</v>
      </c>
      <c r="D151" s="88">
        <v>69015</v>
      </c>
      <c r="E151" s="88">
        <v>1046</v>
      </c>
      <c r="F151" s="92">
        <v>185</v>
      </c>
      <c r="G151" s="89">
        <v>11480</v>
      </c>
      <c r="H151" s="93">
        <v>186</v>
      </c>
      <c r="I151" s="98">
        <f t="shared" si="1"/>
        <v>-0.82217973231357555</v>
      </c>
    </row>
    <row r="152" spans="1:9" ht="13.15" customHeight="1" x14ac:dyDescent="0.2">
      <c r="A152" s="119" t="s">
        <v>165</v>
      </c>
      <c r="B152" s="96" t="s">
        <v>77</v>
      </c>
      <c r="C152" s="88">
        <v>894</v>
      </c>
      <c r="D152" s="88">
        <v>84455</v>
      </c>
      <c r="E152" s="88">
        <v>935</v>
      </c>
      <c r="F152" s="92">
        <v>560</v>
      </c>
      <c r="G152" s="89">
        <v>49805</v>
      </c>
      <c r="H152" s="93">
        <v>624</v>
      </c>
      <c r="I152" s="98">
        <f t="shared" si="1"/>
        <v>-0.33262032085561499</v>
      </c>
    </row>
    <row r="153" spans="1:9" ht="13.15" customHeight="1" x14ac:dyDescent="0.2">
      <c r="A153" s="119" t="s">
        <v>38</v>
      </c>
      <c r="B153" s="96" t="s">
        <v>257</v>
      </c>
      <c r="C153" s="88">
        <v>0</v>
      </c>
      <c r="D153" s="88">
        <v>0</v>
      </c>
      <c r="E153" s="88">
        <v>0</v>
      </c>
      <c r="F153" s="92">
        <v>0</v>
      </c>
      <c r="G153" s="89">
        <v>2486</v>
      </c>
      <c r="H153" s="93">
        <v>46</v>
      </c>
      <c r="I153" s="98" t="s">
        <v>15</v>
      </c>
    </row>
    <row r="154" spans="1:9" ht="13.15" customHeight="1" x14ac:dyDescent="0.2">
      <c r="A154" s="119" t="s">
        <v>38</v>
      </c>
      <c r="B154" s="96" t="s">
        <v>76</v>
      </c>
      <c r="C154" s="88">
        <v>0</v>
      </c>
      <c r="D154" s="88">
        <v>2</v>
      </c>
      <c r="E154" s="88">
        <v>48</v>
      </c>
      <c r="F154" s="92">
        <v>0</v>
      </c>
      <c r="G154" s="89">
        <v>0</v>
      </c>
      <c r="H154" s="93">
        <v>0</v>
      </c>
      <c r="I154" s="98">
        <f t="shared" si="1"/>
        <v>-1</v>
      </c>
    </row>
    <row r="155" spans="1:9" ht="13.15" customHeight="1" x14ac:dyDescent="0.2">
      <c r="A155" s="119" t="s">
        <v>197</v>
      </c>
      <c r="B155" s="96" t="s">
        <v>199</v>
      </c>
      <c r="C155" s="88">
        <v>0</v>
      </c>
      <c r="D155" s="88">
        <v>68</v>
      </c>
      <c r="E155" s="88">
        <v>1673</v>
      </c>
      <c r="F155" s="92">
        <v>0</v>
      </c>
      <c r="G155" s="89">
        <v>0</v>
      </c>
      <c r="H155" s="93">
        <v>0</v>
      </c>
      <c r="I155" s="98">
        <f t="shared" si="1"/>
        <v>-1</v>
      </c>
    </row>
    <row r="156" spans="1:9" ht="13.15" customHeight="1" x14ac:dyDescent="0.2">
      <c r="A156" s="119" t="s">
        <v>197</v>
      </c>
      <c r="B156" s="96" t="s">
        <v>282</v>
      </c>
      <c r="C156" s="88">
        <v>0</v>
      </c>
      <c r="D156" s="88">
        <v>10500</v>
      </c>
      <c r="E156" s="88">
        <v>212</v>
      </c>
      <c r="F156" s="92">
        <v>0</v>
      </c>
      <c r="G156" s="89">
        <v>0</v>
      </c>
      <c r="H156" s="93">
        <v>0</v>
      </c>
      <c r="I156" s="98">
        <f t="shared" si="1"/>
        <v>-1</v>
      </c>
    </row>
    <row r="157" spans="1:9" ht="13.15" customHeight="1" x14ac:dyDescent="0.2">
      <c r="A157" s="119" t="s">
        <v>166</v>
      </c>
      <c r="B157" s="96" t="s">
        <v>68</v>
      </c>
      <c r="C157" s="88">
        <v>0</v>
      </c>
      <c r="D157" s="88">
        <v>0</v>
      </c>
      <c r="E157" s="88">
        <v>0</v>
      </c>
      <c r="F157" s="92">
        <v>20</v>
      </c>
      <c r="G157" s="89">
        <v>20</v>
      </c>
      <c r="H157" s="93">
        <v>20</v>
      </c>
      <c r="I157" s="98" t="s">
        <v>15</v>
      </c>
    </row>
    <row r="158" spans="1:9" ht="13.15" customHeight="1" x14ac:dyDescent="0.2">
      <c r="A158" s="119" t="s">
        <v>166</v>
      </c>
      <c r="B158" s="96" t="s">
        <v>263</v>
      </c>
      <c r="C158" s="88">
        <v>0</v>
      </c>
      <c r="D158" s="88">
        <v>0</v>
      </c>
      <c r="E158" s="88">
        <v>0</v>
      </c>
      <c r="F158" s="92">
        <v>50</v>
      </c>
      <c r="G158" s="89">
        <v>3823</v>
      </c>
      <c r="H158" s="93">
        <v>28</v>
      </c>
      <c r="I158" s="98" t="s">
        <v>15</v>
      </c>
    </row>
    <row r="159" spans="1:9" ht="13.15" customHeight="1" x14ac:dyDescent="0.2">
      <c r="A159" s="119" t="s">
        <v>166</v>
      </c>
      <c r="B159" s="96" t="s">
        <v>72</v>
      </c>
      <c r="C159" s="88">
        <v>144</v>
      </c>
      <c r="D159" s="88">
        <v>144</v>
      </c>
      <c r="E159" s="88">
        <v>232</v>
      </c>
      <c r="F159" s="92">
        <v>2993</v>
      </c>
      <c r="G159" s="89">
        <v>3137</v>
      </c>
      <c r="H159" s="93">
        <v>4814</v>
      </c>
      <c r="I159" s="98">
        <f t="shared" si="1"/>
        <v>19.75</v>
      </c>
    </row>
    <row r="160" spans="1:9" ht="13.15" customHeight="1" x14ac:dyDescent="0.2">
      <c r="A160" s="119" t="s">
        <v>166</v>
      </c>
      <c r="B160" s="96" t="s">
        <v>73</v>
      </c>
      <c r="C160" s="88">
        <v>1853</v>
      </c>
      <c r="D160" s="88">
        <v>2086</v>
      </c>
      <c r="E160" s="88">
        <v>2788</v>
      </c>
      <c r="F160" s="92">
        <v>2710</v>
      </c>
      <c r="G160" s="89">
        <v>3286</v>
      </c>
      <c r="H160" s="93">
        <v>4313</v>
      </c>
      <c r="I160" s="98">
        <f t="shared" ref="I160:I169" si="2">(+H160-E160)/E160</f>
        <v>0.54698708751793401</v>
      </c>
    </row>
    <row r="161" spans="1:9" ht="13.15" customHeight="1" x14ac:dyDescent="0.2">
      <c r="A161" s="119" t="s">
        <v>166</v>
      </c>
      <c r="B161" s="96" t="s">
        <v>180</v>
      </c>
      <c r="C161" s="88">
        <v>0</v>
      </c>
      <c r="D161" s="88">
        <v>0</v>
      </c>
      <c r="E161" s="88">
        <v>0</v>
      </c>
      <c r="F161" s="92">
        <v>176</v>
      </c>
      <c r="G161" s="89">
        <v>176</v>
      </c>
      <c r="H161" s="93">
        <v>284</v>
      </c>
      <c r="I161" s="98" t="s">
        <v>15</v>
      </c>
    </row>
    <row r="162" spans="1:9" ht="13.15" customHeight="1" x14ac:dyDescent="0.2">
      <c r="A162" s="119" t="s">
        <v>166</v>
      </c>
      <c r="B162" s="96" t="s">
        <v>98</v>
      </c>
      <c r="C162" s="88">
        <v>16</v>
      </c>
      <c r="D162" s="88">
        <v>304</v>
      </c>
      <c r="E162" s="88">
        <v>6499</v>
      </c>
      <c r="F162" s="92">
        <v>1</v>
      </c>
      <c r="G162" s="89">
        <v>135</v>
      </c>
      <c r="H162" s="93">
        <v>3040</v>
      </c>
      <c r="I162" s="98">
        <f t="shared" si="2"/>
        <v>-0.53223572857362667</v>
      </c>
    </row>
    <row r="163" spans="1:9" ht="13.15" customHeight="1" x14ac:dyDescent="0.2">
      <c r="A163" s="119" t="s">
        <v>166</v>
      </c>
      <c r="B163" s="96" t="s">
        <v>291</v>
      </c>
      <c r="C163" s="88">
        <v>0</v>
      </c>
      <c r="D163" s="88">
        <v>0</v>
      </c>
      <c r="E163" s="88">
        <v>0</v>
      </c>
      <c r="F163" s="92">
        <v>16</v>
      </c>
      <c r="G163" s="89">
        <v>16</v>
      </c>
      <c r="H163" s="93">
        <v>26</v>
      </c>
      <c r="I163" s="98" t="s">
        <v>15</v>
      </c>
    </row>
    <row r="164" spans="1:9" ht="13.15" customHeight="1" x14ac:dyDescent="0.2">
      <c r="A164" s="119" t="s">
        <v>166</v>
      </c>
      <c r="B164" s="96" t="s">
        <v>185</v>
      </c>
      <c r="C164" s="88">
        <v>140</v>
      </c>
      <c r="D164" s="88">
        <v>140</v>
      </c>
      <c r="E164" s="88">
        <v>226</v>
      </c>
      <c r="F164" s="92">
        <v>204</v>
      </c>
      <c r="G164" s="89">
        <v>258</v>
      </c>
      <c r="H164" s="93">
        <v>324</v>
      </c>
      <c r="I164" s="98">
        <f t="shared" si="2"/>
        <v>0.4336283185840708</v>
      </c>
    </row>
    <row r="165" spans="1:9" ht="13.15" customHeight="1" x14ac:dyDescent="0.2">
      <c r="A165" s="119" t="s">
        <v>166</v>
      </c>
      <c r="B165" s="96" t="s">
        <v>75</v>
      </c>
      <c r="C165" s="88">
        <v>2192</v>
      </c>
      <c r="D165" s="88">
        <v>119805</v>
      </c>
      <c r="E165" s="88">
        <v>2282</v>
      </c>
      <c r="F165" s="92">
        <v>6887</v>
      </c>
      <c r="G165" s="89">
        <v>385551</v>
      </c>
      <c r="H165" s="93">
        <v>7350</v>
      </c>
      <c r="I165" s="98">
        <f t="shared" si="2"/>
        <v>2.2208588957055215</v>
      </c>
    </row>
    <row r="166" spans="1:9" ht="13.15" customHeight="1" x14ac:dyDescent="0.2">
      <c r="A166" s="119" t="s">
        <v>166</v>
      </c>
      <c r="B166" s="96" t="s">
        <v>189</v>
      </c>
      <c r="C166" s="88">
        <v>0</v>
      </c>
      <c r="D166" s="88">
        <v>4</v>
      </c>
      <c r="E166" s="88">
        <v>14</v>
      </c>
      <c r="F166" s="92">
        <v>0</v>
      </c>
      <c r="G166" s="89">
        <v>0</v>
      </c>
      <c r="H166" s="93">
        <v>0</v>
      </c>
      <c r="I166" s="98">
        <f t="shared" si="2"/>
        <v>-1</v>
      </c>
    </row>
    <row r="167" spans="1:9" ht="13.15" customHeight="1" x14ac:dyDescent="0.2">
      <c r="A167" s="119" t="s">
        <v>166</v>
      </c>
      <c r="B167" s="96" t="s">
        <v>311</v>
      </c>
      <c r="C167" s="88">
        <v>0</v>
      </c>
      <c r="D167" s="88">
        <v>3</v>
      </c>
      <c r="E167" s="88">
        <v>19</v>
      </c>
      <c r="F167" s="92">
        <v>0</v>
      </c>
      <c r="G167" s="89">
        <v>0</v>
      </c>
      <c r="H167" s="93">
        <v>0</v>
      </c>
      <c r="I167" s="98">
        <f t="shared" si="2"/>
        <v>-1</v>
      </c>
    </row>
    <row r="168" spans="1:9" ht="13.15" customHeight="1" x14ac:dyDescent="0.2">
      <c r="A168" s="119" t="s">
        <v>166</v>
      </c>
      <c r="B168" s="96" t="s">
        <v>77</v>
      </c>
      <c r="C168" s="88">
        <v>18406</v>
      </c>
      <c r="D168" s="88">
        <v>1198899</v>
      </c>
      <c r="E168" s="88">
        <v>22314</v>
      </c>
      <c r="F168" s="92">
        <v>16426</v>
      </c>
      <c r="G168" s="89">
        <v>1058294</v>
      </c>
      <c r="H168" s="93">
        <v>19976</v>
      </c>
      <c r="I168" s="98">
        <f t="shared" si="2"/>
        <v>-0.10477726987541454</v>
      </c>
    </row>
    <row r="169" spans="1:9" ht="13.15" customHeight="1" x14ac:dyDescent="0.2">
      <c r="A169" s="119" t="s">
        <v>166</v>
      </c>
      <c r="B169" s="96" t="s">
        <v>99</v>
      </c>
      <c r="C169" s="88">
        <v>0</v>
      </c>
      <c r="D169" s="88">
        <v>26246</v>
      </c>
      <c r="E169" s="88">
        <v>387</v>
      </c>
      <c r="F169" s="92">
        <v>0</v>
      </c>
      <c r="G169" s="89">
        <v>36530</v>
      </c>
      <c r="H169" s="93">
        <v>523</v>
      </c>
      <c r="I169" s="98">
        <f t="shared" si="2"/>
        <v>0.35142118863049093</v>
      </c>
    </row>
    <row r="170" spans="1:9" ht="13.15" customHeight="1" x14ac:dyDescent="0.2">
      <c r="A170" s="120" t="s">
        <v>166</v>
      </c>
      <c r="B170" s="97" t="s">
        <v>297</v>
      </c>
      <c r="C170" s="90">
        <v>5</v>
      </c>
      <c r="D170" s="90">
        <v>5</v>
      </c>
      <c r="E170" s="90">
        <v>5</v>
      </c>
      <c r="F170" s="94">
        <v>0</v>
      </c>
      <c r="G170" s="91">
        <v>0</v>
      </c>
      <c r="H170" s="95">
        <v>0</v>
      </c>
      <c r="I170" s="98">
        <f t="shared" si="1"/>
        <v>-1</v>
      </c>
    </row>
    <row r="171" spans="1:9" ht="13.15" customHeight="1" x14ac:dyDescent="0.2">
      <c r="A171" s="18"/>
      <c r="B171" s="116" t="s">
        <v>18</v>
      </c>
      <c r="C171" s="117">
        <f t="shared" ref="C171:H171" si="3">SUM(C16:C170)</f>
        <v>296531</v>
      </c>
      <c r="D171" s="117">
        <f t="shared" si="3"/>
        <v>17040929</v>
      </c>
      <c r="E171" s="118">
        <f t="shared" si="3"/>
        <v>409100</v>
      </c>
      <c r="F171" s="54">
        <f t="shared" si="3"/>
        <v>245566</v>
      </c>
      <c r="G171" s="55">
        <f t="shared" si="3"/>
        <v>12962066</v>
      </c>
      <c r="H171" s="55">
        <f t="shared" si="3"/>
        <v>324417</v>
      </c>
      <c r="I171" s="109">
        <f>(+H171-E171)/E171</f>
        <v>-0.20699828892691274</v>
      </c>
    </row>
    <row r="172" spans="1:9" ht="13.15" customHeight="1" x14ac:dyDescent="0.2">
      <c r="G172" s="137" t="s">
        <v>16</v>
      </c>
      <c r="H172" s="137"/>
      <c r="I172" s="108">
        <f>+(F171-C171)/C171</f>
        <v>-0.17187073189649649</v>
      </c>
    </row>
  </sheetData>
  <sheetProtection selectLockedCells="1" selectUnlockedCells="1"/>
  <mergeCells count="1">
    <mergeCell ref="G172:H172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2020-01-12T23:35:34Z</dcterms:modified>
</cp:coreProperties>
</file>