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426"/>
  <workbookPr/>
  <mc:AlternateContent xmlns:mc="http://schemas.openxmlformats.org/markup-compatibility/2006">
    <mc:Choice Requires="x15">
      <x15ac:absPath xmlns:x15ac="http://schemas.microsoft.com/office/spreadsheetml/2010/11/ac" url="https://patagonianorte-my.sharepoint.com/personal/dsancho_patagonia-norte_com_ar/Documents/TPN/DptoSISTEMAS/T2020/Estad2020/SAE+BHI/"/>
    </mc:Choice>
  </mc:AlternateContent>
  <xr:revisionPtr revIDLastSave="3524" documentId="8_{E7389248-E60E-469A-AE51-A72A60BCD515}" xr6:coauthVersionLast="45" xr6:coauthVersionMax="45" xr10:uidLastSave="{D2A86097-EAB9-442F-89BB-3793E5A34D19}"/>
  <bookViews>
    <workbookView xWindow="1815" yWindow="1815" windowWidth="4905" windowHeight="7395" tabRatio="789" firstSheet="3" activeTab="5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_FilterDatabase" localSheetId="1" hidden="1">buques!$A$12:$R$95</definedName>
    <definedName name="_xlnm._FilterDatabase" localSheetId="5" hidden="1">'esp x destino'!$A$15:$I$161</definedName>
    <definedName name="_xlnm._FilterDatabase" localSheetId="4" hidden="1">'especie y destino'!$A$15:$H$51</definedName>
    <definedName name="_xlnm._FilterDatabase" localSheetId="3" hidden="1">'peras y manz'!$A$12:$E$12</definedName>
    <definedName name="_xlnm.Print_Area" localSheetId="1">buques!$A$1:$G$95</definedName>
    <definedName name="_xlnm.Print_Area" localSheetId="5">'esp x destino'!$A$1:$I$161</definedName>
    <definedName name="_xlnm.Print_Area" localSheetId="4">'especie y destino'!$A$1:$H$108</definedName>
    <definedName name="_xlnm.Print_Area" localSheetId="3">'peras y manz'!$A$1:$F$39</definedName>
    <definedName name="_xlnm.Print_Area" localSheetId="0">Principal!$A$1:$G$60</definedName>
    <definedName name="Excel_BuiltIn__FilterDatabase" localSheetId="1">buques!$A$12:$G$95</definedName>
    <definedName name="Excel_BuiltIn__FilterDatabase" localSheetId="2">exportadores!$A$12:$D$30</definedName>
    <definedName name="Excel_BuiltIn__FilterDatabase_2">buques!$A$12:$G$95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destino'!$A$15:$I$161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destino'!$53:$54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58" i="6" l="1"/>
  <c r="I157" i="6"/>
  <c r="I156" i="6"/>
  <c r="I155" i="6"/>
  <c r="I154" i="6"/>
  <c r="I153" i="6"/>
  <c r="I152" i="6"/>
  <c r="I151" i="6"/>
  <c r="I150" i="6"/>
  <c r="I149" i="6"/>
  <c r="I147" i="6"/>
  <c r="I143" i="6"/>
  <c r="I142" i="6"/>
  <c r="I141" i="6"/>
  <c r="I140" i="6"/>
  <c r="I139" i="6"/>
  <c r="I138" i="6"/>
  <c r="I137" i="6"/>
  <c r="I136" i="6"/>
  <c r="I133" i="6"/>
  <c r="I132" i="6"/>
  <c r="I131" i="6"/>
  <c r="I130" i="6"/>
  <c r="I129" i="6"/>
  <c r="I128" i="6"/>
  <c r="I127" i="6"/>
  <c r="I126" i="6"/>
  <c r="I125" i="6"/>
  <c r="I124" i="6"/>
  <c r="I121" i="6"/>
  <c r="I120" i="6"/>
  <c r="I118" i="6"/>
  <c r="I117" i="6"/>
  <c r="I116" i="6"/>
  <c r="I114" i="6"/>
  <c r="I113" i="6"/>
  <c r="I110" i="6"/>
  <c r="I108" i="6"/>
  <c r="I107" i="6"/>
  <c r="I106" i="6"/>
  <c r="I105" i="6"/>
  <c r="I102" i="6"/>
  <c r="I101" i="6"/>
  <c r="I100" i="6"/>
  <c r="I99" i="6"/>
  <c r="I98" i="6"/>
  <c r="I97" i="6"/>
  <c r="I96" i="6"/>
  <c r="I95" i="6"/>
  <c r="I94" i="6"/>
  <c r="I93" i="6"/>
  <c r="I92" i="6"/>
  <c r="I91" i="6"/>
  <c r="I90" i="6"/>
  <c r="I89" i="6"/>
  <c r="I88" i="6"/>
  <c r="I86" i="6"/>
  <c r="I85" i="6"/>
  <c r="I83" i="6"/>
  <c r="I81" i="6"/>
  <c r="I80" i="6"/>
  <c r="I79" i="6"/>
  <c r="I78" i="6"/>
  <c r="I76" i="6"/>
  <c r="I75" i="6"/>
  <c r="I74" i="6"/>
  <c r="I72" i="6"/>
  <c r="I71" i="6"/>
  <c r="I70" i="6"/>
  <c r="I69" i="6"/>
  <c r="I68" i="6"/>
  <c r="I67" i="6"/>
  <c r="I66" i="6"/>
  <c r="I65" i="6"/>
  <c r="I64" i="6"/>
  <c r="I63" i="6"/>
  <c r="I60" i="6"/>
  <c r="I58" i="6"/>
  <c r="I56" i="6"/>
  <c r="I55" i="6"/>
  <c r="I52" i="6"/>
  <c r="I51" i="6"/>
  <c r="I50" i="6"/>
  <c r="I49" i="6"/>
  <c r="I46" i="6"/>
  <c r="I45" i="6"/>
  <c r="I44" i="6"/>
  <c r="I42" i="6"/>
  <c r="I41" i="6"/>
  <c r="I40" i="6"/>
  <c r="I39" i="6"/>
  <c r="I38" i="6"/>
  <c r="I37" i="6"/>
  <c r="I36" i="6"/>
  <c r="I35" i="6"/>
  <c r="I34" i="6"/>
  <c r="I33" i="6"/>
  <c r="I32" i="6"/>
  <c r="I31" i="6"/>
  <c r="I29" i="6"/>
  <c r="I28" i="6"/>
  <c r="I26" i="6"/>
  <c r="I25" i="6"/>
  <c r="I24" i="6"/>
  <c r="I23" i="6"/>
  <c r="I22" i="6"/>
  <c r="I20" i="6"/>
  <c r="I19" i="6"/>
  <c r="I18" i="6"/>
  <c r="H105" i="5"/>
  <c r="H102" i="5"/>
  <c r="H101" i="5"/>
  <c r="H100" i="5"/>
  <c r="H99" i="5"/>
  <c r="H97" i="5"/>
  <c r="H96" i="5"/>
  <c r="H95" i="5"/>
  <c r="H94" i="5"/>
  <c r="H93" i="5"/>
  <c r="H92" i="5"/>
  <c r="H89" i="5"/>
  <c r="H87" i="5"/>
  <c r="H86" i="5"/>
  <c r="H84" i="5"/>
  <c r="H83" i="5"/>
  <c r="H82" i="5"/>
  <c r="H81" i="5"/>
  <c r="H80" i="5"/>
  <c r="H79" i="5"/>
  <c r="H78" i="5"/>
  <c r="H77" i="5"/>
  <c r="H76" i="5"/>
  <c r="H75" i="5"/>
  <c r="H74" i="5"/>
  <c r="H73" i="5"/>
  <c r="H72" i="5"/>
  <c r="H71" i="5"/>
  <c r="H70" i="5"/>
  <c r="H69" i="5"/>
  <c r="H67" i="5"/>
  <c r="H66" i="5"/>
  <c r="H65" i="5"/>
  <c r="H64" i="5"/>
  <c r="H63" i="5"/>
  <c r="H62" i="5"/>
  <c r="H61" i="5"/>
  <c r="H60" i="5"/>
  <c r="H59" i="5"/>
  <c r="H58" i="5"/>
  <c r="H57" i="5"/>
  <c r="H47" i="5"/>
  <c r="H46" i="5"/>
  <c r="H45" i="5"/>
  <c r="H44" i="5"/>
  <c r="H42" i="5"/>
  <c r="H41" i="5"/>
  <c r="H40" i="5"/>
  <c r="H39" i="5"/>
  <c r="H38" i="5"/>
  <c r="H37" i="5"/>
  <c r="H36" i="5"/>
  <c r="H35" i="5"/>
  <c r="H34" i="5"/>
  <c r="H32" i="5"/>
  <c r="H31" i="5"/>
  <c r="H30" i="5"/>
  <c r="H29" i="5"/>
  <c r="H28" i="5"/>
  <c r="H27" i="5"/>
  <c r="H26" i="5"/>
  <c r="H25" i="5"/>
  <c r="H24" i="5"/>
  <c r="H23" i="5"/>
  <c r="H21" i="5"/>
  <c r="H20" i="5"/>
  <c r="H19" i="5"/>
  <c r="F95" i="2"/>
  <c r="E95" i="2"/>
  <c r="D95" i="2"/>
  <c r="I17" i="6" l="1"/>
  <c r="H49" i="5"/>
  <c r="I16" i="6" l="1"/>
  <c r="H56" i="5" l="1"/>
  <c r="D40" i="4" l="1"/>
  <c r="E27" i="4" s="1"/>
  <c r="C40" i="4"/>
  <c r="B40" i="4"/>
  <c r="D64" i="3"/>
  <c r="C64" i="3"/>
  <c r="B64" i="3"/>
  <c r="E49" i="3" l="1"/>
  <c r="E60" i="3"/>
  <c r="E36" i="3"/>
  <c r="E35" i="3"/>
  <c r="E63" i="3"/>
  <c r="E62" i="3"/>
  <c r="E56" i="3"/>
  <c r="E59" i="3"/>
  <c r="E55" i="3"/>
  <c r="E58" i="3"/>
  <c r="E20" i="4"/>
  <c r="E34" i="4"/>
  <c r="E26" i="4"/>
  <c r="E57" i="3"/>
  <c r="E52" i="3"/>
  <c r="E23" i="4"/>
  <c r="E21" i="4"/>
  <c r="E31" i="4"/>
  <c r="E25" i="4"/>
  <c r="E18" i="4"/>
  <c r="E29" i="3"/>
  <c r="E27" i="3"/>
  <c r="E41" i="3"/>
  <c r="E23" i="3"/>
  <c r="E14" i="4"/>
  <c r="E16" i="4"/>
  <c r="E39" i="4"/>
  <c r="E17" i="4"/>
  <c r="E28" i="4"/>
  <c r="E35" i="4"/>
  <c r="E33" i="4"/>
  <c r="E38" i="4"/>
  <c r="E19" i="4"/>
  <c r="E30" i="4"/>
  <c r="E37" i="4"/>
  <c r="E24" i="4"/>
  <c r="E32" i="4"/>
  <c r="E36" i="4"/>
  <c r="E15" i="4"/>
  <c r="E29" i="4"/>
  <c r="E13" i="4"/>
  <c r="E22" i="4"/>
  <c r="E22" i="3"/>
  <c r="E13" i="3"/>
  <c r="E51" i="3"/>
  <c r="E37" i="3"/>
  <c r="E38" i="3"/>
  <c r="E31" i="3"/>
  <c r="E24" i="3"/>
  <c r="E32" i="3"/>
  <c r="E39" i="3"/>
  <c r="E54" i="3"/>
  <c r="E48" i="3"/>
  <c r="E26" i="3"/>
  <c r="E16" i="3"/>
  <c r="E19" i="3"/>
  <c r="E20" i="3"/>
  <c r="E47" i="3"/>
  <c r="E34" i="3"/>
  <c r="E18" i="3"/>
  <c r="E61" i="3"/>
  <c r="E14" i="3"/>
  <c r="E45" i="3"/>
  <c r="E17" i="3"/>
  <c r="E25" i="3"/>
  <c r="E40" i="3"/>
  <c r="E40" i="4" l="1"/>
  <c r="H16" i="5"/>
  <c r="H17" i="5" l="1"/>
  <c r="C160" i="6" l="1"/>
  <c r="D160" i="6"/>
  <c r="E160" i="6"/>
  <c r="F160" i="6"/>
  <c r="G160" i="6"/>
  <c r="H160" i="6"/>
  <c r="E46" i="3" l="1"/>
  <c r="E42" i="3"/>
  <c r="E30" i="3"/>
  <c r="E33" i="3"/>
  <c r="E21" i="3"/>
  <c r="E28" i="3"/>
  <c r="E44" i="3"/>
  <c r="E15" i="3"/>
  <c r="E53" i="3"/>
  <c r="H55" i="5" l="1"/>
  <c r="G107" i="5"/>
  <c r="F107" i="5"/>
  <c r="E107" i="5"/>
  <c r="D107" i="5"/>
  <c r="C107" i="5"/>
  <c r="B107" i="5"/>
  <c r="H107" i="5" l="1"/>
  <c r="G50" i="5" l="1"/>
  <c r="F50" i="5"/>
  <c r="E50" i="5"/>
  <c r="D50" i="5"/>
  <c r="C50" i="5"/>
  <c r="B50" i="5"/>
  <c r="F12" i="6"/>
  <c r="E12" i="5"/>
  <c r="E10" i="4"/>
  <c r="E10" i="3"/>
  <c r="F10" i="2"/>
  <c r="E50" i="3" l="1"/>
  <c r="H50" i="5"/>
  <c r="E43" i="3"/>
  <c r="I160" i="6"/>
  <c r="I161" i="6"/>
  <c r="H108" i="5"/>
  <c r="H51" i="5"/>
  <c r="E64" i="3" l="1"/>
</calcChain>
</file>

<file path=xl/sharedStrings.xml><?xml version="1.0" encoding="utf-8"?>
<sst xmlns="http://schemas.openxmlformats.org/spreadsheetml/2006/main" count="737" uniqueCount="279">
  <si>
    <t>Peras y Manzanas por Exportador</t>
  </si>
  <si>
    <t>N°</t>
  </si>
  <si>
    <t>BUQUE</t>
  </si>
  <si>
    <t>FECHA</t>
  </si>
  <si>
    <t>PALLETS</t>
  </si>
  <si>
    <t>BULTOS</t>
  </si>
  <si>
    <t>TONELADAS</t>
  </si>
  <si>
    <t>PUERTO</t>
  </si>
  <si>
    <t>Totales</t>
  </si>
  <si>
    <t>EXPORTADOR</t>
  </si>
  <si>
    <t>% DIST</t>
  </si>
  <si>
    <t>Total Gral.</t>
  </si>
  <si>
    <t>Total</t>
  </si>
  <si>
    <t>ESPECIE</t>
  </si>
  <si>
    <t>---%</t>
  </si>
  <si>
    <t>Variación en pallets:</t>
  </si>
  <si>
    <t>DESTINO</t>
  </si>
  <si>
    <t>totales</t>
  </si>
  <si>
    <t>% VAR</t>
  </si>
  <si>
    <t>en TONS</t>
  </si>
  <si>
    <t>BRASIL</t>
  </si>
  <si>
    <t>HOLANDA</t>
  </si>
  <si>
    <t>RUSIA</t>
  </si>
  <si>
    <t>ECUADOR</t>
  </si>
  <si>
    <t>INDIA</t>
  </si>
  <si>
    <t>ARGENTINA</t>
  </si>
  <si>
    <t>CHILE</t>
  </si>
  <si>
    <t>Buques</t>
  </si>
  <si>
    <t>Exportadores</t>
  </si>
  <si>
    <t>PERU</t>
  </si>
  <si>
    <t>TEMPORADA 2019</t>
  </si>
  <si>
    <t>Temporada 2019</t>
  </si>
  <si>
    <t>B. BCA</t>
  </si>
  <si>
    <t xml:space="preserve">UNIPAR INDUPA SAIC  </t>
  </si>
  <si>
    <t xml:space="preserve">DOW ARGENTINA       </t>
  </si>
  <si>
    <t>ALFALFA Y FORRAJES D</t>
  </si>
  <si>
    <t xml:space="preserve">EDCO GRAINS SA      </t>
  </si>
  <si>
    <t xml:space="preserve">JUGOS S.A.          </t>
  </si>
  <si>
    <t>CIA MOLINERA DEL SUR</t>
  </si>
  <si>
    <t xml:space="preserve">JUGOS LUGA SA       </t>
  </si>
  <si>
    <t xml:space="preserve">ABS.VEGETAL         </t>
  </si>
  <si>
    <t xml:space="preserve">ALFALFA             </t>
  </si>
  <si>
    <t xml:space="preserve">COCA                </t>
  </si>
  <si>
    <t xml:space="preserve">HARINA              </t>
  </si>
  <si>
    <t xml:space="preserve">J.C.MANZ            </t>
  </si>
  <si>
    <t xml:space="preserve">J.C.PERA            </t>
  </si>
  <si>
    <t xml:space="preserve">PERA                </t>
  </si>
  <si>
    <t xml:space="preserve">PESCADO             </t>
  </si>
  <si>
    <t xml:space="preserve">PLIC.DE VIN         </t>
  </si>
  <si>
    <t xml:space="preserve">POLIETILENO         </t>
  </si>
  <si>
    <t xml:space="preserve">SAL                 </t>
  </si>
  <si>
    <t xml:space="preserve">SEM GRAN            </t>
  </si>
  <si>
    <t xml:space="preserve">SODA CAUST          </t>
  </si>
  <si>
    <t xml:space="preserve">TRIGO ORGAN         </t>
  </si>
  <si>
    <t>ARABIA</t>
  </si>
  <si>
    <t>CHINA</t>
  </si>
  <si>
    <t>COLOMBIA</t>
  </si>
  <si>
    <t>COSTA RICA</t>
  </si>
  <si>
    <t xml:space="preserve">HOLANDA             </t>
  </si>
  <si>
    <t xml:space="preserve">RUSIA               </t>
  </si>
  <si>
    <t>PESCADO</t>
  </si>
  <si>
    <t xml:space="preserve">GOING NATURAL SRL   </t>
  </si>
  <si>
    <t xml:space="preserve">WHITE GULF SA       </t>
  </si>
  <si>
    <t xml:space="preserve">U.S.A.              </t>
  </si>
  <si>
    <t xml:space="preserve">ARABIA              </t>
  </si>
  <si>
    <t xml:space="preserve">ARGENTINA           </t>
  </si>
  <si>
    <t xml:space="preserve">BRASIL              </t>
  </si>
  <si>
    <t xml:space="preserve">CHILE               </t>
  </si>
  <si>
    <t xml:space="preserve">CHINA               </t>
  </si>
  <si>
    <t xml:space="preserve">COLOMBIA            </t>
  </si>
  <si>
    <t xml:space="preserve">COSTA RICA          </t>
  </si>
  <si>
    <t xml:space="preserve">ECUADOR             </t>
  </si>
  <si>
    <t>EMIRATOS ARABES</t>
  </si>
  <si>
    <t xml:space="preserve">INDIA               </t>
  </si>
  <si>
    <t xml:space="preserve">PERU                </t>
  </si>
  <si>
    <t xml:space="preserve">NATURAL JUICE SA    </t>
  </si>
  <si>
    <t>TEMPORADA 2020</t>
  </si>
  <si>
    <t>SAN ANTONIO EX. V945</t>
  </si>
  <si>
    <t xml:space="preserve">NORDIC BEIJING V952 </t>
  </si>
  <si>
    <t xml:space="preserve">ALGOL 943           </t>
  </si>
  <si>
    <t>MOLINOS FLORENCIA SA</t>
  </si>
  <si>
    <t>USA</t>
  </si>
  <si>
    <t>MADRID TRADER 006 HS</t>
  </si>
  <si>
    <t>MADRID TRADER 006 MK</t>
  </si>
  <si>
    <t xml:space="preserve">ICE RANGER          </t>
  </si>
  <si>
    <t>NORD. HONG KONG V952</t>
  </si>
  <si>
    <t>LONDON TRADER 007 HS</t>
  </si>
  <si>
    <t>LONDON TRADER 007 MK</t>
  </si>
  <si>
    <t>MADRID TRADER 007 HS</t>
  </si>
  <si>
    <t>MADRID TRADER 007 MK</t>
  </si>
  <si>
    <t>LONDON TRADER 008 HS</t>
  </si>
  <si>
    <t>LONDON TRADER 008 MK</t>
  </si>
  <si>
    <t>P. SAE</t>
  </si>
  <si>
    <t>PAT. FRUITS TRADE SA</t>
  </si>
  <si>
    <t xml:space="preserve">PAI S.A.            </t>
  </si>
  <si>
    <t xml:space="preserve">MOÑO AZUL S.A.      </t>
  </si>
  <si>
    <t xml:space="preserve">BATTAGLIO ARG. SA   </t>
  </si>
  <si>
    <t xml:space="preserve">TRES ASES S.A.      </t>
  </si>
  <si>
    <t xml:space="preserve">STD FRUIT ARG. S.A. </t>
  </si>
  <si>
    <t xml:space="preserve">ECOFRUT SA          </t>
  </si>
  <si>
    <t xml:space="preserve">CLASICA S.R.L.      </t>
  </si>
  <si>
    <t xml:space="preserve">EMELKA S.A.         </t>
  </si>
  <si>
    <t xml:space="preserve">BOSCHI HNOS S.A.    </t>
  </si>
  <si>
    <t xml:space="preserve">KLEPPE S.A.         </t>
  </si>
  <si>
    <t xml:space="preserve">TREVISUR SA         </t>
  </si>
  <si>
    <t xml:space="preserve">MONTEVER SA         </t>
  </si>
  <si>
    <t xml:space="preserve">MIELE S.A.          </t>
  </si>
  <si>
    <t>FRUTAS SENSACION SRL</t>
  </si>
  <si>
    <t xml:space="preserve">AGRONICA SA         </t>
  </si>
  <si>
    <t xml:space="preserve">DON CLEMENTE SRL    </t>
  </si>
  <si>
    <t xml:space="preserve">TEOREMA SRL         </t>
  </si>
  <si>
    <t xml:space="preserve">AUSTRADE S.R.L.     </t>
  </si>
  <si>
    <t xml:space="preserve">LUIS ALDRIGHETTI    </t>
  </si>
  <si>
    <t xml:space="preserve">MI VIEJO SA         </t>
  </si>
  <si>
    <t xml:space="preserve">LA CONQUISTA SRL    </t>
  </si>
  <si>
    <t>J.PATALANO E HJOS SA</t>
  </si>
  <si>
    <t xml:space="preserve">FRUIT AND HEALTH SA </t>
  </si>
  <si>
    <t xml:space="preserve">RAFICO S.A          </t>
  </si>
  <si>
    <t>CIRUELA</t>
  </si>
  <si>
    <t>JCMORG</t>
  </si>
  <si>
    <t>JUGO FERMEN</t>
  </si>
  <si>
    <t xml:space="preserve">JUGO PERA O         </t>
  </si>
  <si>
    <t>MANZANA</t>
  </si>
  <si>
    <t>SEM CAN</t>
  </si>
  <si>
    <t xml:space="preserve">ALEMANIA            </t>
  </si>
  <si>
    <t xml:space="preserve">BELGICA             </t>
  </si>
  <si>
    <t>CANADA</t>
  </si>
  <si>
    <t xml:space="preserve">ESPAÑA              </t>
  </si>
  <si>
    <t xml:space="preserve">FINLANDIA           </t>
  </si>
  <si>
    <t xml:space="preserve">FRANCIA             </t>
  </si>
  <si>
    <t xml:space="preserve">GRECIA              </t>
  </si>
  <si>
    <t>INGLATERRA</t>
  </si>
  <si>
    <t xml:space="preserve">IRLANDA             </t>
  </si>
  <si>
    <t xml:space="preserve">ISRAEL              </t>
  </si>
  <si>
    <t xml:space="preserve">ITALIA              </t>
  </si>
  <si>
    <t>JAPON</t>
  </si>
  <si>
    <t xml:space="preserve">LITUANIA            </t>
  </si>
  <si>
    <t xml:space="preserve">MALTA               </t>
  </si>
  <si>
    <t xml:space="preserve">NORUEGA             </t>
  </si>
  <si>
    <t xml:space="preserve">PORTUGAL            </t>
  </si>
  <si>
    <t>REPUBLICA DOMINICANA</t>
  </si>
  <si>
    <t>SUECIA</t>
  </si>
  <si>
    <t>Buques - Temporada 2020</t>
  </si>
  <si>
    <t>Exportadores - Temporada 2020</t>
  </si>
  <si>
    <t>Exportadores - Temporada 2020 (Manzana y Pera)</t>
  </si>
  <si>
    <t>Comparativos Temporada 2019 Vs. 2020 Especies y Destinos</t>
  </si>
  <si>
    <t>Comparativos Temporada 2019 Vs. 2020 Especies por Destinos</t>
  </si>
  <si>
    <t xml:space="preserve">MANZANA             </t>
  </si>
  <si>
    <t xml:space="preserve">CIRUELA             </t>
  </si>
  <si>
    <t>SEM GRAN</t>
  </si>
  <si>
    <t xml:space="preserve">INGLATERRA          </t>
  </si>
  <si>
    <t xml:space="preserve">SUECIA              </t>
  </si>
  <si>
    <t xml:space="preserve">JCMORG              </t>
  </si>
  <si>
    <t>JUGO PERA O</t>
  </si>
  <si>
    <t>Temporada 2020</t>
  </si>
  <si>
    <t>ZAPALLO</t>
  </si>
  <si>
    <t>BANGLADESH</t>
  </si>
  <si>
    <t>DINAMARCA</t>
  </si>
  <si>
    <t>LIBIA</t>
  </si>
  <si>
    <t>OMAN</t>
  </si>
  <si>
    <t>QATAR</t>
  </si>
  <si>
    <t xml:space="preserve"> </t>
  </si>
  <si>
    <t>MADRID TRADER 009 HS</t>
  </si>
  <si>
    <t>MADRID TRADER 009 MK</t>
  </si>
  <si>
    <t>MADRID TRADER 009 AL</t>
  </si>
  <si>
    <t>LONDON TRADER 010 HS</t>
  </si>
  <si>
    <t>LONDON TRADER 010 MK</t>
  </si>
  <si>
    <t>LONDON TRADER 010 AL</t>
  </si>
  <si>
    <t>MADRID TRADER 011 HS</t>
  </si>
  <si>
    <t>MADRID TRADER 011 MK</t>
  </si>
  <si>
    <t>LONDON TRADER 012 HS</t>
  </si>
  <si>
    <t>LONDON TRADER 012 MK</t>
  </si>
  <si>
    <t>LONDON TRADER 012 AL</t>
  </si>
  <si>
    <t>MADRID TRADER 013 HS</t>
  </si>
  <si>
    <t>MADRID TRADER 013 MK</t>
  </si>
  <si>
    <t>MADRID TRADER 013 AL</t>
  </si>
  <si>
    <t xml:space="preserve">SAN ANT. EXP. V 3-6 </t>
  </si>
  <si>
    <t xml:space="preserve">ALGOL V950          </t>
  </si>
  <si>
    <t xml:space="preserve">NORDIC BEIJING V5-8 </t>
  </si>
  <si>
    <t>AGRONEGOC JEWELL SRL</t>
  </si>
  <si>
    <t xml:space="preserve">MOLINO CAÑUELAS     </t>
  </si>
  <si>
    <t>PEA S.A.</t>
  </si>
  <si>
    <t>KUWAIT</t>
  </si>
  <si>
    <t>MARRUECOS</t>
  </si>
  <si>
    <t>NIGERIA</t>
  </si>
  <si>
    <t>RUMANIA</t>
  </si>
  <si>
    <t xml:space="preserve">NOR HONG KONG V7/10 </t>
  </si>
  <si>
    <t>LONDON TRADER 014 HS</t>
  </si>
  <si>
    <t>LONDON TRADER 014 MK</t>
  </si>
  <si>
    <t>LONDON TRADER 014 AL</t>
  </si>
  <si>
    <t>MADRID TRADER 015 HS</t>
  </si>
  <si>
    <t>MADRID TRADER 015 MK</t>
  </si>
  <si>
    <t>MADRID TRADER 015 AL</t>
  </si>
  <si>
    <t>LONDON TRADER 016 HS</t>
  </si>
  <si>
    <t>LONDON TRADER 016 MK</t>
  </si>
  <si>
    <t>ANTOFAGASTA E. V9/12</t>
  </si>
  <si>
    <t>MADRID TRADER 017 HS</t>
  </si>
  <si>
    <t>MADRID TRADER 017 MK</t>
  </si>
  <si>
    <t>MADRID TRADER 017 AL</t>
  </si>
  <si>
    <t xml:space="preserve">COINGRA SA          </t>
  </si>
  <si>
    <t xml:space="preserve">M.CERVI E HJOS S.A. </t>
  </si>
  <si>
    <t>CERA</t>
  </si>
  <si>
    <t>MIJO</t>
  </si>
  <si>
    <t>AUSTRALIA</t>
  </si>
  <si>
    <t xml:space="preserve">SAN ANT EXP V11-14  </t>
  </si>
  <si>
    <t>LONDON TRADER 018 HS</t>
  </si>
  <si>
    <t>LONDON TRADER 018 MK</t>
  </si>
  <si>
    <t>LONDON TRADER 018 AL</t>
  </si>
  <si>
    <t>MADRID TRADER 019 HS</t>
  </si>
  <si>
    <t>MADRID TRADER 019 MK</t>
  </si>
  <si>
    <t>MADRID TRADER 019 AL</t>
  </si>
  <si>
    <t>LONDON TRADER 020 HS</t>
  </si>
  <si>
    <t>LONDON TRADER 020 MK</t>
  </si>
  <si>
    <t>LONDON TRADER 020 AL</t>
  </si>
  <si>
    <t>NORDIC BEIJINGV13-16</t>
  </si>
  <si>
    <t>MADRID TRADER 021 HS</t>
  </si>
  <si>
    <t>MADRID TRADER 021 MK</t>
  </si>
  <si>
    <t>MADRID TRADER 021 AL</t>
  </si>
  <si>
    <t>LONDON TRADER 022 HS</t>
  </si>
  <si>
    <t>LONDON TRADER 022 MK</t>
  </si>
  <si>
    <t xml:space="preserve">CABO VIRGENES SRL   </t>
  </si>
  <si>
    <t xml:space="preserve">DAASONS SA          </t>
  </si>
  <si>
    <t xml:space="preserve">MARIO CERVI         </t>
  </si>
  <si>
    <t>PROYECTO AGRARIO S.A</t>
  </si>
  <si>
    <t>AROMA PERA</t>
  </si>
  <si>
    <t>BANDAS ELAS</t>
  </si>
  <si>
    <t>CALA CONG</t>
  </si>
  <si>
    <t>KIWI</t>
  </si>
  <si>
    <t>TURBA</t>
  </si>
  <si>
    <t xml:space="preserve">ARGELIA             </t>
  </si>
  <si>
    <t xml:space="preserve">SINGAPUR            </t>
  </si>
  <si>
    <t>Comparativo 2019 vs 2020 Especies y Destinos</t>
  </si>
  <si>
    <t>Comparativo 2019 vs 2020 Especies por Destinos</t>
  </si>
  <si>
    <t xml:space="preserve">N. HONG KONG V15/18 </t>
  </si>
  <si>
    <t>MADRID TRADER 023 HS</t>
  </si>
  <si>
    <t>MADRID TRADER 023 MK</t>
  </si>
  <si>
    <t>MADRID TRADER 023 AL</t>
  </si>
  <si>
    <t xml:space="preserve">ANT. EXPRESS V18/20 </t>
  </si>
  <si>
    <t xml:space="preserve">ALGOL V962          </t>
  </si>
  <si>
    <t>MADRID TRADER 025 HS</t>
  </si>
  <si>
    <t>MADRID TRADER 025 MK</t>
  </si>
  <si>
    <t xml:space="preserve">SAN ANT EXP V20-22  </t>
  </si>
  <si>
    <t xml:space="preserve">ALLHUE SA           </t>
  </si>
  <si>
    <t xml:space="preserve">ARGENOVA SA         </t>
  </si>
  <si>
    <t xml:space="preserve">COOPERATIVA CRC     </t>
  </si>
  <si>
    <t xml:space="preserve">WE NATURAL SAS      </t>
  </si>
  <si>
    <t>LANGOSTINOS</t>
  </si>
  <si>
    <t>LANGOSTINO</t>
  </si>
  <si>
    <t>NUEZ</t>
  </si>
  <si>
    <t xml:space="preserve">BAHREIN             </t>
  </si>
  <si>
    <t>LETONIA</t>
  </si>
  <si>
    <t>TURQUIA</t>
  </si>
  <si>
    <t>NORD. BEIJING V21/24</t>
  </si>
  <si>
    <t>SPRE</t>
  </si>
  <si>
    <t>JUGO PERA</t>
  </si>
  <si>
    <t xml:space="preserve">MADRID TRADER V966  </t>
  </si>
  <si>
    <t xml:space="preserve">ANT EXPRESS V 25-28 </t>
  </si>
  <si>
    <t xml:space="preserve">S. ANT. EXP. V27/30 </t>
  </si>
  <si>
    <t xml:space="preserve">MALTERIA PAMPA SA   </t>
  </si>
  <si>
    <t>CEBADA</t>
  </si>
  <si>
    <t>COREA DEL SUR</t>
  </si>
  <si>
    <t>MALASIA</t>
  </si>
  <si>
    <t xml:space="preserve">TAILANDIA           </t>
  </si>
  <si>
    <t xml:space="preserve">VIETNAM             </t>
  </si>
  <si>
    <t>TAILANDIA</t>
  </si>
  <si>
    <t>BENTONITA</t>
  </si>
  <si>
    <t>NORDIC BEIJINGV29-32</t>
  </si>
  <si>
    <t xml:space="preserve">N. HONG KONG V31/34 </t>
  </si>
  <si>
    <t>TAIWAN</t>
  </si>
  <si>
    <t>ANTOF EXPRESS V33/36</t>
  </si>
  <si>
    <t xml:space="preserve">SAN ANTO EXP V35/38 </t>
  </si>
  <si>
    <t>NORD. BEIJING V37/40</t>
  </si>
  <si>
    <t xml:space="preserve">NORD H. KONG V39/42 </t>
  </si>
  <si>
    <t xml:space="preserve">MADRID TRADER V976  </t>
  </si>
  <si>
    <t xml:space="preserve">ANT EXPRESS V 41-44 </t>
  </si>
  <si>
    <t xml:space="preserve">PLATINUM SOUTH AM   </t>
  </si>
  <si>
    <t>Datos al 31/12/2020</t>
  </si>
  <si>
    <t>SAN ANT. EXP. V43/46</t>
  </si>
  <si>
    <t>CARLOTTA STAR V45/48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</si>
</sst>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\-??_);_(@_)"/>
    <numFmt numFmtId="165" formatCode="_ * #,##0.00_ ;_ * \-#,##0.00_ ;_ * \-??_ ;_ @_ "/>
    <numFmt numFmtId="166" formatCode="_ * #,##0_ ;_ * \-#,##0_ ;_ * \-??_ ;_ @_ "/>
    <numFmt numFmtId="167" formatCode="_(* #,##0_);_(* \(#,##0\);_(* \-??_);_(@_)"/>
  </numFmts>
  <fonts count="21" x14ac:knownFonts="1">
    <font>
      <sz val="10"/>
      <name val="Arial"/>
      <family val="2"/>
    </font>
    <font>
      <sz val="10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b/>
      <i/>
      <sz val="16"/>
      <name val="Consolas"/>
      <family val="3"/>
    </font>
    <font>
      <sz val="10"/>
      <name val="Consolas"/>
      <family val="3"/>
    </font>
    <font>
      <b/>
      <sz val="12"/>
      <name val="Consolas"/>
      <family val="3"/>
    </font>
    <font>
      <u/>
      <sz val="10"/>
      <color indexed="12"/>
      <name val="Consolas"/>
      <family val="3"/>
    </font>
    <font>
      <b/>
      <sz val="10"/>
      <color indexed="62"/>
      <name val="Consolas"/>
      <family val="3"/>
    </font>
    <font>
      <sz val="10"/>
      <color indexed="62"/>
      <name val="Consolas"/>
      <family val="3"/>
    </font>
    <font>
      <b/>
      <sz val="8"/>
      <color indexed="62"/>
      <name val="Consolas"/>
      <family val="3"/>
    </font>
    <font>
      <sz val="8"/>
      <color indexed="18"/>
      <name val="Consolas"/>
      <family val="3"/>
    </font>
    <font>
      <sz val="8"/>
      <name val="Consolas"/>
      <family val="3"/>
    </font>
    <font>
      <b/>
      <sz val="8"/>
      <name val="Consolas"/>
      <family val="3"/>
    </font>
    <font>
      <b/>
      <sz val="8"/>
      <color indexed="18"/>
      <name val="Consolas"/>
      <family val="3"/>
    </font>
    <font>
      <sz val="8"/>
      <color indexed="62"/>
      <name val="Consolas"/>
      <family val="3"/>
    </font>
    <font>
      <sz val="10"/>
      <color indexed="18"/>
      <name val="Consolas"/>
      <family val="3"/>
    </font>
    <font>
      <b/>
      <sz val="10"/>
      <color indexed="18"/>
      <name val="Consolas"/>
      <family val="3"/>
    </font>
    <font>
      <b/>
      <sz val="8"/>
      <color theme="0" tint="-0.14999847407452621"/>
      <name val="Consolas"/>
      <family val="3"/>
    </font>
    <font>
      <sz val="8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</fonts>
  <fills count="8">
    <fill>
      <patternFill patternType="none"/>
    </fill>
    <fill>
      <patternFill patternType="gray125"/>
    </fill>
    <fill>
      <patternFill patternType="solid">
        <fgColor theme="3" tint="0.39997558519241921"/>
        <bgColor indexed="22"/>
      </patternFill>
    </fill>
    <fill>
      <patternFill patternType="solid">
        <fgColor theme="3" tint="0.59999389629810485"/>
        <bgColor indexed="26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F0"/>
        <bgColor indexed="51"/>
      </patternFill>
    </fill>
    <fill>
      <patternFill patternType="solid">
        <fgColor theme="4" tint="-0.249977111117893"/>
        <bgColor indexed="41"/>
      </patternFill>
    </fill>
    <fill>
      <patternFill patternType="solid">
        <fgColor theme="4" tint="-0.249977111117893"/>
        <bgColor indexed="22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3"/>
      </bottom>
      <diagonal/>
    </border>
    <border>
      <left style="thin">
        <color indexed="59"/>
      </left>
      <right/>
      <top/>
      <bottom/>
      <diagonal/>
    </border>
    <border>
      <left style="thin">
        <color indexed="59"/>
      </left>
      <right style="thin">
        <color indexed="59"/>
      </right>
      <top/>
      <bottom/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56"/>
      </top>
      <bottom/>
      <diagonal/>
    </border>
    <border>
      <left/>
      <right style="thin">
        <color indexed="63"/>
      </right>
      <top/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59"/>
      </left>
      <right/>
      <top style="thin">
        <color indexed="59"/>
      </top>
      <bottom/>
      <diagonal/>
    </border>
    <border>
      <left/>
      <right/>
      <top style="thin">
        <color indexed="59"/>
      </top>
      <bottom/>
      <diagonal/>
    </border>
    <border>
      <left/>
      <right style="thin">
        <color indexed="63"/>
      </right>
      <top style="thin">
        <color indexed="59"/>
      </top>
      <bottom/>
      <diagonal/>
    </border>
    <border>
      <left style="thin">
        <color indexed="59"/>
      </left>
      <right/>
      <top/>
      <bottom style="thin">
        <color indexed="59"/>
      </bottom>
      <diagonal/>
    </border>
    <border>
      <left/>
      <right/>
      <top/>
      <bottom style="thin">
        <color indexed="59"/>
      </bottom>
      <diagonal/>
    </border>
    <border>
      <left/>
      <right style="thin">
        <color indexed="63"/>
      </right>
      <top/>
      <bottom style="thin">
        <color indexed="59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3"/>
      </right>
      <top style="thin">
        <color indexed="63"/>
      </top>
      <bottom/>
      <diagonal/>
    </border>
  </borders>
  <cellStyleXfs count="7">
    <xf numFmtId="0" fontId="0" fillId="0" borderId="0"/>
    <xf numFmtId="0" fontId="2" fillId="0" borderId="0" applyNumberFormat="0" applyFill="0" applyBorder="0" applyAlignment="0" applyProtection="0"/>
    <xf numFmtId="165" fontId="3" fillId="0" borderId="0" applyFill="0" applyBorder="0" applyAlignment="0" applyProtection="0"/>
    <xf numFmtId="164" fontId="3" fillId="0" borderId="0" applyFill="0" applyBorder="0" applyAlignment="0" applyProtection="0"/>
    <xf numFmtId="0" fontId="1" fillId="0" borderId="0"/>
    <xf numFmtId="9" fontId="3" fillId="0" borderId="0" applyFill="0" applyBorder="0" applyAlignment="0" applyProtection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4" fillId="0" borderId="0" xfId="0" applyFont="1"/>
    <xf numFmtId="0" fontId="5" fillId="0" borderId="0" xfId="0" applyFont="1"/>
    <xf numFmtId="0" fontId="8" fillId="0" borderId="0" xfId="0" applyFont="1"/>
    <xf numFmtId="0" fontId="9" fillId="0" borderId="0" xfId="0" applyFont="1"/>
    <xf numFmtId="3" fontId="10" fillId="0" borderId="0" xfId="0" applyNumberFormat="1" applyFont="1" applyAlignment="1">
      <alignment horizontal="right"/>
    </xf>
    <xf numFmtId="3" fontId="10" fillId="0" borderId="1" xfId="0" applyNumberFormat="1" applyFont="1" applyBorder="1" applyAlignment="1">
      <alignment horizontal="right"/>
    </xf>
    <xf numFmtId="3" fontId="10" fillId="0" borderId="1" xfId="0" applyNumberFormat="1" applyFont="1" applyBorder="1"/>
    <xf numFmtId="3" fontId="10" fillId="0" borderId="1" xfId="0" applyNumberFormat="1" applyFont="1" applyBorder="1" applyAlignment="1">
      <alignment horizontal="center"/>
    </xf>
    <xf numFmtId="0" fontId="11" fillId="0" borderId="0" xfId="0" applyFont="1"/>
    <xf numFmtId="1" fontId="10" fillId="0" borderId="0" xfId="0" applyNumberFormat="1" applyFont="1" applyAlignment="1">
      <alignment horizontal="right"/>
    </xf>
    <xf numFmtId="0" fontId="12" fillId="0" borderId="0" xfId="0" applyFont="1"/>
    <xf numFmtId="14" fontId="5" fillId="0" borderId="0" xfId="0" applyNumberFormat="1" applyFont="1"/>
    <xf numFmtId="3" fontId="5" fillId="0" borderId="0" xfId="0" applyNumberFormat="1" applyFont="1"/>
    <xf numFmtId="166" fontId="5" fillId="0" borderId="0" xfId="2" applyNumberFormat="1" applyFont="1" applyAlignment="1">
      <alignment horizontal="right"/>
    </xf>
    <xf numFmtId="166" fontId="11" fillId="0" borderId="0" xfId="2" applyNumberFormat="1" applyFont="1" applyAlignment="1">
      <alignment horizontal="right"/>
    </xf>
    <xf numFmtId="0" fontId="13" fillId="0" borderId="0" xfId="0" applyFont="1" applyAlignment="1">
      <alignment horizontal="right"/>
    </xf>
    <xf numFmtId="10" fontId="11" fillId="0" borderId="0" xfId="5" applyNumberFormat="1" applyFon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6" fontId="15" fillId="0" borderId="0" xfId="2" applyNumberFormat="1" applyFont="1"/>
    <xf numFmtId="10" fontId="12" fillId="0" borderId="0" xfId="5" applyNumberFormat="1" applyFont="1"/>
    <xf numFmtId="166" fontId="5" fillId="0" borderId="0" xfId="0" applyNumberFormat="1" applyFont="1"/>
    <xf numFmtId="0" fontId="10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/>
    <xf numFmtId="3" fontId="14" fillId="0" borderId="0" xfId="0" applyNumberFormat="1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3" fontId="13" fillId="0" borderId="0" xfId="0" applyNumberFormat="1" applyFont="1" applyAlignment="1">
      <alignment horizontal="left"/>
    </xf>
    <xf numFmtId="3" fontId="13" fillId="0" borderId="0" xfId="0" applyNumberFormat="1" applyFont="1" applyAlignment="1">
      <alignment horizontal="right"/>
    </xf>
    <xf numFmtId="3" fontId="15" fillId="0" borderId="2" xfId="0" applyNumberFormat="1" applyFont="1" applyBorder="1"/>
    <xf numFmtId="10" fontId="14" fillId="0" borderId="0" xfId="5" applyNumberFormat="1" applyFont="1" applyAlignment="1">
      <alignment horizontal="center"/>
    </xf>
    <xf numFmtId="1" fontId="13" fillId="0" borderId="0" xfId="0" applyNumberFormat="1" applyFont="1"/>
    <xf numFmtId="10" fontId="13" fillId="0" borderId="0" xfId="5" applyNumberFormat="1" applyFont="1"/>
    <xf numFmtId="167" fontId="11" fillId="0" borderId="0" xfId="3" applyNumberFormat="1" applyFont="1"/>
    <xf numFmtId="10" fontId="10" fillId="0" borderId="1" xfId="0" applyNumberFormat="1" applyFont="1" applyBorder="1" applyAlignment="1">
      <alignment horizontal="right"/>
    </xf>
    <xf numFmtId="10" fontId="11" fillId="0" borderId="0" xfId="0" applyNumberFormat="1" applyFont="1" applyAlignment="1">
      <alignment horizontal="center"/>
    </xf>
    <xf numFmtId="3" fontId="13" fillId="0" borderId="0" xfId="0" applyNumberFormat="1" applyFont="1"/>
    <xf numFmtId="167" fontId="11" fillId="0" borderId="0" xfId="3" applyNumberFormat="1" applyFont="1" applyAlignment="1">
      <alignment horizontal="right"/>
    </xf>
    <xf numFmtId="10" fontId="14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3" fontId="11" fillId="0" borderId="0" xfId="0" applyNumberFormat="1" applyFont="1"/>
    <xf numFmtId="1" fontId="11" fillId="0" borderId="0" xfId="0" applyNumberFormat="1" applyFont="1"/>
    <xf numFmtId="10" fontId="12" fillId="0" borderId="0" xfId="5" applyNumberFormat="1" applyFont="1" applyAlignment="1">
      <alignment horizontal="right"/>
    </xf>
    <xf numFmtId="10" fontId="10" fillId="0" borderId="4" xfId="0" applyNumberFormat="1" applyFont="1" applyBorder="1" applyAlignment="1">
      <alignment horizontal="right"/>
    </xf>
    <xf numFmtId="3" fontId="11" fillId="0" borderId="0" xfId="0" applyNumberFormat="1" applyFont="1" applyAlignment="1">
      <alignment horizontal="left"/>
    </xf>
    <xf numFmtId="0" fontId="15" fillId="0" borderId="0" xfId="0" applyFont="1"/>
    <xf numFmtId="3" fontId="13" fillId="2" borderId="0" xfId="0" applyNumberFormat="1" applyFont="1" applyFill="1" applyAlignment="1">
      <alignment horizontal="right"/>
    </xf>
    <xf numFmtId="0" fontId="13" fillId="3" borderId="5" xfId="0" applyFont="1" applyFill="1" applyBorder="1"/>
    <xf numFmtId="3" fontId="13" fillId="3" borderId="0" xfId="0" applyNumberFormat="1" applyFont="1" applyFill="1" applyAlignment="1">
      <alignment horizontal="right"/>
    </xf>
    <xf numFmtId="167" fontId="13" fillId="3" borderId="7" xfId="3" applyNumberFormat="1" applyFont="1" applyFill="1" applyBorder="1" applyAlignment="1">
      <alignment horizontal="left"/>
    </xf>
    <xf numFmtId="167" fontId="13" fillId="3" borderId="1" xfId="3" applyNumberFormat="1" applyFont="1" applyFill="1" applyBorder="1" applyAlignment="1">
      <alignment horizontal="left"/>
    </xf>
    <xf numFmtId="0" fontId="13" fillId="2" borderId="10" xfId="0" applyFont="1" applyFill="1" applyBorder="1"/>
    <xf numFmtId="0" fontId="12" fillId="2" borderId="11" xfId="0" applyFont="1" applyFill="1" applyBorder="1"/>
    <xf numFmtId="0" fontId="13" fillId="2" borderId="12" xfId="0" applyFont="1" applyFill="1" applyBorder="1"/>
    <xf numFmtId="3" fontId="13" fillId="2" borderId="13" xfId="0" applyNumberFormat="1" applyFont="1" applyFill="1" applyBorder="1" applyAlignment="1">
      <alignment horizontal="left"/>
    </xf>
    <xf numFmtId="3" fontId="13" fillId="2" borderId="14" xfId="0" applyNumberFormat="1" applyFont="1" applyFill="1" applyBorder="1" applyAlignment="1">
      <alignment horizontal="right"/>
    </xf>
    <xf numFmtId="0" fontId="13" fillId="2" borderId="15" xfId="0" applyFont="1" applyFill="1" applyBorder="1" applyAlignment="1">
      <alignment horizontal="right"/>
    </xf>
    <xf numFmtId="3" fontId="13" fillId="2" borderId="2" xfId="0" applyNumberFormat="1" applyFont="1" applyFill="1" applyBorder="1" applyAlignment="1">
      <alignment horizontal="left"/>
    </xf>
    <xf numFmtId="0" fontId="13" fillId="2" borderId="6" xfId="0" applyFont="1" applyFill="1" applyBorder="1" applyAlignment="1">
      <alignment horizontal="right"/>
    </xf>
    <xf numFmtId="0" fontId="13" fillId="3" borderId="11" xfId="0" applyFont="1" applyFill="1" applyBorder="1"/>
    <xf numFmtId="0" fontId="13" fillId="3" borderId="12" xfId="0" applyFont="1" applyFill="1" applyBorder="1"/>
    <xf numFmtId="0" fontId="13" fillId="3" borderId="14" xfId="0" applyFont="1" applyFill="1" applyBorder="1" applyAlignment="1">
      <alignment horizontal="right"/>
    </xf>
    <xf numFmtId="0" fontId="13" fillId="3" borderId="15" xfId="0" applyFont="1" applyFill="1" applyBorder="1" applyAlignment="1">
      <alignment horizontal="right"/>
    </xf>
    <xf numFmtId="0" fontId="13" fillId="3" borderId="0" xfId="0" applyFont="1" applyFill="1" applyAlignment="1">
      <alignment horizontal="right"/>
    </xf>
    <xf numFmtId="0" fontId="13" fillId="3" borderId="6" xfId="0" applyFont="1" applyFill="1" applyBorder="1" applyAlignment="1">
      <alignment horizontal="right"/>
    </xf>
    <xf numFmtId="0" fontId="19" fillId="0" borderId="0" xfId="0" applyFont="1"/>
    <xf numFmtId="14" fontId="19" fillId="0" borderId="0" xfId="0" applyNumberFormat="1" applyFont="1"/>
    <xf numFmtId="3" fontId="19" fillId="0" borderId="0" xfId="0" applyNumberFormat="1" applyFont="1"/>
    <xf numFmtId="3" fontId="19" fillId="0" borderId="0" xfId="0" applyNumberFormat="1" applyFont="1" applyAlignment="1">
      <alignment horizontal="center"/>
    </xf>
    <xf numFmtId="0" fontId="15" fillId="0" borderId="16" xfId="0" applyFont="1" applyBorder="1"/>
    <xf numFmtId="166" fontId="15" fillId="0" borderId="17" xfId="2" applyNumberFormat="1" applyFont="1" applyBorder="1"/>
    <xf numFmtId="0" fontId="15" fillId="0" borderId="18" xfId="0" applyFont="1" applyBorder="1"/>
    <xf numFmtId="166" fontId="19" fillId="0" borderId="2" xfId="2" applyNumberFormat="1" applyFont="1" applyBorder="1"/>
    <xf numFmtId="166" fontId="19" fillId="0" borderId="0" xfId="2" applyNumberFormat="1" applyFont="1"/>
    <xf numFmtId="167" fontId="20" fillId="3" borderId="7" xfId="3" applyNumberFormat="1" applyFont="1" applyFill="1" applyBorder="1"/>
    <xf numFmtId="167" fontId="20" fillId="3" borderId="1" xfId="3" applyNumberFormat="1" applyFont="1" applyFill="1" applyBorder="1"/>
    <xf numFmtId="166" fontId="19" fillId="0" borderId="17" xfId="2" applyNumberFormat="1" applyFont="1" applyBorder="1"/>
    <xf numFmtId="3" fontId="10" fillId="0" borderId="0" xfId="0" applyNumberFormat="1" applyFont="1"/>
    <xf numFmtId="166" fontId="19" fillId="0" borderId="16" xfId="2" applyNumberFormat="1" applyFont="1" applyBorder="1"/>
    <xf numFmtId="166" fontId="19" fillId="0" borderId="22" xfId="2" applyNumberFormat="1" applyFont="1" applyBorder="1"/>
    <xf numFmtId="166" fontId="19" fillId="0" borderId="18" xfId="2" applyNumberFormat="1" applyFont="1" applyBorder="1"/>
    <xf numFmtId="166" fontId="19" fillId="0" borderId="21" xfId="2" applyNumberFormat="1" applyFont="1" applyBorder="1"/>
    <xf numFmtId="3" fontId="0" fillId="0" borderId="0" xfId="0" applyNumberFormat="1"/>
    <xf numFmtId="166" fontId="15" fillId="0" borderId="0" xfId="2" applyNumberFormat="1" applyFont="1" applyAlignment="1">
      <alignment horizontal="left"/>
    </xf>
    <xf numFmtId="166" fontId="19" fillId="0" borderId="0" xfId="2" applyNumberFormat="1" applyFont="1" applyAlignment="1">
      <alignment horizontal="left"/>
    </xf>
    <xf numFmtId="166" fontId="19" fillId="0" borderId="18" xfId="2" applyNumberFormat="1" applyFont="1" applyBorder="1" applyAlignment="1">
      <alignment horizontal="left"/>
    </xf>
    <xf numFmtId="166" fontId="19" fillId="0" borderId="21" xfId="2" applyNumberFormat="1" applyFont="1" applyBorder="1" applyAlignment="1">
      <alignment horizontal="left"/>
    </xf>
    <xf numFmtId="3" fontId="15" fillId="4" borderId="0" xfId="0" applyNumberFormat="1" applyFont="1" applyFill="1"/>
    <xf numFmtId="10" fontId="15" fillId="4" borderId="21" xfId="5" applyNumberFormat="1" applyFont="1" applyFill="1" applyBorder="1" applyAlignment="1">
      <alignment horizontal="right"/>
    </xf>
    <xf numFmtId="10" fontId="15" fillId="4" borderId="21" xfId="5" quotePrefix="1" applyNumberFormat="1" applyFont="1" applyFill="1" applyBorder="1" applyAlignment="1">
      <alignment horizontal="right"/>
    </xf>
    <xf numFmtId="10" fontId="15" fillId="4" borderId="3" xfId="5" applyNumberFormat="1" applyFont="1" applyFill="1" applyBorder="1" applyAlignment="1">
      <alignment horizontal="right"/>
    </xf>
    <xf numFmtId="0" fontId="13" fillId="5" borderId="19" xfId="0" applyFont="1" applyFill="1" applyBorder="1" applyAlignment="1">
      <alignment horizontal="center"/>
    </xf>
    <xf numFmtId="0" fontId="13" fillId="5" borderId="20" xfId="0" applyFont="1" applyFill="1" applyBorder="1" applyAlignment="1">
      <alignment horizontal="center"/>
    </xf>
    <xf numFmtId="10" fontId="14" fillId="5" borderId="9" xfId="5" applyNumberFormat="1" applyFont="1" applyFill="1" applyBorder="1"/>
    <xf numFmtId="0" fontId="13" fillId="5" borderId="23" xfId="0" applyFont="1" applyFill="1" applyBorder="1" applyAlignment="1">
      <alignment horizontal="center"/>
    </xf>
    <xf numFmtId="166" fontId="19" fillId="0" borderId="17" xfId="2" applyNumberFormat="1" applyFont="1" applyBorder="1" applyAlignment="1">
      <alignment horizontal="left"/>
    </xf>
    <xf numFmtId="166" fontId="19" fillId="0" borderId="16" xfId="2" applyNumberFormat="1" applyFont="1" applyBorder="1" applyAlignment="1">
      <alignment horizontal="left"/>
    </xf>
    <xf numFmtId="166" fontId="19" fillId="0" borderId="22" xfId="2" applyNumberFormat="1" applyFont="1" applyBorder="1" applyAlignment="1">
      <alignment horizontal="left"/>
    </xf>
    <xf numFmtId="10" fontId="13" fillId="0" borderId="9" xfId="5" applyNumberFormat="1" applyFont="1" applyBorder="1"/>
    <xf numFmtId="10" fontId="13" fillId="5" borderId="23" xfId="5" applyNumberFormat="1" applyFont="1" applyFill="1" applyBorder="1" applyAlignment="1">
      <alignment horizontal="right"/>
    </xf>
    <xf numFmtId="166" fontId="18" fillId="6" borderId="4" xfId="2" applyNumberFormat="1" applyFont="1" applyFill="1" applyBorder="1"/>
    <xf numFmtId="166" fontId="18" fillId="6" borderId="4" xfId="2" applyNumberFormat="1" applyFont="1" applyFill="1" applyBorder="1" applyAlignment="1">
      <alignment horizontal="right"/>
    </xf>
    <xf numFmtId="0" fontId="18" fillId="6" borderId="4" xfId="0" applyFont="1" applyFill="1" applyBorder="1" applyAlignment="1">
      <alignment horizontal="right"/>
    </xf>
    <xf numFmtId="9" fontId="18" fillId="6" borderId="4" xfId="5" applyFont="1" applyFill="1" applyBorder="1"/>
    <xf numFmtId="14" fontId="18" fillId="7" borderId="7" xfId="0" applyNumberFormat="1" applyFont="1" applyFill="1" applyBorder="1" applyAlignment="1">
      <alignment horizontal="right"/>
    </xf>
    <xf numFmtId="167" fontId="18" fillId="7" borderId="1" xfId="3" applyNumberFormat="1" applyFont="1" applyFill="1" applyBorder="1" applyAlignment="1">
      <alignment horizontal="right"/>
    </xf>
    <xf numFmtId="0" fontId="18" fillId="7" borderId="7" xfId="0" applyFont="1" applyFill="1" applyBorder="1" applyAlignment="1">
      <alignment horizontal="left"/>
    </xf>
    <xf numFmtId="167" fontId="18" fillId="7" borderId="1" xfId="3" applyNumberFormat="1" applyFont="1" applyFill="1" applyBorder="1" applyAlignment="1">
      <alignment horizontal="left"/>
    </xf>
    <xf numFmtId="167" fontId="18" fillId="7" borderId="8" xfId="3" applyNumberFormat="1" applyFont="1" applyFill="1" applyBorder="1" applyAlignment="1">
      <alignment horizontal="left"/>
    </xf>
    <xf numFmtId="3" fontId="15" fillId="4" borderId="18" xfId="0" applyNumberFormat="1" applyFont="1" applyFill="1" applyBorder="1"/>
    <xf numFmtId="3" fontId="15" fillId="4" borderId="0" xfId="0" applyNumberFormat="1" applyFont="1" applyFill="1" applyBorder="1"/>
    <xf numFmtId="166" fontId="15" fillId="0" borderId="0" xfId="2" applyNumberFormat="1" applyFont="1" applyBorder="1" applyAlignment="1">
      <alignment horizontal="left"/>
    </xf>
    <xf numFmtId="166" fontId="19" fillId="0" borderId="0" xfId="2" applyNumberFormat="1" applyFont="1" applyBorder="1" applyAlignment="1">
      <alignment horizontal="left"/>
    </xf>
    <xf numFmtId="3" fontId="13" fillId="3" borderId="0" xfId="0" applyNumberFormat="1" applyFont="1" applyFill="1" applyBorder="1" applyAlignment="1">
      <alignment horizontal="right"/>
    </xf>
    <xf numFmtId="0" fontId="13" fillId="2" borderId="16" xfId="0" applyFont="1" applyFill="1" applyBorder="1"/>
    <xf numFmtId="0" fontId="13" fillId="2" borderId="17" xfId="0" applyFont="1" applyFill="1" applyBorder="1"/>
    <xf numFmtId="0" fontId="13" fillId="2" borderId="22" xfId="0" applyFont="1" applyFill="1" applyBorder="1"/>
    <xf numFmtId="3" fontId="13" fillId="2" borderId="24" xfId="0" applyNumberFormat="1" applyFont="1" applyFill="1" applyBorder="1"/>
    <xf numFmtId="3" fontId="13" fillId="2" borderId="25" xfId="0" applyNumberFormat="1" applyFont="1" applyFill="1" applyBorder="1" applyAlignment="1">
      <alignment horizontal="left"/>
    </xf>
    <xf numFmtId="3" fontId="13" fillId="2" borderId="25" xfId="0" applyNumberFormat="1" applyFont="1" applyFill="1" applyBorder="1" applyAlignment="1">
      <alignment horizontal="right"/>
    </xf>
    <xf numFmtId="3" fontId="13" fillId="2" borderId="26" xfId="0" applyNumberFormat="1" applyFont="1" applyFill="1" applyBorder="1" applyAlignment="1">
      <alignment horizontal="right"/>
    </xf>
    <xf numFmtId="10" fontId="15" fillId="4" borderId="3" xfId="5" quotePrefix="1" applyNumberFormat="1" applyFont="1" applyFill="1" applyBorder="1" applyAlignment="1">
      <alignment horizontal="right"/>
    </xf>
    <xf numFmtId="166" fontId="15" fillId="0" borderId="0" xfId="2" applyNumberFormat="1" applyFont="1" applyBorder="1"/>
    <xf numFmtId="166" fontId="19" fillId="0" borderId="0" xfId="2" applyNumberFormat="1" applyFont="1" applyBorder="1"/>
    <xf numFmtId="0" fontId="6" fillId="0" borderId="0" xfId="0" applyFont="1" applyAlignment="1">
      <alignment horizontal="center"/>
    </xf>
    <xf numFmtId="0" fontId="7" fillId="0" borderId="0" xfId="1" applyFont="1" applyAlignment="1">
      <alignment horizontal="center"/>
    </xf>
    <xf numFmtId="167" fontId="15" fillId="0" borderId="1" xfId="3" applyNumberFormat="1" applyFont="1" applyBorder="1" applyAlignment="1">
      <alignment horizontal="right"/>
    </xf>
    <xf numFmtId="167" fontId="11" fillId="0" borderId="4" xfId="3" applyNumberFormat="1" applyFont="1" applyBorder="1" applyAlignment="1">
      <alignment horizontal="right"/>
    </xf>
    <xf numFmtId="0" fontId="12" fillId="0" borderId="27" xfId="0" applyFont="1" applyBorder="1" applyAlignment="1">
      <alignment horizontal="right"/>
    </xf>
  </cellXfs>
  <cellStyles count="7">
    <cellStyle name="Hipervínculo" xfId="1" builtinId="8"/>
    <cellStyle name="Millares" xfId="2" builtinId="3"/>
    <cellStyle name="Millares_bb-310109" xfId="3" xr:uid="{00000000-0005-0000-0000-000002000000}"/>
    <cellStyle name="Normal" xfId="0" builtinId="0"/>
    <cellStyle name="Normal 2" xfId="4" xr:uid="{00000000-0005-0000-0000-000004000000}"/>
    <cellStyle name="Porcentaje" xfId="5" builtinId="5"/>
    <cellStyle name="Porcentaje 2" xfId="6" xr:uid="{00000000-0005-0000-0000-000006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3C3C3C"/>
      <rgbColor rgb="00339966"/>
      <rgbColor rgb="00003300"/>
      <rgbColor rgb="00212121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34290</xdr:colOff>
      <xdr:row>8</xdr:row>
      <xdr:rowOff>0</xdr:rowOff>
    </xdr:from>
    <xdr:ext cx="3974419" cy="311044"/>
    <xdr:sp macro="" textlink="" fLocksText="0">
      <xdr:nvSpPr>
        <xdr:cNvPr id="1025" name="Text 5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796290" y="1295400"/>
          <a:ext cx="3974419" cy="311044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wrap="none" lIns="20160" tIns="20160" rIns="20160" bIns="20160" anchor="t" upright="1">
          <a:spAutoFit/>
        </a:bodyPr>
        <a:lstStyle/>
        <a:p>
          <a:pPr algn="l" rtl="0">
            <a:defRPr sz="1000"/>
          </a:pPr>
          <a:r>
            <a:rPr lang="es-AR" sz="1800" b="1" i="0" strike="noStrike">
              <a:solidFill>
                <a:srgbClr val="00B0F0"/>
              </a:solidFill>
              <a:latin typeface="Consolas" panose="020B0609020204030204" pitchFamily="49" charset="0"/>
              <a:ea typeface="Verdana"/>
              <a:cs typeface="Verdana"/>
            </a:rPr>
            <a:t>Datos estadísticos de embarques</a:t>
          </a:r>
        </a:p>
      </xdr:txBody>
    </xdr:sp>
    <xdr:clientData/>
  </xdr:oneCellAnchor>
  <xdr:twoCellAnchor>
    <xdr:from>
      <xdr:col>0</xdr:col>
      <xdr:colOff>120015</xdr:colOff>
      <xdr:row>12</xdr:row>
      <xdr:rowOff>28575</xdr:rowOff>
    </xdr:from>
    <xdr:to>
      <xdr:col>7</xdr:col>
      <xdr:colOff>13</xdr:colOff>
      <xdr:row>15</xdr:row>
      <xdr:rowOff>19050</xdr:rowOff>
    </xdr:to>
    <xdr:sp macro="" textlink="" fLocksText="0">
      <xdr:nvSpPr>
        <xdr:cNvPr id="1026" name="Text 7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23825" y="2105025"/>
          <a:ext cx="5210175" cy="4762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  <xdr:txBody>
        <a:bodyPr vertOverflow="clip" wrap="square" lIns="20160" tIns="20160" rIns="20160" bIns="20160" anchor="t" upright="1"/>
        <a:lstStyle/>
        <a:p>
          <a:pPr algn="ctr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Puertos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San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Antonio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Este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Río Negro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y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Terminal de Contenedores del Puerto de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Bahía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</a:t>
          </a:r>
          <a:r>
            <a:rPr lang="es-AR" sz="1000" b="1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Blanca</a:t>
          </a:r>
          <a:r>
            <a:rPr lang="es-AR" sz="1000" b="0" i="0" strike="noStrike">
              <a:solidFill>
                <a:srgbClr val="000000"/>
              </a:solidFill>
              <a:latin typeface="Consolas" panose="020B0609020204030204" pitchFamily="49" charset="0"/>
              <a:ea typeface="Verdana"/>
              <a:cs typeface="Verdana"/>
            </a:rPr>
            <a:t> - Pcia. Buenos Aires - República Argentina</a:t>
          </a:r>
        </a:p>
      </xdr:txBody>
    </xdr:sp>
    <xdr:clientData/>
  </xdr:twoCellAnchor>
  <xdr:twoCellAnchor>
    <xdr:from>
      <xdr:col>0</xdr:col>
      <xdr:colOff>38100</xdr:colOff>
      <xdr:row>52</xdr:row>
      <xdr:rowOff>123825</xdr:rowOff>
    </xdr:from>
    <xdr:to>
      <xdr:col>6</xdr:col>
      <xdr:colOff>704850</xdr:colOff>
      <xdr:row>59</xdr:row>
      <xdr:rowOff>0</xdr:rowOff>
    </xdr:to>
    <xdr:pic>
      <xdr:nvPicPr>
        <xdr:cNvPr id="10823" name="Picture 26">
          <a:extLst>
            <a:ext uri="{FF2B5EF4-FFF2-40B4-BE49-F238E27FC236}">
              <a16:creationId xmlns:a16="http://schemas.microsoft.com/office/drawing/2014/main" id="{00000000-0008-0000-0000-0000472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" y="8715375"/>
          <a:ext cx="5238750" cy="1009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178385</xdr:colOff>
      <xdr:row>0</xdr:row>
      <xdr:rowOff>0</xdr:rowOff>
    </xdr:from>
    <xdr:to>
      <xdr:col>5</xdr:col>
      <xdr:colOff>19050</xdr:colOff>
      <xdr:row>7</xdr:row>
      <xdr:rowOff>156977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7E6A45-E7CE-48C4-81DE-344AE4543B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02385" y="0"/>
          <a:ext cx="2126665" cy="1290452"/>
        </a:xfrm>
        <a:prstGeom prst="rect">
          <a:avLst/>
        </a:prstGeom>
      </xdr:spPr>
    </xdr:pic>
    <xdr:clientData/>
  </xdr:twoCellAnchor>
  <xdr:twoCellAnchor editAs="oneCell">
    <xdr:from>
      <xdr:col>0</xdr:col>
      <xdr:colOff>400050</xdr:colOff>
      <xdr:row>15</xdr:row>
      <xdr:rowOff>0</xdr:rowOff>
    </xdr:from>
    <xdr:to>
      <xdr:col>6</xdr:col>
      <xdr:colOff>647700</xdr:colOff>
      <xdr:row>37</xdr:row>
      <xdr:rowOff>52388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CF0786-4CA6-4639-89D8-545D110B1E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" y="2562225"/>
          <a:ext cx="4819650" cy="3614738"/>
        </a:xfrm>
        <a:prstGeom prst="rect">
          <a:avLst/>
        </a:prstGeom>
        <a:effectLst>
          <a:outerShdw blurRad="50800" dist="7620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507415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9F7371E3-5A16-4DC3-B59A-5633269A0E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62078C-FC7B-4B70-A8C5-A9794A4133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107365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2799CB10-0801-4A2B-9ED8-776125B7C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593140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65DD5C74-6636-4623-B284-5506CB39BA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459790</xdr:colOff>
      <xdr:row>8</xdr:row>
      <xdr:rowOff>33152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16B7278-FD7E-403F-9A5E-66CFAEADBD5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00" y="38100"/>
          <a:ext cx="2126665" cy="1290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</sheetPr>
  <dimension ref="A9:G45"/>
  <sheetViews>
    <sheetView showGridLines="0" zoomScaleNormal="100" zoomScaleSheetLayoutView="100" workbookViewId="0">
      <selection activeCell="C1" sqref="C1"/>
    </sheetView>
  </sheetViews>
  <sheetFormatPr baseColWidth="10" defaultColWidth="11.42578125" defaultRowHeight="12.75" x14ac:dyDescent="0.2"/>
  <cols>
    <col min="1" max="16384" width="11.42578125" style="2"/>
  </cols>
  <sheetData>
    <row r="9" spans="2:5" ht="20.25" x14ac:dyDescent="0.3">
      <c r="B9" s="1"/>
    </row>
    <row r="11" spans="2:5" ht="15.75" x14ac:dyDescent="0.25">
      <c r="C11" s="128" t="s">
        <v>276</v>
      </c>
      <c r="D11" s="128"/>
      <c r="E11" s="128"/>
    </row>
    <row r="12" spans="2:5" x14ac:dyDescent="0.2">
      <c r="E12" s="2" t="s">
        <v>161</v>
      </c>
    </row>
    <row r="40" spans="1:7" ht="15.75" x14ac:dyDescent="0.25">
      <c r="A40" s="128" t="s">
        <v>76</v>
      </c>
      <c r="B40" s="128"/>
      <c r="C40" s="128"/>
      <c r="D40" s="128"/>
      <c r="E40" s="128"/>
      <c r="F40" s="128"/>
      <c r="G40" s="128"/>
    </row>
    <row r="41" spans="1:7" x14ac:dyDescent="0.2">
      <c r="A41" s="129" t="s">
        <v>27</v>
      </c>
      <c r="B41" s="129"/>
      <c r="C41" s="129"/>
      <c r="D41" s="129"/>
      <c r="E41" s="129"/>
      <c r="F41" s="129"/>
      <c r="G41" s="129"/>
    </row>
    <row r="42" spans="1:7" x14ac:dyDescent="0.2">
      <c r="A42" s="129" t="s">
        <v>28</v>
      </c>
      <c r="B42" s="129"/>
      <c r="C42" s="129"/>
      <c r="D42" s="129"/>
      <c r="E42" s="129"/>
      <c r="F42" s="129"/>
      <c r="G42" s="129"/>
    </row>
    <row r="43" spans="1:7" x14ac:dyDescent="0.2">
      <c r="A43" s="129" t="s">
        <v>0</v>
      </c>
      <c r="B43" s="129"/>
      <c r="C43" s="129"/>
      <c r="D43" s="129"/>
      <c r="E43" s="129"/>
      <c r="F43" s="129"/>
      <c r="G43" s="129"/>
    </row>
    <row r="44" spans="1:7" x14ac:dyDescent="0.2">
      <c r="A44" s="129" t="s">
        <v>231</v>
      </c>
      <c r="B44" s="129"/>
      <c r="C44" s="129"/>
      <c r="D44" s="129"/>
      <c r="E44" s="129"/>
      <c r="F44" s="129"/>
      <c r="G44" s="129"/>
    </row>
    <row r="45" spans="1:7" x14ac:dyDescent="0.2">
      <c r="A45" s="129" t="s">
        <v>232</v>
      </c>
      <c r="B45" s="129"/>
      <c r="C45" s="129"/>
      <c r="D45" s="129"/>
      <c r="E45" s="129"/>
      <c r="F45" s="129"/>
      <c r="G45" s="129"/>
    </row>
  </sheetData>
  <sheetProtection selectLockedCells="1" selectUnlockedCells="1"/>
  <mergeCells count="7">
    <mergeCell ref="C11:E11"/>
    <mergeCell ref="A45:G45"/>
    <mergeCell ref="A40:G40"/>
    <mergeCell ref="A41:G41"/>
    <mergeCell ref="A42:G42"/>
    <mergeCell ref="A43:G43"/>
    <mergeCell ref="A44:G44"/>
  </mergeCells>
  <hyperlinks>
    <hyperlink ref="A41" location="buques!A1" display="Buques Frutas y Hortalizas" xr:uid="{00000000-0004-0000-0000-000000000000}"/>
    <hyperlink ref="A42" location="exportadores!A1" display="Exportadores Frutas y Hortalizas" xr:uid="{00000000-0004-0000-0000-000001000000}"/>
    <hyperlink ref="A43" location="'peras y manz'!A1" display="Peras y Manzanas por Exportador" xr:uid="{00000000-0004-0000-0000-000002000000}"/>
    <hyperlink ref="A44" location="'especie y destino'!A1" display="Comparativo 2013 vs 2014 Especies y Destinos" xr:uid="{00000000-0004-0000-0000-000003000000}"/>
    <hyperlink ref="A45" location="'esp x destino'!A1" display="Comparativo 2013 vs 2014 Especies por Destinos" xr:uid="{00000000-0004-0000-0000-000004000000}"/>
  </hyperlinks>
  <pageMargins left="1.3402777777777777" right="0.31527777777777777" top="0.57986111111111116" bottom="0.49027777777777776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102"/>
  <sheetViews>
    <sheetView showGridLines="0" zoomScaleNormal="100" zoomScaleSheetLayoutView="100" workbookViewId="0">
      <selection activeCell="G1" sqref="G1"/>
    </sheetView>
  </sheetViews>
  <sheetFormatPr baseColWidth="10" defaultColWidth="11.42578125" defaultRowHeight="12.75" x14ac:dyDescent="0.2"/>
  <cols>
    <col min="1" max="1" width="5.140625" style="2" customWidth="1"/>
    <col min="2" max="2" width="19.7109375" style="2" customWidth="1"/>
    <col min="3" max="3" width="11.7109375" style="2" customWidth="1"/>
    <col min="4" max="8" width="11.42578125" style="2"/>
    <col min="9" max="9" width="19.28515625" style="2" customWidth="1"/>
    <col min="10" max="10" width="11.42578125" style="2"/>
    <col min="11" max="11" width="22.140625" style="2" customWidth="1"/>
    <col min="12" max="16" width="11.42578125" style="2"/>
    <col min="17" max="17" width="12.85546875" style="2" customWidth="1"/>
    <col min="18" max="16384" width="11.42578125" style="2"/>
  </cols>
  <sheetData>
    <row r="10" spans="1:18" x14ac:dyDescent="0.2">
      <c r="A10" s="3" t="s">
        <v>142</v>
      </c>
      <c r="B10" s="4"/>
      <c r="C10" s="4"/>
      <c r="D10" s="4"/>
      <c r="E10" s="4"/>
      <c r="F10" s="5" t="str">
        <f>Principal!C11</f>
        <v>Datos al 31/12/2020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x14ac:dyDescent="0.2">
      <c r="A12" s="6" t="s">
        <v>1</v>
      </c>
      <c r="B12" s="7" t="s">
        <v>2</v>
      </c>
      <c r="C12" s="6" t="s">
        <v>3</v>
      </c>
      <c r="D12" s="6" t="s">
        <v>4</v>
      </c>
      <c r="E12" s="6" t="s">
        <v>5</v>
      </c>
      <c r="F12" s="6" t="s">
        <v>6</v>
      </c>
      <c r="G12" s="8" t="s">
        <v>7</v>
      </c>
      <c r="H12" s="9"/>
    </row>
    <row r="13" spans="1:18" x14ac:dyDescent="0.2">
      <c r="A13" s="5">
        <v>1</v>
      </c>
      <c r="B13" s="71" t="s">
        <v>77</v>
      </c>
      <c r="C13" s="70">
        <v>43840</v>
      </c>
      <c r="D13" s="71">
        <v>3693</v>
      </c>
      <c r="E13" s="71">
        <v>79764</v>
      </c>
      <c r="F13" s="71">
        <v>4954</v>
      </c>
      <c r="G13" s="72" t="s">
        <v>32</v>
      </c>
      <c r="H13" s="9"/>
    </row>
    <row r="14" spans="1:18" x14ac:dyDescent="0.2">
      <c r="A14" s="10">
        <v>2</v>
      </c>
      <c r="B14" s="69" t="s">
        <v>78</v>
      </c>
      <c r="C14" s="70">
        <v>43854</v>
      </c>
      <c r="D14" s="71">
        <v>3907</v>
      </c>
      <c r="E14" s="71">
        <v>65118</v>
      </c>
      <c r="F14" s="71">
        <v>5717</v>
      </c>
      <c r="G14" s="72" t="s">
        <v>32</v>
      </c>
      <c r="H14" s="11"/>
      <c r="L14" s="12"/>
      <c r="N14" s="13"/>
      <c r="P14" s="14"/>
      <c r="Q14" s="14"/>
      <c r="R14" s="14"/>
    </row>
    <row r="15" spans="1:18" x14ac:dyDescent="0.2">
      <c r="A15" s="10">
        <v>3</v>
      </c>
      <c r="B15" s="69" t="s">
        <v>79</v>
      </c>
      <c r="C15" s="70">
        <v>43855</v>
      </c>
      <c r="D15" s="71">
        <v>400</v>
      </c>
      <c r="E15" s="71">
        <v>400</v>
      </c>
      <c r="F15" s="71">
        <v>510</v>
      </c>
      <c r="G15" s="72" t="s">
        <v>32</v>
      </c>
      <c r="H15" s="11"/>
      <c r="L15" s="12"/>
      <c r="N15" s="13"/>
      <c r="P15" s="14"/>
      <c r="Q15" s="14"/>
      <c r="R15" s="14"/>
    </row>
    <row r="16" spans="1:18" x14ac:dyDescent="0.2">
      <c r="A16" s="5">
        <v>4</v>
      </c>
      <c r="B16" s="69" t="s">
        <v>82</v>
      </c>
      <c r="C16" s="70">
        <v>43863</v>
      </c>
      <c r="D16" s="71">
        <v>2619</v>
      </c>
      <c r="E16" s="71">
        <v>207452</v>
      </c>
      <c r="F16" s="71">
        <v>3352</v>
      </c>
      <c r="G16" s="72" t="s">
        <v>92</v>
      </c>
      <c r="H16" s="11"/>
      <c r="L16" s="12"/>
      <c r="N16" s="13"/>
      <c r="P16" s="14"/>
      <c r="Q16" s="14"/>
      <c r="R16" s="14"/>
    </row>
    <row r="17" spans="1:18" x14ac:dyDescent="0.2">
      <c r="A17" s="10">
        <v>4</v>
      </c>
      <c r="B17" s="69" t="s">
        <v>83</v>
      </c>
      <c r="C17" s="70">
        <v>43863</v>
      </c>
      <c r="D17" s="71">
        <v>2628</v>
      </c>
      <c r="E17" s="71">
        <v>202948</v>
      </c>
      <c r="F17" s="71">
        <v>3422</v>
      </c>
      <c r="G17" s="72" t="s">
        <v>92</v>
      </c>
      <c r="H17" s="11"/>
      <c r="L17" s="12"/>
      <c r="N17" s="13"/>
      <c r="P17" s="14"/>
      <c r="Q17" s="14"/>
      <c r="R17" s="14"/>
    </row>
    <row r="18" spans="1:18" x14ac:dyDescent="0.2">
      <c r="A18" s="10">
        <v>5</v>
      </c>
      <c r="B18" s="69" t="s">
        <v>84</v>
      </c>
      <c r="C18" s="70">
        <v>43868</v>
      </c>
      <c r="D18" s="71">
        <v>3553</v>
      </c>
      <c r="E18" s="71">
        <v>225998</v>
      </c>
      <c r="F18" s="71">
        <v>4335</v>
      </c>
      <c r="G18" s="72" t="s">
        <v>92</v>
      </c>
      <c r="H18" s="11"/>
      <c r="L18" s="12"/>
      <c r="N18" s="13"/>
      <c r="P18" s="14"/>
      <c r="Q18" s="14"/>
      <c r="R18" s="14"/>
    </row>
    <row r="19" spans="1:18" x14ac:dyDescent="0.2">
      <c r="A19" s="5">
        <v>6</v>
      </c>
      <c r="B19" s="69" t="s">
        <v>85</v>
      </c>
      <c r="C19" s="70">
        <v>43870</v>
      </c>
      <c r="D19" s="71">
        <v>2864</v>
      </c>
      <c r="E19" s="71">
        <v>36280</v>
      </c>
      <c r="F19" s="71">
        <v>3764</v>
      </c>
      <c r="G19" s="72" t="s">
        <v>32</v>
      </c>
      <c r="H19" s="11"/>
      <c r="L19" s="12"/>
      <c r="N19" s="13"/>
      <c r="P19" s="14"/>
      <c r="Q19" s="14"/>
      <c r="R19" s="14"/>
    </row>
    <row r="20" spans="1:18" x14ac:dyDescent="0.2">
      <c r="A20" s="5">
        <v>7</v>
      </c>
      <c r="B20" s="69" t="s">
        <v>86</v>
      </c>
      <c r="C20" s="70">
        <v>43871</v>
      </c>
      <c r="D20" s="71">
        <v>3627</v>
      </c>
      <c r="E20" s="71">
        <v>283413</v>
      </c>
      <c r="F20" s="71">
        <v>4570</v>
      </c>
      <c r="G20" s="72" t="s">
        <v>92</v>
      </c>
      <c r="H20" s="11"/>
      <c r="L20" s="12"/>
      <c r="N20" s="13"/>
      <c r="P20" s="14"/>
      <c r="Q20" s="14"/>
      <c r="R20" s="14"/>
    </row>
    <row r="21" spans="1:18" x14ac:dyDescent="0.2">
      <c r="A21" s="5">
        <v>7</v>
      </c>
      <c r="B21" s="69" t="s">
        <v>87</v>
      </c>
      <c r="C21" s="70">
        <v>43871</v>
      </c>
      <c r="D21" s="71">
        <v>3611</v>
      </c>
      <c r="E21" s="71">
        <v>288146</v>
      </c>
      <c r="F21" s="71">
        <v>4618</v>
      </c>
      <c r="G21" s="72" t="s">
        <v>92</v>
      </c>
      <c r="H21" s="11"/>
      <c r="L21" s="12"/>
      <c r="N21" s="13"/>
      <c r="P21" s="14"/>
      <c r="Q21" s="14"/>
      <c r="R21" s="14"/>
    </row>
    <row r="22" spans="1:18" x14ac:dyDescent="0.2">
      <c r="A22" s="5">
        <v>8</v>
      </c>
      <c r="B22" s="69" t="s">
        <v>88</v>
      </c>
      <c r="C22" s="70">
        <v>43877</v>
      </c>
      <c r="D22" s="71">
        <v>4217</v>
      </c>
      <c r="E22" s="71">
        <v>321793</v>
      </c>
      <c r="F22" s="71">
        <v>5191</v>
      </c>
      <c r="G22" s="72" t="s">
        <v>92</v>
      </c>
      <c r="H22" s="11"/>
      <c r="L22" s="12"/>
      <c r="N22" s="13"/>
      <c r="P22" s="14"/>
      <c r="Q22" s="14"/>
      <c r="R22" s="14"/>
    </row>
    <row r="23" spans="1:18" x14ac:dyDescent="0.2">
      <c r="A23" s="5">
        <v>8</v>
      </c>
      <c r="B23" s="69" t="s">
        <v>89</v>
      </c>
      <c r="C23" s="70">
        <v>43877</v>
      </c>
      <c r="D23" s="71">
        <v>3747</v>
      </c>
      <c r="E23" s="71">
        <v>303989</v>
      </c>
      <c r="F23" s="71">
        <v>4687</v>
      </c>
      <c r="G23" s="72" t="s">
        <v>92</v>
      </c>
      <c r="H23" s="11"/>
      <c r="L23" s="12"/>
      <c r="N23" s="13"/>
      <c r="P23" s="14"/>
      <c r="Q23" s="14"/>
      <c r="R23" s="14"/>
    </row>
    <row r="24" spans="1:18" x14ac:dyDescent="0.2">
      <c r="A24" s="5">
        <v>9</v>
      </c>
      <c r="B24" s="69" t="s">
        <v>90</v>
      </c>
      <c r="C24" s="70">
        <v>43884</v>
      </c>
      <c r="D24" s="71">
        <v>4394</v>
      </c>
      <c r="E24" s="71">
        <v>344710</v>
      </c>
      <c r="F24" s="71">
        <v>5326</v>
      </c>
      <c r="G24" s="72" t="s">
        <v>92</v>
      </c>
      <c r="H24" s="11"/>
      <c r="L24" s="12"/>
      <c r="N24" s="13"/>
      <c r="P24" s="14"/>
      <c r="Q24" s="14"/>
      <c r="R24" s="14"/>
    </row>
    <row r="25" spans="1:18" x14ac:dyDescent="0.2">
      <c r="A25" s="5">
        <v>9</v>
      </c>
      <c r="B25" s="69" t="s">
        <v>91</v>
      </c>
      <c r="C25" s="70">
        <v>43884</v>
      </c>
      <c r="D25" s="71">
        <v>3663</v>
      </c>
      <c r="E25" s="71">
        <v>301991</v>
      </c>
      <c r="F25" s="71">
        <v>4419</v>
      </c>
      <c r="G25" s="72" t="s">
        <v>92</v>
      </c>
      <c r="H25" s="11"/>
      <c r="L25" s="12"/>
      <c r="N25" s="13"/>
      <c r="P25" s="14"/>
      <c r="Q25" s="14"/>
      <c r="R25" s="14"/>
    </row>
    <row r="26" spans="1:18" x14ac:dyDescent="0.2">
      <c r="A26" s="5">
        <v>10</v>
      </c>
      <c r="B26" s="69" t="s">
        <v>162</v>
      </c>
      <c r="C26" s="70">
        <v>43891</v>
      </c>
      <c r="D26" s="71">
        <v>3760</v>
      </c>
      <c r="E26" s="71">
        <v>300984</v>
      </c>
      <c r="F26" s="71">
        <v>4403</v>
      </c>
      <c r="G26" s="72" t="s">
        <v>92</v>
      </c>
      <c r="H26" s="11"/>
      <c r="L26" s="12"/>
      <c r="N26" s="13"/>
      <c r="P26" s="14"/>
      <c r="Q26" s="14"/>
      <c r="R26" s="14"/>
    </row>
    <row r="27" spans="1:18" x14ac:dyDescent="0.2">
      <c r="A27" s="5">
        <v>10</v>
      </c>
      <c r="B27" s="69" t="s">
        <v>163</v>
      </c>
      <c r="C27" s="70">
        <v>43891</v>
      </c>
      <c r="D27" s="71">
        <v>4257</v>
      </c>
      <c r="E27" s="71">
        <v>352262</v>
      </c>
      <c r="F27" s="71">
        <v>5174</v>
      </c>
      <c r="G27" s="72" t="s">
        <v>92</v>
      </c>
      <c r="H27" s="11"/>
      <c r="L27" s="12"/>
      <c r="N27" s="13"/>
      <c r="P27" s="14"/>
      <c r="Q27" s="14"/>
      <c r="R27" s="14"/>
    </row>
    <row r="28" spans="1:18" x14ac:dyDescent="0.2">
      <c r="A28" s="5">
        <v>10</v>
      </c>
      <c r="B28" s="69" t="s">
        <v>164</v>
      </c>
      <c r="C28" s="70">
        <v>43891</v>
      </c>
      <c r="D28" s="71">
        <v>40</v>
      </c>
      <c r="E28" s="71">
        <v>2520</v>
      </c>
      <c r="F28" s="71">
        <v>52</v>
      </c>
      <c r="G28" s="72" t="s">
        <v>92</v>
      </c>
      <c r="H28" s="11"/>
      <c r="L28" s="12"/>
      <c r="N28" s="13"/>
      <c r="P28" s="14"/>
      <c r="Q28" s="14"/>
      <c r="R28" s="14"/>
    </row>
    <row r="29" spans="1:18" x14ac:dyDescent="0.2">
      <c r="A29" s="5">
        <v>11</v>
      </c>
      <c r="B29" s="69" t="s">
        <v>176</v>
      </c>
      <c r="C29" s="70">
        <v>43897</v>
      </c>
      <c r="D29" s="71">
        <v>4034</v>
      </c>
      <c r="E29" s="71">
        <v>213766</v>
      </c>
      <c r="F29" s="71">
        <v>5067</v>
      </c>
      <c r="G29" s="72" t="s">
        <v>32</v>
      </c>
      <c r="H29" s="11"/>
      <c r="L29" s="12"/>
      <c r="N29" s="13"/>
      <c r="P29" s="14"/>
      <c r="Q29" s="14"/>
      <c r="R29" s="14"/>
    </row>
    <row r="30" spans="1:18" x14ac:dyDescent="0.2">
      <c r="A30" s="5">
        <v>12</v>
      </c>
      <c r="B30" s="69" t="s">
        <v>165</v>
      </c>
      <c r="C30" s="70">
        <v>43898</v>
      </c>
      <c r="D30" s="71">
        <v>4081</v>
      </c>
      <c r="E30" s="71">
        <v>324859</v>
      </c>
      <c r="F30" s="71">
        <v>4747</v>
      </c>
      <c r="G30" s="72" t="s">
        <v>92</v>
      </c>
      <c r="H30" s="11"/>
      <c r="L30" s="12"/>
      <c r="N30" s="13"/>
      <c r="P30" s="14"/>
      <c r="Q30" s="14"/>
      <c r="R30" s="14"/>
    </row>
    <row r="31" spans="1:18" x14ac:dyDescent="0.2">
      <c r="A31" s="5">
        <v>12</v>
      </c>
      <c r="B31" s="69" t="s">
        <v>166</v>
      </c>
      <c r="C31" s="70">
        <v>43898</v>
      </c>
      <c r="D31" s="71">
        <v>4437</v>
      </c>
      <c r="E31" s="71">
        <v>370012</v>
      </c>
      <c r="F31" s="71">
        <v>5259</v>
      </c>
      <c r="G31" s="72" t="s">
        <v>92</v>
      </c>
      <c r="H31" s="11"/>
      <c r="L31" s="12"/>
      <c r="N31" s="13"/>
      <c r="P31" s="14"/>
      <c r="Q31" s="14"/>
      <c r="R31" s="14"/>
    </row>
    <row r="32" spans="1:18" x14ac:dyDescent="0.2">
      <c r="A32" s="5">
        <v>12</v>
      </c>
      <c r="B32" s="69" t="s">
        <v>167</v>
      </c>
      <c r="C32" s="70">
        <v>43898</v>
      </c>
      <c r="D32" s="71">
        <v>21</v>
      </c>
      <c r="E32" s="71">
        <v>1260</v>
      </c>
      <c r="F32" s="71">
        <v>26</v>
      </c>
      <c r="G32" s="72" t="s">
        <v>92</v>
      </c>
      <c r="H32" s="11"/>
      <c r="L32" s="12"/>
      <c r="N32" s="13"/>
      <c r="P32" s="14"/>
      <c r="Q32" s="14"/>
      <c r="R32" s="14"/>
    </row>
    <row r="33" spans="1:18" x14ac:dyDescent="0.2">
      <c r="A33" s="5">
        <v>13</v>
      </c>
      <c r="B33" s="69" t="s">
        <v>177</v>
      </c>
      <c r="C33" s="70">
        <v>43904</v>
      </c>
      <c r="D33" s="71">
        <v>420</v>
      </c>
      <c r="E33" s="71">
        <v>420</v>
      </c>
      <c r="F33" s="71">
        <v>535</v>
      </c>
      <c r="G33" s="72" t="s">
        <v>32</v>
      </c>
      <c r="H33" s="11"/>
      <c r="L33" s="12"/>
      <c r="N33" s="13"/>
      <c r="P33" s="14"/>
      <c r="Q33" s="14"/>
      <c r="R33" s="14"/>
    </row>
    <row r="34" spans="1:18" x14ac:dyDescent="0.2">
      <c r="A34" s="5">
        <v>14</v>
      </c>
      <c r="B34" s="69" t="s">
        <v>168</v>
      </c>
      <c r="C34" s="70">
        <v>43905</v>
      </c>
      <c r="D34" s="71">
        <v>4556</v>
      </c>
      <c r="E34" s="71">
        <v>386421</v>
      </c>
      <c r="F34" s="71">
        <v>5314</v>
      </c>
      <c r="G34" s="72" t="s">
        <v>92</v>
      </c>
      <c r="H34" s="11"/>
      <c r="L34" s="12"/>
      <c r="N34" s="13"/>
      <c r="P34" s="14"/>
      <c r="Q34" s="14"/>
      <c r="R34" s="14"/>
    </row>
    <row r="35" spans="1:18" x14ac:dyDescent="0.2">
      <c r="A35" s="5">
        <v>14</v>
      </c>
      <c r="B35" s="69" t="s">
        <v>169</v>
      </c>
      <c r="C35" s="70">
        <v>43905</v>
      </c>
      <c r="D35" s="71">
        <v>4866</v>
      </c>
      <c r="E35" s="71">
        <v>420832</v>
      </c>
      <c r="F35" s="71">
        <v>5714</v>
      </c>
      <c r="G35" s="72" t="s">
        <v>92</v>
      </c>
      <c r="H35" s="11"/>
      <c r="L35" s="12"/>
      <c r="N35" s="13"/>
      <c r="P35" s="14"/>
      <c r="Q35" s="14"/>
      <c r="R35" s="14"/>
    </row>
    <row r="36" spans="1:18" x14ac:dyDescent="0.2">
      <c r="A36" s="5">
        <v>15</v>
      </c>
      <c r="B36" s="69" t="s">
        <v>178</v>
      </c>
      <c r="C36" s="70">
        <v>43912</v>
      </c>
      <c r="D36" s="71">
        <v>5077</v>
      </c>
      <c r="E36" s="71">
        <v>103703</v>
      </c>
      <c r="F36" s="71">
        <v>6984</v>
      </c>
      <c r="G36" s="72" t="s">
        <v>32</v>
      </c>
      <c r="H36" s="11"/>
      <c r="L36" s="12"/>
      <c r="N36" s="13"/>
      <c r="P36" s="14"/>
      <c r="Q36" s="14"/>
      <c r="R36" s="14"/>
    </row>
    <row r="37" spans="1:18" x14ac:dyDescent="0.2">
      <c r="A37" s="5">
        <v>16</v>
      </c>
      <c r="B37" s="69" t="s">
        <v>170</v>
      </c>
      <c r="C37" s="70">
        <v>43912</v>
      </c>
      <c r="D37" s="71">
        <v>4152</v>
      </c>
      <c r="E37" s="71">
        <v>335995</v>
      </c>
      <c r="F37" s="71">
        <v>4637</v>
      </c>
      <c r="G37" s="72" t="s">
        <v>92</v>
      </c>
      <c r="H37" s="11"/>
      <c r="L37" s="12"/>
      <c r="N37" s="13"/>
      <c r="P37" s="14"/>
      <c r="Q37" s="14"/>
      <c r="R37" s="14"/>
    </row>
    <row r="38" spans="1:18" x14ac:dyDescent="0.2">
      <c r="A38" s="5">
        <v>16</v>
      </c>
      <c r="B38" s="69" t="s">
        <v>171</v>
      </c>
      <c r="C38" s="70">
        <v>43912</v>
      </c>
      <c r="D38" s="71">
        <v>4428</v>
      </c>
      <c r="E38" s="71">
        <v>385285</v>
      </c>
      <c r="F38" s="71">
        <v>5169</v>
      </c>
      <c r="G38" s="72" t="s">
        <v>92</v>
      </c>
      <c r="H38" s="11"/>
      <c r="L38" s="12"/>
      <c r="N38" s="13"/>
      <c r="P38" s="14"/>
      <c r="Q38" s="14"/>
      <c r="R38" s="14"/>
    </row>
    <row r="39" spans="1:18" x14ac:dyDescent="0.2">
      <c r="A39" s="5">
        <v>16</v>
      </c>
      <c r="B39" s="69" t="s">
        <v>172</v>
      </c>
      <c r="C39" s="70">
        <v>43912</v>
      </c>
      <c r="D39" s="71">
        <v>63</v>
      </c>
      <c r="E39" s="71">
        <v>3788</v>
      </c>
      <c r="F39" s="71">
        <v>78</v>
      </c>
      <c r="G39" s="72" t="s">
        <v>92</v>
      </c>
      <c r="H39" s="11"/>
      <c r="L39" s="12"/>
      <c r="N39" s="13"/>
      <c r="P39" s="14"/>
      <c r="Q39" s="14"/>
      <c r="R39" s="14"/>
    </row>
    <row r="40" spans="1:18" x14ac:dyDescent="0.2">
      <c r="A40" s="5">
        <v>17</v>
      </c>
      <c r="B40" s="69" t="s">
        <v>173</v>
      </c>
      <c r="C40" s="70">
        <v>43919</v>
      </c>
      <c r="D40" s="71">
        <v>2909</v>
      </c>
      <c r="E40" s="71">
        <v>235016</v>
      </c>
      <c r="F40" s="71">
        <v>3391</v>
      </c>
      <c r="G40" s="72" t="s">
        <v>92</v>
      </c>
      <c r="H40" s="11"/>
      <c r="L40" s="12"/>
      <c r="N40" s="13"/>
      <c r="P40" s="14"/>
      <c r="Q40" s="14"/>
      <c r="R40" s="14"/>
    </row>
    <row r="41" spans="1:18" x14ac:dyDescent="0.2">
      <c r="A41" s="5">
        <v>17</v>
      </c>
      <c r="B41" s="69" t="s">
        <v>174</v>
      </c>
      <c r="C41" s="70">
        <v>43919</v>
      </c>
      <c r="D41" s="71">
        <v>3549</v>
      </c>
      <c r="E41" s="71">
        <v>295601</v>
      </c>
      <c r="F41" s="71">
        <v>4184</v>
      </c>
      <c r="G41" s="72" t="s">
        <v>92</v>
      </c>
      <c r="H41" s="11"/>
      <c r="L41" s="12"/>
      <c r="N41" s="13"/>
      <c r="P41" s="14"/>
      <c r="Q41" s="14"/>
      <c r="R41" s="14"/>
    </row>
    <row r="42" spans="1:18" x14ac:dyDescent="0.2">
      <c r="A42" s="5">
        <v>17</v>
      </c>
      <c r="B42" s="69" t="s">
        <v>175</v>
      </c>
      <c r="C42" s="70">
        <v>43919</v>
      </c>
      <c r="D42" s="71">
        <v>208</v>
      </c>
      <c r="E42" s="71">
        <v>12691</v>
      </c>
      <c r="F42" s="71">
        <v>260</v>
      </c>
      <c r="G42" s="72" t="s">
        <v>92</v>
      </c>
      <c r="H42" s="11"/>
      <c r="L42" s="12"/>
      <c r="N42" s="13"/>
      <c r="P42" s="14"/>
      <c r="Q42" s="14"/>
      <c r="R42" s="14"/>
    </row>
    <row r="43" spans="1:18" x14ac:dyDescent="0.2">
      <c r="A43" s="5">
        <v>18</v>
      </c>
      <c r="B43" s="69" t="s">
        <v>186</v>
      </c>
      <c r="C43" s="70">
        <v>43925</v>
      </c>
      <c r="D43" s="71">
        <v>2478</v>
      </c>
      <c r="E43" s="71">
        <v>51992</v>
      </c>
      <c r="F43" s="71">
        <v>3747</v>
      </c>
      <c r="G43" s="72" t="s">
        <v>32</v>
      </c>
      <c r="H43" s="11"/>
      <c r="L43" s="12"/>
      <c r="N43" s="13"/>
      <c r="P43" s="14"/>
      <c r="Q43" s="14"/>
      <c r="R43" s="14"/>
    </row>
    <row r="44" spans="1:18" x14ac:dyDescent="0.2">
      <c r="A44" s="5">
        <v>19</v>
      </c>
      <c r="B44" s="69" t="s">
        <v>187</v>
      </c>
      <c r="C44" s="70">
        <v>43926</v>
      </c>
      <c r="D44" s="71">
        <v>3380</v>
      </c>
      <c r="E44" s="71">
        <v>282062</v>
      </c>
      <c r="F44" s="71">
        <v>3887</v>
      </c>
      <c r="G44" s="72" t="s">
        <v>92</v>
      </c>
      <c r="H44" s="11"/>
      <c r="L44" s="12"/>
      <c r="N44" s="13"/>
      <c r="P44" s="14"/>
      <c r="Q44" s="14"/>
      <c r="R44" s="14"/>
    </row>
    <row r="45" spans="1:18" x14ac:dyDescent="0.2">
      <c r="A45" s="5">
        <v>19</v>
      </c>
      <c r="B45" s="69" t="s">
        <v>188</v>
      </c>
      <c r="C45" s="70">
        <v>43926</v>
      </c>
      <c r="D45" s="71">
        <v>3479</v>
      </c>
      <c r="E45" s="71">
        <v>286156</v>
      </c>
      <c r="F45" s="71">
        <v>4036</v>
      </c>
      <c r="G45" s="72" t="s">
        <v>92</v>
      </c>
      <c r="H45" s="11"/>
      <c r="L45" s="12"/>
      <c r="N45" s="13"/>
      <c r="P45" s="14"/>
      <c r="Q45" s="14"/>
      <c r="R45" s="14"/>
    </row>
    <row r="46" spans="1:18" x14ac:dyDescent="0.2">
      <c r="A46" s="5">
        <v>19</v>
      </c>
      <c r="B46" s="69" t="s">
        <v>189</v>
      </c>
      <c r="C46" s="70">
        <v>43926</v>
      </c>
      <c r="D46" s="71">
        <v>104</v>
      </c>
      <c r="E46" s="71">
        <v>5348</v>
      </c>
      <c r="F46" s="71">
        <v>108</v>
      </c>
      <c r="G46" s="72" t="s">
        <v>92</v>
      </c>
      <c r="H46" s="11"/>
      <c r="L46" s="12"/>
      <c r="N46" s="13"/>
      <c r="P46" s="14"/>
      <c r="Q46" s="14"/>
      <c r="R46" s="14"/>
    </row>
    <row r="47" spans="1:18" x14ac:dyDescent="0.2">
      <c r="A47" s="5">
        <v>20</v>
      </c>
      <c r="B47" s="69" t="s">
        <v>190</v>
      </c>
      <c r="C47" s="70">
        <v>43933</v>
      </c>
      <c r="D47" s="71">
        <v>2762</v>
      </c>
      <c r="E47" s="71">
        <v>234103</v>
      </c>
      <c r="F47" s="71">
        <v>3167</v>
      </c>
      <c r="G47" s="72" t="s">
        <v>92</v>
      </c>
      <c r="H47" s="11"/>
      <c r="L47" s="12"/>
      <c r="N47" s="13"/>
      <c r="P47" s="14"/>
      <c r="Q47" s="14"/>
      <c r="R47" s="14"/>
    </row>
    <row r="48" spans="1:18" x14ac:dyDescent="0.2">
      <c r="A48" s="5">
        <v>20</v>
      </c>
      <c r="B48" s="69" t="s">
        <v>191</v>
      </c>
      <c r="C48" s="70">
        <v>43933</v>
      </c>
      <c r="D48" s="71">
        <v>3435</v>
      </c>
      <c r="E48" s="71">
        <v>281339</v>
      </c>
      <c r="F48" s="71">
        <v>3973</v>
      </c>
      <c r="G48" s="72" t="s">
        <v>92</v>
      </c>
      <c r="H48" s="11"/>
      <c r="L48" s="12"/>
      <c r="N48" s="13"/>
      <c r="P48" s="14"/>
      <c r="Q48" s="14"/>
      <c r="R48" s="14"/>
    </row>
    <row r="49" spans="1:18" x14ac:dyDescent="0.2">
      <c r="A49" s="5">
        <v>20</v>
      </c>
      <c r="B49" s="69" t="s">
        <v>192</v>
      </c>
      <c r="C49" s="70">
        <v>43933</v>
      </c>
      <c r="D49" s="71">
        <v>81</v>
      </c>
      <c r="E49" s="71">
        <v>4865</v>
      </c>
      <c r="F49" s="71">
        <v>97</v>
      </c>
      <c r="G49" s="72" t="s">
        <v>92</v>
      </c>
      <c r="H49" s="11"/>
      <c r="L49" s="12"/>
      <c r="N49" s="13"/>
      <c r="P49" s="14"/>
      <c r="Q49" s="14"/>
      <c r="R49" s="14"/>
    </row>
    <row r="50" spans="1:18" x14ac:dyDescent="0.2">
      <c r="A50" s="5">
        <v>21</v>
      </c>
      <c r="B50" s="69" t="s">
        <v>193</v>
      </c>
      <c r="C50" s="70">
        <v>43940</v>
      </c>
      <c r="D50" s="71">
        <v>4848</v>
      </c>
      <c r="E50" s="71">
        <v>379783</v>
      </c>
      <c r="F50" s="71">
        <v>5382</v>
      </c>
      <c r="G50" s="72" t="s">
        <v>92</v>
      </c>
      <c r="H50" s="11"/>
      <c r="L50" s="12"/>
      <c r="N50" s="13"/>
      <c r="P50" s="14"/>
      <c r="Q50" s="14"/>
      <c r="R50" s="14"/>
    </row>
    <row r="51" spans="1:18" x14ac:dyDescent="0.2">
      <c r="A51" s="5">
        <v>21</v>
      </c>
      <c r="B51" s="69" t="s">
        <v>194</v>
      </c>
      <c r="C51" s="70">
        <v>43940</v>
      </c>
      <c r="D51" s="71">
        <v>3484</v>
      </c>
      <c r="E51" s="71">
        <v>304187</v>
      </c>
      <c r="F51" s="71">
        <v>3985</v>
      </c>
      <c r="G51" s="72" t="s">
        <v>92</v>
      </c>
      <c r="H51" s="11"/>
      <c r="L51" s="12"/>
      <c r="N51" s="13"/>
      <c r="P51" s="14"/>
      <c r="Q51" s="14"/>
      <c r="R51" s="14"/>
    </row>
    <row r="52" spans="1:18" x14ac:dyDescent="0.2">
      <c r="A52" s="5">
        <v>22</v>
      </c>
      <c r="B52" s="69" t="s">
        <v>195</v>
      </c>
      <c r="C52" s="70">
        <v>43941</v>
      </c>
      <c r="D52" s="71">
        <v>3190</v>
      </c>
      <c r="E52" s="71">
        <v>83096</v>
      </c>
      <c r="F52" s="71">
        <v>5077</v>
      </c>
      <c r="G52" s="72" t="s">
        <v>32</v>
      </c>
      <c r="H52" s="11"/>
      <c r="L52" s="12"/>
      <c r="N52" s="13"/>
      <c r="P52" s="14"/>
      <c r="Q52" s="14"/>
      <c r="R52" s="14"/>
    </row>
    <row r="53" spans="1:18" x14ac:dyDescent="0.2">
      <c r="A53" s="5">
        <v>23</v>
      </c>
      <c r="B53" s="69" t="s">
        <v>196</v>
      </c>
      <c r="C53" s="70">
        <v>43947</v>
      </c>
      <c r="D53" s="71">
        <v>4628</v>
      </c>
      <c r="E53" s="71">
        <v>349533</v>
      </c>
      <c r="F53" s="71">
        <v>5122</v>
      </c>
      <c r="G53" s="72" t="s">
        <v>92</v>
      </c>
      <c r="H53" s="11"/>
      <c r="L53" s="12"/>
      <c r="N53" s="13"/>
      <c r="P53" s="14"/>
      <c r="Q53" s="14"/>
      <c r="R53" s="14"/>
    </row>
    <row r="54" spans="1:18" x14ac:dyDescent="0.2">
      <c r="A54" s="5">
        <v>23</v>
      </c>
      <c r="B54" s="69" t="s">
        <v>197</v>
      </c>
      <c r="C54" s="70">
        <v>43947</v>
      </c>
      <c r="D54" s="71">
        <v>4037</v>
      </c>
      <c r="E54" s="71">
        <v>353492</v>
      </c>
      <c r="F54" s="71">
        <v>4514</v>
      </c>
      <c r="G54" s="72" t="s">
        <v>92</v>
      </c>
      <c r="H54" s="11"/>
      <c r="L54" s="12"/>
      <c r="N54" s="13"/>
      <c r="P54" s="14"/>
      <c r="Q54" s="14"/>
      <c r="R54" s="14"/>
    </row>
    <row r="55" spans="1:18" x14ac:dyDescent="0.2">
      <c r="A55" s="5">
        <v>23</v>
      </c>
      <c r="B55" s="69" t="s">
        <v>198</v>
      </c>
      <c r="C55" s="70">
        <v>43947</v>
      </c>
      <c r="D55" s="71">
        <v>63</v>
      </c>
      <c r="E55" s="71">
        <v>4179</v>
      </c>
      <c r="F55" s="71">
        <v>80</v>
      </c>
      <c r="G55" s="72" t="s">
        <v>92</v>
      </c>
      <c r="H55" s="11"/>
      <c r="L55" s="12"/>
      <c r="N55" s="13"/>
      <c r="P55" s="14"/>
      <c r="Q55" s="14"/>
      <c r="R55" s="14"/>
    </row>
    <row r="56" spans="1:18" x14ac:dyDescent="0.2">
      <c r="A56" s="5">
        <v>24</v>
      </c>
      <c r="B56" s="69" t="s">
        <v>204</v>
      </c>
      <c r="C56" s="70">
        <v>43954</v>
      </c>
      <c r="D56" s="71">
        <v>2345</v>
      </c>
      <c r="E56" s="71">
        <v>91945</v>
      </c>
      <c r="F56" s="71">
        <v>4035</v>
      </c>
      <c r="G56" s="72" t="s">
        <v>32</v>
      </c>
      <c r="H56" s="11"/>
      <c r="L56" s="12"/>
      <c r="N56" s="13"/>
      <c r="P56" s="14"/>
      <c r="Q56" s="14"/>
      <c r="R56" s="14"/>
    </row>
    <row r="57" spans="1:18" x14ac:dyDescent="0.2">
      <c r="A57" s="5">
        <v>25</v>
      </c>
      <c r="B57" s="69" t="s">
        <v>205</v>
      </c>
      <c r="C57" s="70">
        <v>43954</v>
      </c>
      <c r="D57" s="71">
        <v>3765</v>
      </c>
      <c r="E57" s="71">
        <v>284324</v>
      </c>
      <c r="F57" s="71">
        <v>4155</v>
      </c>
      <c r="G57" s="72" t="s">
        <v>92</v>
      </c>
      <c r="H57" s="11"/>
      <c r="L57" s="12"/>
      <c r="N57" s="13"/>
      <c r="P57" s="14"/>
      <c r="Q57" s="14"/>
      <c r="R57" s="14"/>
    </row>
    <row r="58" spans="1:18" x14ac:dyDescent="0.2">
      <c r="A58" s="5">
        <v>25</v>
      </c>
      <c r="B58" s="69" t="s">
        <v>206</v>
      </c>
      <c r="C58" s="70">
        <v>43954</v>
      </c>
      <c r="D58" s="71">
        <v>3247</v>
      </c>
      <c r="E58" s="71">
        <v>253151</v>
      </c>
      <c r="F58" s="71">
        <v>3648</v>
      </c>
      <c r="G58" s="72" t="s">
        <v>92</v>
      </c>
      <c r="H58" s="11"/>
      <c r="L58" s="12"/>
      <c r="N58" s="13"/>
      <c r="P58" s="14"/>
      <c r="Q58" s="14"/>
      <c r="R58" s="14"/>
    </row>
    <row r="59" spans="1:18" x14ac:dyDescent="0.2">
      <c r="A59" s="5">
        <v>25</v>
      </c>
      <c r="B59" s="69" t="s">
        <v>207</v>
      </c>
      <c r="C59" s="70">
        <v>43954</v>
      </c>
      <c r="D59" s="71">
        <v>84</v>
      </c>
      <c r="E59" s="71">
        <v>5712</v>
      </c>
      <c r="F59" s="71">
        <v>106</v>
      </c>
      <c r="G59" s="72" t="s">
        <v>92</v>
      </c>
      <c r="H59" s="11"/>
      <c r="L59" s="12"/>
      <c r="N59" s="13"/>
      <c r="P59" s="14"/>
      <c r="Q59" s="14"/>
      <c r="R59" s="14"/>
    </row>
    <row r="60" spans="1:18" x14ac:dyDescent="0.2">
      <c r="A60" s="5">
        <v>26</v>
      </c>
      <c r="B60" s="69" t="s">
        <v>208</v>
      </c>
      <c r="C60" s="70">
        <v>43961</v>
      </c>
      <c r="D60" s="71">
        <v>3823</v>
      </c>
      <c r="E60" s="71">
        <v>271846</v>
      </c>
      <c r="F60" s="71">
        <v>4319</v>
      </c>
      <c r="G60" s="72" t="s">
        <v>92</v>
      </c>
      <c r="H60" s="11"/>
      <c r="L60" s="12"/>
      <c r="N60" s="13"/>
      <c r="P60" s="14"/>
      <c r="Q60" s="14"/>
      <c r="R60" s="14"/>
    </row>
    <row r="61" spans="1:18" x14ac:dyDescent="0.2">
      <c r="A61" s="5">
        <v>26</v>
      </c>
      <c r="B61" s="69" t="s">
        <v>209</v>
      </c>
      <c r="C61" s="70">
        <v>43961</v>
      </c>
      <c r="D61" s="71">
        <v>2837</v>
      </c>
      <c r="E61" s="71">
        <v>222888</v>
      </c>
      <c r="F61" s="71">
        <v>3209</v>
      </c>
      <c r="G61" s="72" t="s">
        <v>92</v>
      </c>
      <c r="H61" s="11"/>
      <c r="L61" s="12"/>
      <c r="N61" s="13"/>
      <c r="P61" s="14"/>
      <c r="Q61" s="14"/>
      <c r="R61" s="14"/>
    </row>
    <row r="62" spans="1:18" x14ac:dyDescent="0.2">
      <c r="A62" s="5">
        <v>26</v>
      </c>
      <c r="B62" s="69" t="s">
        <v>210</v>
      </c>
      <c r="C62" s="70">
        <v>43961</v>
      </c>
      <c r="D62" s="71">
        <v>42</v>
      </c>
      <c r="E62" s="71">
        <v>2702</v>
      </c>
      <c r="F62" s="71">
        <v>52</v>
      </c>
      <c r="G62" s="72" t="s">
        <v>92</v>
      </c>
      <c r="H62" s="11"/>
      <c r="L62" s="12"/>
      <c r="N62" s="13"/>
      <c r="P62" s="14"/>
      <c r="Q62" s="14"/>
      <c r="R62" s="14"/>
    </row>
    <row r="63" spans="1:18" x14ac:dyDescent="0.2">
      <c r="A63" s="5">
        <v>27</v>
      </c>
      <c r="B63" s="69" t="s">
        <v>211</v>
      </c>
      <c r="C63" s="70">
        <v>43968</v>
      </c>
      <c r="D63" s="71">
        <v>1960</v>
      </c>
      <c r="E63" s="71">
        <v>137036</v>
      </c>
      <c r="F63" s="71">
        <v>2169</v>
      </c>
      <c r="G63" s="72" t="s">
        <v>92</v>
      </c>
      <c r="H63" s="11"/>
      <c r="L63" s="12"/>
      <c r="N63" s="13"/>
      <c r="P63" s="14"/>
      <c r="Q63" s="14"/>
      <c r="R63" s="14"/>
    </row>
    <row r="64" spans="1:18" x14ac:dyDescent="0.2">
      <c r="A64" s="5">
        <v>27</v>
      </c>
      <c r="B64" s="69" t="s">
        <v>212</v>
      </c>
      <c r="C64" s="70">
        <v>43968</v>
      </c>
      <c r="D64" s="71">
        <v>2199</v>
      </c>
      <c r="E64" s="71">
        <v>171460</v>
      </c>
      <c r="F64" s="71">
        <v>2429</v>
      </c>
      <c r="G64" s="72" t="s">
        <v>92</v>
      </c>
      <c r="H64" s="11"/>
      <c r="L64" s="12"/>
      <c r="N64" s="13"/>
      <c r="P64" s="14"/>
      <c r="Q64" s="14"/>
      <c r="R64" s="14"/>
    </row>
    <row r="65" spans="1:18" x14ac:dyDescent="0.2">
      <c r="A65" s="5">
        <v>27</v>
      </c>
      <c r="B65" s="69" t="s">
        <v>213</v>
      </c>
      <c r="C65" s="70">
        <v>43968</v>
      </c>
      <c r="D65" s="71">
        <v>21</v>
      </c>
      <c r="E65" s="71">
        <v>1211</v>
      </c>
      <c r="F65" s="71">
        <v>25</v>
      </c>
      <c r="G65" s="72" t="s">
        <v>92</v>
      </c>
      <c r="H65" s="11"/>
      <c r="L65" s="12"/>
      <c r="N65" s="13"/>
      <c r="P65" s="14"/>
      <c r="Q65" s="14"/>
      <c r="R65" s="14"/>
    </row>
    <row r="66" spans="1:18" x14ac:dyDescent="0.2">
      <c r="A66" s="5">
        <v>28</v>
      </c>
      <c r="B66" s="69" t="s">
        <v>214</v>
      </c>
      <c r="C66" s="70">
        <v>43969</v>
      </c>
      <c r="D66" s="71">
        <v>3704</v>
      </c>
      <c r="E66" s="71">
        <v>44778</v>
      </c>
      <c r="F66" s="71">
        <v>3805</v>
      </c>
      <c r="G66" s="72" t="s">
        <v>32</v>
      </c>
      <c r="H66" s="11"/>
      <c r="L66" s="12"/>
      <c r="N66" s="13"/>
      <c r="P66" s="14"/>
      <c r="Q66" s="14"/>
      <c r="R66" s="14"/>
    </row>
    <row r="67" spans="1:18" x14ac:dyDescent="0.2">
      <c r="A67" s="5">
        <v>29</v>
      </c>
      <c r="B67" s="69" t="s">
        <v>215</v>
      </c>
      <c r="C67" s="70">
        <v>43975</v>
      </c>
      <c r="D67" s="71">
        <v>3021</v>
      </c>
      <c r="E67" s="71">
        <v>216500</v>
      </c>
      <c r="F67" s="71">
        <v>3473</v>
      </c>
      <c r="G67" s="72" t="s">
        <v>92</v>
      </c>
      <c r="H67" s="11"/>
      <c r="L67" s="12"/>
      <c r="N67" s="13"/>
      <c r="P67" s="14"/>
      <c r="Q67" s="14"/>
      <c r="R67" s="14"/>
    </row>
    <row r="68" spans="1:18" x14ac:dyDescent="0.2">
      <c r="A68" s="5">
        <v>29</v>
      </c>
      <c r="B68" s="69" t="s">
        <v>216</v>
      </c>
      <c r="C68" s="70">
        <v>43975</v>
      </c>
      <c r="D68" s="71">
        <v>2391</v>
      </c>
      <c r="E68" s="71">
        <v>182950</v>
      </c>
      <c r="F68" s="71">
        <v>2652</v>
      </c>
      <c r="G68" s="72" t="s">
        <v>92</v>
      </c>
      <c r="H68" s="11"/>
      <c r="L68" s="12"/>
      <c r="N68" s="13"/>
      <c r="P68" s="14"/>
      <c r="Q68" s="14"/>
      <c r="R68" s="14"/>
    </row>
    <row r="69" spans="1:18" x14ac:dyDescent="0.2">
      <c r="A69" s="5">
        <v>29</v>
      </c>
      <c r="B69" s="69" t="s">
        <v>217</v>
      </c>
      <c r="C69" s="70">
        <v>43975</v>
      </c>
      <c r="D69" s="71">
        <v>62</v>
      </c>
      <c r="E69" s="71">
        <v>3906</v>
      </c>
      <c r="F69" s="71">
        <v>80</v>
      </c>
      <c r="G69" s="72" t="s">
        <v>92</v>
      </c>
      <c r="H69" s="11"/>
      <c r="L69" s="12"/>
      <c r="N69" s="13"/>
      <c r="P69" s="14"/>
      <c r="Q69" s="14"/>
      <c r="R69" s="14"/>
    </row>
    <row r="70" spans="1:18" x14ac:dyDescent="0.2">
      <c r="A70" s="5">
        <v>30</v>
      </c>
      <c r="B70" s="69" t="s">
        <v>218</v>
      </c>
      <c r="C70" s="70">
        <v>43982</v>
      </c>
      <c r="D70" s="71">
        <v>2056</v>
      </c>
      <c r="E70" s="71">
        <v>145450</v>
      </c>
      <c r="F70" s="71">
        <v>2353</v>
      </c>
      <c r="G70" s="72" t="s">
        <v>92</v>
      </c>
      <c r="H70" s="11"/>
      <c r="L70" s="12"/>
      <c r="N70" s="13"/>
      <c r="P70" s="14"/>
      <c r="Q70" s="14"/>
      <c r="R70" s="14"/>
    </row>
    <row r="71" spans="1:18" x14ac:dyDescent="0.2">
      <c r="A71" s="5">
        <v>30</v>
      </c>
      <c r="B71" s="69" t="s">
        <v>219</v>
      </c>
      <c r="C71" s="70">
        <v>43982</v>
      </c>
      <c r="D71" s="71">
        <v>1906</v>
      </c>
      <c r="E71" s="71">
        <v>146861</v>
      </c>
      <c r="F71" s="71">
        <v>2127</v>
      </c>
      <c r="G71" s="72" t="s">
        <v>92</v>
      </c>
      <c r="H71" s="11"/>
      <c r="L71" s="12"/>
      <c r="N71" s="13"/>
      <c r="P71" s="14"/>
      <c r="Q71" s="14"/>
      <c r="R71" s="14"/>
    </row>
    <row r="72" spans="1:18" x14ac:dyDescent="0.2">
      <c r="A72" s="5">
        <v>31</v>
      </c>
      <c r="B72" s="69" t="s">
        <v>233</v>
      </c>
      <c r="C72" s="70">
        <v>43983</v>
      </c>
      <c r="D72" s="71">
        <v>3891</v>
      </c>
      <c r="E72" s="71">
        <v>71812</v>
      </c>
      <c r="F72" s="71">
        <v>4715</v>
      </c>
      <c r="G72" s="72" t="s">
        <v>32</v>
      </c>
      <c r="H72" s="11"/>
      <c r="L72" s="12"/>
      <c r="N72" s="13"/>
      <c r="P72" s="14"/>
      <c r="Q72" s="14"/>
      <c r="R72" s="14"/>
    </row>
    <row r="73" spans="1:18" x14ac:dyDescent="0.2">
      <c r="A73" s="5">
        <v>32</v>
      </c>
      <c r="B73" s="69" t="s">
        <v>234</v>
      </c>
      <c r="C73" s="70">
        <v>43989</v>
      </c>
      <c r="D73" s="71">
        <v>2341</v>
      </c>
      <c r="E73" s="71">
        <v>178577</v>
      </c>
      <c r="F73" s="71">
        <v>2765</v>
      </c>
      <c r="G73" s="72" t="s">
        <v>92</v>
      </c>
      <c r="H73" s="11"/>
      <c r="L73" s="12"/>
      <c r="N73" s="13"/>
      <c r="P73" s="14"/>
      <c r="Q73" s="14"/>
      <c r="R73" s="14"/>
    </row>
    <row r="74" spans="1:18" x14ac:dyDescent="0.2">
      <c r="A74" s="5">
        <v>32</v>
      </c>
      <c r="B74" s="69" t="s">
        <v>235</v>
      </c>
      <c r="C74" s="70">
        <v>43989</v>
      </c>
      <c r="D74" s="71">
        <v>2139</v>
      </c>
      <c r="E74" s="71">
        <v>167222</v>
      </c>
      <c r="F74" s="71">
        <v>2369</v>
      </c>
      <c r="G74" s="72" t="s">
        <v>92</v>
      </c>
      <c r="H74" s="11"/>
      <c r="L74" s="12"/>
      <c r="N74" s="13"/>
      <c r="P74" s="14"/>
      <c r="Q74" s="14"/>
      <c r="R74" s="14"/>
    </row>
    <row r="75" spans="1:18" x14ac:dyDescent="0.2">
      <c r="A75" s="5">
        <v>32</v>
      </c>
      <c r="B75" s="69" t="s">
        <v>236</v>
      </c>
      <c r="C75" s="70">
        <v>43989</v>
      </c>
      <c r="D75" s="71">
        <v>105</v>
      </c>
      <c r="E75" s="71">
        <v>7161</v>
      </c>
      <c r="F75" s="71">
        <v>133</v>
      </c>
      <c r="G75" s="72" t="s">
        <v>92</v>
      </c>
      <c r="H75" s="11"/>
      <c r="L75" s="12"/>
      <c r="N75" s="13"/>
      <c r="P75" s="14"/>
      <c r="Q75" s="14"/>
      <c r="R75" s="14"/>
    </row>
    <row r="76" spans="1:18" x14ac:dyDescent="0.2">
      <c r="A76" s="5">
        <v>33</v>
      </c>
      <c r="B76" s="69" t="s">
        <v>237</v>
      </c>
      <c r="C76" s="70">
        <v>43994</v>
      </c>
      <c r="D76" s="71">
        <v>2974</v>
      </c>
      <c r="E76" s="71">
        <v>47423</v>
      </c>
      <c r="F76" s="71">
        <v>3916</v>
      </c>
      <c r="G76" s="72" t="s">
        <v>32</v>
      </c>
      <c r="H76" s="11"/>
      <c r="L76" s="12"/>
      <c r="N76" s="13"/>
      <c r="P76" s="14"/>
      <c r="Q76" s="14"/>
      <c r="R76" s="14"/>
    </row>
    <row r="77" spans="1:18" x14ac:dyDescent="0.2">
      <c r="A77" s="5">
        <v>34</v>
      </c>
      <c r="B77" s="69" t="s">
        <v>238</v>
      </c>
      <c r="C77" s="70">
        <v>43995</v>
      </c>
      <c r="D77" s="71">
        <v>160</v>
      </c>
      <c r="E77" s="71">
        <v>160</v>
      </c>
      <c r="F77" s="71">
        <v>204</v>
      </c>
      <c r="G77" s="72" t="s">
        <v>32</v>
      </c>
      <c r="H77" s="11"/>
      <c r="L77" s="12"/>
      <c r="N77" s="13"/>
      <c r="P77" s="14"/>
      <c r="Q77" s="14"/>
      <c r="R77" s="14"/>
    </row>
    <row r="78" spans="1:18" x14ac:dyDescent="0.2">
      <c r="A78" s="5">
        <v>35</v>
      </c>
      <c r="B78" s="69" t="s">
        <v>239</v>
      </c>
      <c r="C78" s="70">
        <v>44002</v>
      </c>
      <c r="D78" s="71">
        <v>1657</v>
      </c>
      <c r="E78" s="71">
        <v>118848</v>
      </c>
      <c r="F78" s="71">
        <v>1932</v>
      </c>
      <c r="G78" s="72" t="s">
        <v>92</v>
      </c>
      <c r="H78" s="11"/>
      <c r="L78" s="12"/>
      <c r="N78" s="13"/>
      <c r="P78" s="14"/>
      <c r="Q78" s="14"/>
      <c r="R78" s="14"/>
    </row>
    <row r="79" spans="1:18" x14ac:dyDescent="0.2">
      <c r="A79" s="5">
        <v>35</v>
      </c>
      <c r="B79" s="69" t="s">
        <v>240</v>
      </c>
      <c r="C79" s="70">
        <v>44002</v>
      </c>
      <c r="D79" s="71">
        <v>2319</v>
      </c>
      <c r="E79" s="71">
        <v>199877</v>
      </c>
      <c r="F79" s="71">
        <v>2586</v>
      </c>
      <c r="G79" s="72" t="s">
        <v>92</v>
      </c>
      <c r="H79" s="11"/>
      <c r="L79" s="12"/>
      <c r="N79" s="13"/>
      <c r="P79" s="14"/>
      <c r="Q79" s="14"/>
      <c r="R79" s="14"/>
    </row>
    <row r="80" spans="1:18" x14ac:dyDescent="0.2">
      <c r="A80" s="5">
        <v>36</v>
      </c>
      <c r="B80" s="69" t="s">
        <v>241</v>
      </c>
      <c r="C80" s="70">
        <v>44007</v>
      </c>
      <c r="D80" s="71">
        <v>2330</v>
      </c>
      <c r="E80" s="71">
        <v>40813</v>
      </c>
      <c r="F80" s="71">
        <v>2423</v>
      </c>
      <c r="G80" s="72" t="s">
        <v>32</v>
      </c>
      <c r="H80" s="11"/>
      <c r="L80" s="12"/>
      <c r="N80" s="13"/>
      <c r="P80" s="14"/>
      <c r="Q80" s="14"/>
      <c r="R80" s="14"/>
    </row>
    <row r="81" spans="1:18" x14ac:dyDescent="0.2">
      <c r="A81" s="5">
        <v>37</v>
      </c>
      <c r="B81" s="69" t="s">
        <v>252</v>
      </c>
      <c r="C81" s="70">
        <v>44021</v>
      </c>
      <c r="D81" s="71">
        <v>4856</v>
      </c>
      <c r="E81" s="71">
        <v>62104</v>
      </c>
      <c r="F81" s="71">
        <v>6285</v>
      </c>
      <c r="G81" s="72" t="s">
        <v>32</v>
      </c>
      <c r="H81" s="11"/>
      <c r="L81" s="12"/>
      <c r="N81" s="13"/>
      <c r="P81" s="14"/>
      <c r="Q81" s="14"/>
      <c r="R81" s="14"/>
    </row>
    <row r="82" spans="1:18" x14ac:dyDescent="0.2">
      <c r="A82" s="5">
        <v>38</v>
      </c>
      <c r="B82" s="69" t="s">
        <v>255</v>
      </c>
      <c r="C82" s="70">
        <v>44047</v>
      </c>
      <c r="D82" s="71">
        <v>1210</v>
      </c>
      <c r="E82" s="71">
        <v>29561</v>
      </c>
      <c r="F82" s="71">
        <v>1482</v>
      </c>
      <c r="G82" s="72" t="s">
        <v>32</v>
      </c>
      <c r="H82" s="11"/>
      <c r="L82" s="12"/>
      <c r="N82" s="13"/>
      <c r="P82" s="14"/>
      <c r="Q82" s="14"/>
      <c r="R82" s="14"/>
    </row>
    <row r="83" spans="1:18" x14ac:dyDescent="0.2">
      <c r="A83" s="5">
        <v>39</v>
      </c>
      <c r="B83" s="69" t="s">
        <v>256</v>
      </c>
      <c r="C83" s="70">
        <v>44053</v>
      </c>
      <c r="D83" s="71">
        <v>6012</v>
      </c>
      <c r="E83" s="71">
        <v>122964</v>
      </c>
      <c r="F83" s="71">
        <v>7999</v>
      </c>
      <c r="G83" s="72" t="s">
        <v>32</v>
      </c>
      <c r="H83" s="11"/>
      <c r="L83" s="12"/>
      <c r="N83" s="13"/>
      <c r="P83" s="14"/>
      <c r="Q83" s="14"/>
      <c r="R83" s="14"/>
    </row>
    <row r="84" spans="1:18" x14ac:dyDescent="0.2">
      <c r="A84" s="5">
        <v>40</v>
      </c>
      <c r="B84" s="69" t="s">
        <v>257</v>
      </c>
      <c r="C84" s="70">
        <v>44062</v>
      </c>
      <c r="D84" s="71">
        <v>5381</v>
      </c>
      <c r="E84" s="71">
        <v>158566</v>
      </c>
      <c r="F84" s="71">
        <v>7012</v>
      </c>
      <c r="G84" s="72" t="s">
        <v>32</v>
      </c>
      <c r="H84" s="11"/>
      <c r="L84" s="12"/>
      <c r="N84" s="13"/>
      <c r="P84" s="14"/>
      <c r="Q84" s="14"/>
      <c r="R84" s="14"/>
    </row>
    <row r="85" spans="1:18" x14ac:dyDescent="0.2">
      <c r="A85" s="5">
        <v>41</v>
      </c>
      <c r="B85" s="69" t="s">
        <v>266</v>
      </c>
      <c r="C85" s="70">
        <v>44083</v>
      </c>
      <c r="D85" s="71">
        <v>4894</v>
      </c>
      <c r="E85" s="71">
        <v>162487</v>
      </c>
      <c r="F85" s="71">
        <v>6569</v>
      </c>
      <c r="G85" s="72" t="s">
        <v>32</v>
      </c>
      <c r="H85" s="11"/>
      <c r="L85" s="12"/>
      <c r="N85" s="13"/>
      <c r="P85" s="14"/>
      <c r="Q85" s="14"/>
      <c r="R85" s="14"/>
    </row>
    <row r="86" spans="1:18" x14ac:dyDescent="0.2">
      <c r="A86" s="5">
        <v>42</v>
      </c>
      <c r="B86" s="69" t="s">
        <v>267</v>
      </c>
      <c r="C86" s="70">
        <v>44097</v>
      </c>
      <c r="D86" s="71">
        <v>4676</v>
      </c>
      <c r="E86" s="71">
        <v>169424</v>
      </c>
      <c r="F86" s="71">
        <v>6328</v>
      </c>
      <c r="G86" s="72" t="s">
        <v>32</v>
      </c>
      <c r="H86" s="11"/>
      <c r="L86" s="12"/>
      <c r="N86" s="13"/>
      <c r="P86" s="14"/>
      <c r="Q86" s="14"/>
      <c r="R86" s="14"/>
    </row>
    <row r="87" spans="1:18" x14ac:dyDescent="0.2">
      <c r="A87" s="5">
        <v>43</v>
      </c>
      <c r="B87" s="69" t="s">
        <v>269</v>
      </c>
      <c r="C87" s="70">
        <v>44107</v>
      </c>
      <c r="D87" s="71">
        <v>1136</v>
      </c>
      <c r="E87" s="71">
        <v>61077</v>
      </c>
      <c r="F87" s="71">
        <v>1924</v>
      </c>
      <c r="G87" s="72" t="s">
        <v>32</v>
      </c>
      <c r="H87" s="11"/>
      <c r="L87" s="12"/>
      <c r="N87" s="13"/>
      <c r="P87" s="14"/>
      <c r="Q87" s="14"/>
      <c r="R87" s="14"/>
    </row>
    <row r="88" spans="1:18" x14ac:dyDescent="0.2">
      <c r="A88" s="5">
        <v>44</v>
      </c>
      <c r="B88" s="69" t="s">
        <v>270</v>
      </c>
      <c r="C88" s="70">
        <v>44121</v>
      </c>
      <c r="D88" s="71">
        <v>4045</v>
      </c>
      <c r="E88" s="71">
        <v>134205</v>
      </c>
      <c r="F88" s="71">
        <v>5144</v>
      </c>
      <c r="G88" s="72" t="s">
        <v>32</v>
      </c>
      <c r="H88" s="11"/>
      <c r="L88" s="12"/>
      <c r="N88" s="13"/>
      <c r="P88" s="14"/>
      <c r="Q88" s="14"/>
      <c r="R88" s="14"/>
    </row>
    <row r="89" spans="1:18" x14ac:dyDescent="0.2">
      <c r="A89" s="5">
        <v>45</v>
      </c>
      <c r="B89" s="69" t="s">
        <v>271</v>
      </c>
      <c r="C89" s="70">
        <v>44132</v>
      </c>
      <c r="D89" s="71">
        <v>936</v>
      </c>
      <c r="E89" s="71">
        <v>2964</v>
      </c>
      <c r="F89" s="71">
        <v>1474</v>
      </c>
      <c r="G89" s="72" t="s">
        <v>32</v>
      </c>
      <c r="H89" s="11"/>
      <c r="L89" s="12"/>
      <c r="N89" s="13"/>
      <c r="P89" s="14"/>
      <c r="Q89" s="14"/>
      <c r="R89" s="14"/>
    </row>
    <row r="90" spans="1:18" x14ac:dyDescent="0.2">
      <c r="A90" s="5">
        <v>46</v>
      </c>
      <c r="B90" s="69" t="s">
        <v>272</v>
      </c>
      <c r="C90" s="70">
        <v>44147</v>
      </c>
      <c r="D90" s="71">
        <v>2351</v>
      </c>
      <c r="E90" s="71">
        <v>79042</v>
      </c>
      <c r="F90" s="71">
        <v>3119</v>
      </c>
      <c r="G90" s="72" t="s">
        <v>32</v>
      </c>
      <c r="H90" s="11"/>
      <c r="L90" s="12"/>
      <c r="N90" s="13"/>
      <c r="P90" s="14"/>
      <c r="Q90" s="14"/>
      <c r="R90" s="14"/>
    </row>
    <row r="91" spans="1:18" x14ac:dyDescent="0.2">
      <c r="A91" s="5">
        <v>47</v>
      </c>
      <c r="B91" s="69" t="s">
        <v>273</v>
      </c>
      <c r="C91" s="70">
        <v>44148</v>
      </c>
      <c r="D91" s="71">
        <v>135</v>
      </c>
      <c r="E91" s="71">
        <v>135</v>
      </c>
      <c r="F91" s="71">
        <v>218</v>
      </c>
      <c r="G91" s="72" t="s">
        <v>32</v>
      </c>
      <c r="H91" s="11"/>
      <c r="L91" s="12"/>
      <c r="N91" s="13"/>
      <c r="P91" s="14"/>
      <c r="Q91" s="14"/>
      <c r="R91" s="14"/>
    </row>
    <row r="92" spans="1:18" x14ac:dyDescent="0.2">
      <c r="A92" s="5">
        <v>48</v>
      </c>
      <c r="B92" s="69" t="s">
        <v>274</v>
      </c>
      <c r="C92" s="70">
        <v>44161</v>
      </c>
      <c r="D92" s="71">
        <v>2897</v>
      </c>
      <c r="E92" s="71">
        <v>55509</v>
      </c>
      <c r="F92" s="71">
        <v>3395</v>
      </c>
      <c r="G92" s="72" t="s">
        <v>32</v>
      </c>
      <c r="H92" s="11"/>
      <c r="L92" s="12"/>
      <c r="N92" s="13"/>
      <c r="P92" s="14"/>
      <c r="Q92" s="14"/>
      <c r="R92" s="14"/>
    </row>
    <row r="93" spans="1:18" x14ac:dyDescent="0.2">
      <c r="A93" s="5">
        <v>49</v>
      </c>
      <c r="B93" s="69" t="s">
        <v>277</v>
      </c>
      <c r="C93" s="70">
        <v>44175</v>
      </c>
      <c r="D93" s="71">
        <v>1338</v>
      </c>
      <c r="E93" s="71">
        <v>63316</v>
      </c>
      <c r="F93" s="71">
        <v>2001</v>
      </c>
      <c r="G93" s="72" t="s">
        <v>32</v>
      </c>
      <c r="H93" s="11"/>
      <c r="L93" s="12"/>
      <c r="N93" s="13"/>
      <c r="P93" s="14"/>
      <c r="Q93" s="14"/>
      <c r="R93" s="14"/>
    </row>
    <row r="94" spans="1:18" x14ac:dyDescent="0.2">
      <c r="A94" s="5">
        <v>50</v>
      </c>
      <c r="B94" s="69" t="s">
        <v>278</v>
      </c>
      <c r="C94" s="70">
        <v>44189</v>
      </c>
      <c r="D94" s="71">
        <v>3078</v>
      </c>
      <c r="E94" s="71">
        <v>72108</v>
      </c>
      <c r="F94" s="71">
        <v>3581</v>
      </c>
      <c r="G94" s="72" t="s">
        <v>32</v>
      </c>
      <c r="H94" s="11"/>
      <c r="L94" s="12"/>
      <c r="N94" s="13"/>
      <c r="P94" s="14"/>
      <c r="Q94" s="14"/>
      <c r="R94" s="14"/>
    </row>
    <row r="95" spans="1:18" x14ac:dyDescent="0.2">
      <c r="A95" s="16"/>
      <c r="B95" s="104"/>
      <c r="C95" s="105" t="s">
        <v>8</v>
      </c>
      <c r="D95" s="104">
        <f>SUM(D13:D94)</f>
        <v>224074</v>
      </c>
      <c r="E95" s="104">
        <f>SUM(E13:E94)</f>
        <v>13215627</v>
      </c>
      <c r="F95" s="105">
        <f>SUM(F13:F94)</f>
        <v>275245</v>
      </c>
      <c r="G95" s="105"/>
      <c r="H95" s="17"/>
      <c r="P95" s="15"/>
      <c r="Q95" s="15"/>
      <c r="R95" s="15"/>
    </row>
    <row r="97" spans="4:8" x14ac:dyDescent="0.2">
      <c r="D97" s="22"/>
      <c r="E97" s="22"/>
      <c r="F97" s="22"/>
    </row>
    <row r="98" spans="4:8" x14ac:dyDescent="0.2">
      <c r="D98" s="22"/>
      <c r="E98" s="22"/>
      <c r="F98" s="22"/>
    </row>
    <row r="99" spans="4:8" x14ac:dyDescent="0.2">
      <c r="E99" s="22"/>
    </row>
    <row r="102" spans="4:8" x14ac:dyDescent="0.2">
      <c r="F102" s="86"/>
      <c r="G102" s="86"/>
      <c r="H102" s="86"/>
    </row>
  </sheetData>
  <sheetProtection selectLockedCells="1" selectUnlockedCells="1"/>
  <pageMargins left="1.4566929133858268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64"/>
  <sheetViews>
    <sheetView showGridLines="0" zoomScaleNormal="100" zoomScaleSheetLayoutView="100" workbookViewId="0">
      <selection activeCell="E1" sqref="E1"/>
    </sheetView>
  </sheetViews>
  <sheetFormatPr baseColWidth="10" defaultColWidth="11.42578125" defaultRowHeight="12.75" x14ac:dyDescent="0.2"/>
  <cols>
    <col min="1" max="1" width="19.42578125" style="2" customWidth="1"/>
    <col min="2" max="2" width="11.42578125" style="2"/>
    <col min="3" max="3" width="12.7109375" style="2" customWidth="1"/>
    <col min="4" max="17" width="11.42578125" style="2"/>
    <col min="18" max="18" width="12.85546875" style="2" customWidth="1"/>
    <col min="19" max="16384" width="11.42578125" style="2"/>
  </cols>
  <sheetData>
    <row r="10" spans="1:16" x14ac:dyDescent="0.2">
      <c r="A10" s="3" t="s">
        <v>143</v>
      </c>
      <c r="B10" s="4"/>
      <c r="C10" s="4"/>
      <c r="D10" s="4"/>
      <c r="E10" s="5" t="str">
        <f>Principal!C11</f>
        <v>Datos al 31/12/2020</v>
      </c>
    </row>
    <row r="11" spans="1:16" x14ac:dyDescent="0.2">
      <c r="A11" s="4"/>
      <c r="B11" s="4"/>
      <c r="C11" s="4"/>
      <c r="D11" s="4"/>
      <c r="E11" s="4"/>
    </row>
    <row r="12" spans="1:1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  <c r="H12" s="18"/>
      <c r="I12" s="19"/>
      <c r="J12" s="19"/>
      <c r="K12" s="19"/>
      <c r="M12" s="18"/>
      <c r="N12" s="19"/>
      <c r="O12" s="19"/>
      <c r="P12" s="19"/>
    </row>
    <row r="13" spans="1:16" x14ac:dyDescent="0.2">
      <c r="A13" s="81" t="s">
        <v>93</v>
      </c>
      <c r="B13" s="5">
        <v>32304</v>
      </c>
      <c r="C13" s="5">
        <v>2352220</v>
      </c>
      <c r="D13" s="5">
        <v>37260</v>
      </c>
      <c r="E13" s="21">
        <f>+D13/$D$64</f>
        <v>0.13537178192281701</v>
      </c>
      <c r="H13" s="18"/>
      <c r="I13" s="19"/>
      <c r="J13" s="19"/>
      <c r="K13" s="19"/>
      <c r="M13" s="18"/>
      <c r="N13" s="19"/>
      <c r="O13" s="19"/>
      <c r="P13" s="19"/>
    </row>
    <row r="14" spans="1:16" x14ac:dyDescent="0.2">
      <c r="A14" s="81" t="s">
        <v>33</v>
      </c>
      <c r="B14" s="5">
        <v>27837</v>
      </c>
      <c r="C14" s="5">
        <v>229271</v>
      </c>
      <c r="D14" s="5">
        <v>36032</v>
      </c>
      <c r="E14" s="21">
        <f>+D14/$D$64</f>
        <v>0.13091025352235489</v>
      </c>
      <c r="H14" s="18"/>
      <c r="I14" s="19"/>
      <c r="J14" s="19"/>
      <c r="K14" s="19"/>
      <c r="M14" s="18"/>
      <c r="N14" s="19"/>
      <c r="O14" s="19"/>
      <c r="P14" s="19"/>
    </row>
    <row r="15" spans="1:16" x14ac:dyDescent="0.2">
      <c r="A15" s="81" t="s">
        <v>34</v>
      </c>
      <c r="B15" s="5">
        <v>23621</v>
      </c>
      <c r="C15" s="5">
        <v>1398144</v>
      </c>
      <c r="D15" s="5">
        <v>35485</v>
      </c>
      <c r="E15" s="21">
        <f>+D15/$D$64</f>
        <v>0.12892291147426629</v>
      </c>
      <c r="H15" s="18"/>
      <c r="I15" s="19"/>
      <c r="J15" s="19"/>
      <c r="K15" s="19"/>
      <c r="M15" s="18"/>
      <c r="N15" s="19"/>
      <c r="O15" s="19"/>
      <c r="P15" s="19"/>
    </row>
    <row r="16" spans="1:16" x14ac:dyDescent="0.2">
      <c r="A16" s="81" t="s">
        <v>94</v>
      </c>
      <c r="B16" s="5">
        <v>26492</v>
      </c>
      <c r="C16" s="5">
        <v>2296280</v>
      </c>
      <c r="D16" s="5">
        <v>29785</v>
      </c>
      <c r="E16" s="21">
        <f>+D16/$D$64</f>
        <v>0.1082138627099062</v>
      </c>
      <c r="H16" s="18"/>
      <c r="I16" s="19"/>
      <c r="J16" s="19"/>
      <c r="K16" s="19"/>
      <c r="M16" s="18"/>
      <c r="N16" s="19"/>
      <c r="O16" s="19"/>
      <c r="P16" s="19"/>
    </row>
    <row r="17" spans="1:16" x14ac:dyDescent="0.2">
      <c r="A17" s="81" t="s">
        <v>95</v>
      </c>
      <c r="B17" s="5">
        <v>15695</v>
      </c>
      <c r="C17" s="5">
        <v>1274561</v>
      </c>
      <c r="D17" s="5">
        <v>18561</v>
      </c>
      <c r="E17" s="21">
        <f>+D17/$D$64</f>
        <v>6.7435202476366252E-2</v>
      </c>
      <c r="H17" s="18"/>
      <c r="I17" s="19"/>
      <c r="J17" s="19"/>
      <c r="K17" s="19"/>
      <c r="M17" s="18"/>
      <c r="N17" s="19"/>
      <c r="O17" s="19"/>
      <c r="P17" s="19"/>
    </row>
    <row r="18" spans="1:16" x14ac:dyDescent="0.2">
      <c r="A18" s="81" t="s">
        <v>35</v>
      </c>
      <c r="B18" s="5">
        <v>18172</v>
      </c>
      <c r="C18" s="5">
        <v>20362</v>
      </c>
      <c r="D18" s="5">
        <v>15730</v>
      </c>
      <c r="E18" s="21">
        <f>+D18/$D$64</f>
        <v>5.7149708256734072E-2</v>
      </c>
      <c r="H18" s="18"/>
      <c r="I18" s="19"/>
      <c r="J18" s="19"/>
      <c r="K18" s="19"/>
      <c r="M18" s="18"/>
      <c r="N18" s="19"/>
      <c r="O18" s="19"/>
      <c r="P18" s="19"/>
    </row>
    <row r="19" spans="1:16" x14ac:dyDescent="0.2">
      <c r="A19" s="81" t="s">
        <v>98</v>
      </c>
      <c r="B19" s="5">
        <v>8864</v>
      </c>
      <c r="C19" s="5">
        <v>802009</v>
      </c>
      <c r="D19" s="5">
        <v>10715</v>
      </c>
      <c r="E19" s="21">
        <f>+D19/$D$64</f>
        <v>3.8929378510547084E-2</v>
      </c>
      <c r="H19" s="18"/>
      <c r="I19" s="19"/>
      <c r="J19" s="19"/>
      <c r="K19" s="19"/>
      <c r="M19" s="18"/>
      <c r="N19" s="19"/>
      <c r="O19" s="19"/>
      <c r="P19" s="19"/>
    </row>
    <row r="20" spans="1:16" x14ac:dyDescent="0.2">
      <c r="A20" s="81" t="s">
        <v>97</v>
      </c>
      <c r="B20" s="5">
        <v>8419</v>
      </c>
      <c r="C20" s="5">
        <v>642572</v>
      </c>
      <c r="D20" s="5">
        <v>9897</v>
      </c>
      <c r="E20" s="21">
        <f>+D20/$D$64</f>
        <v>3.5957448354538915E-2</v>
      </c>
      <c r="H20" s="18"/>
      <c r="I20" s="19"/>
      <c r="J20" s="19"/>
      <c r="K20" s="19"/>
      <c r="M20" s="18"/>
      <c r="N20" s="19"/>
      <c r="O20" s="19"/>
      <c r="P20" s="19"/>
    </row>
    <row r="21" spans="1:16" x14ac:dyDescent="0.2">
      <c r="A21" s="81" t="s">
        <v>96</v>
      </c>
      <c r="B21" s="5">
        <v>6857</v>
      </c>
      <c r="C21" s="5">
        <v>643572</v>
      </c>
      <c r="D21" s="5">
        <v>8920</v>
      </c>
      <c r="E21" s="21">
        <f>+D21/$D$64</f>
        <v>3.2407844732998597E-2</v>
      </c>
      <c r="H21" s="18"/>
      <c r="I21" s="19"/>
      <c r="J21" s="19"/>
      <c r="K21" s="19"/>
      <c r="M21" s="18"/>
      <c r="N21" s="19"/>
      <c r="O21" s="19"/>
      <c r="P21" s="19"/>
    </row>
    <row r="22" spans="1:16" x14ac:dyDescent="0.2">
      <c r="A22" s="81" t="s">
        <v>103</v>
      </c>
      <c r="B22" s="5">
        <v>7650</v>
      </c>
      <c r="C22" s="5">
        <v>588780</v>
      </c>
      <c r="D22" s="5">
        <v>8084</v>
      </c>
      <c r="E22" s="21">
        <f>+D22/$D$64</f>
        <v>2.9370517580892451E-2</v>
      </c>
      <c r="H22" s="18"/>
      <c r="I22" s="19"/>
      <c r="J22" s="19"/>
      <c r="K22" s="19"/>
      <c r="M22" s="18"/>
      <c r="N22" s="19"/>
      <c r="O22" s="19"/>
      <c r="P22" s="19"/>
    </row>
    <row r="23" spans="1:16" x14ac:dyDescent="0.2">
      <c r="A23" s="81" t="s">
        <v>102</v>
      </c>
      <c r="B23" s="5">
        <v>6201</v>
      </c>
      <c r="C23" s="5">
        <v>431312</v>
      </c>
      <c r="D23" s="5">
        <v>7395</v>
      </c>
      <c r="E23" s="21">
        <f>+D23/$D$64</f>
        <v>2.68672658969198E-2</v>
      </c>
      <c r="H23" s="18"/>
      <c r="I23" s="19"/>
      <c r="J23" s="19"/>
      <c r="K23" s="19"/>
      <c r="M23" s="18"/>
      <c r="N23" s="19"/>
      <c r="O23" s="19"/>
      <c r="P23" s="19"/>
    </row>
    <row r="24" spans="1:16" x14ac:dyDescent="0.2">
      <c r="A24" s="81" t="s">
        <v>99</v>
      </c>
      <c r="B24" s="5">
        <v>5179</v>
      </c>
      <c r="C24" s="5">
        <v>388901</v>
      </c>
      <c r="D24" s="5">
        <v>6077</v>
      </c>
      <c r="E24" s="21">
        <f>+D24/$D$64</f>
        <v>2.2078752515967765E-2</v>
      </c>
      <c r="H24" s="18"/>
      <c r="I24" s="19"/>
      <c r="J24" s="19"/>
      <c r="K24" s="19"/>
      <c r="M24" s="18"/>
      <c r="N24" s="19"/>
      <c r="O24" s="19"/>
      <c r="P24" s="19"/>
    </row>
    <row r="25" spans="1:16" x14ac:dyDescent="0.2">
      <c r="A25" s="81" t="s">
        <v>108</v>
      </c>
      <c r="B25" s="5">
        <v>7582</v>
      </c>
      <c r="C25" s="5">
        <v>7552</v>
      </c>
      <c r="D25" s="5">
        <v>5791</v>
      </c>
      <c r="E25" s="21">
        <f>+D25/$D$64</f>
        <v>2.1039666911299874E-2</v>
      </c>
      <c r="H25" s="18"/>
      <c r="I25" s="19"/>
      <c r="J25" s="19"/>
      <c r="K25" s="19"/>
      <c r="M25" s="18"/>
      <c r="N25" s="19"/>
      <c r="O25" s="19"/>
      <c r="P25" s="19"/>
    </row>
    <row r="26" spans="1:16" x14ac:dyDescent="0.2">
      <c r="A26" s="81" t="s">
        <v>101</v>
      </c>
      <c r="B26" s="5">
        <v>4550</v>
      </c>
      <c r="C26" s="5">
        <v>349116</v>
      </c>
      <c r="D26" s="5">
        <v>5424</v>
      </c>
      <c r="E26" s="21">
        <f>+D26/$D$64</f>
        <v>1.9706294824191076E-2</v>
      </c>
      <c r="H26" s="18"/>
      <c r="I26" s="19"/>
      <c r="J26" s="19"/>
      <c r="K26" s="19"/>
      <c r="M26" s="18"/>
      <c r="N26" s="19"/>
      <c r="O26" s="19"/>
      <c r="P26" s="19"/>
    </row>
    <row r="27" spans="1:16" x14ac:dyDescent="0.2">
      <c r="A27" s="81" t="s">
        <v>106</v>
      </c>
      <c r="B27" s="5">
        <v>3512</v>
      </c>
      <c r="C27" s="5">
        <v>311000</v>
      </c>
      <c r="D27" s="5">
        <v>3812</v>
      </c>
      <c r="E27" s="21">
        <f>+D27/$D$64</f>
        <v>1.3849630506972046E-2</v>
      </c>
      <c r="H27" s="18"/>
      <c r="I27" s="19"/>
      <c r="J27" s="19"/>
      <c r="K27" s="19"/>
      <c r="M27" s="18"/>
      <c r="N27" s="19"/>
      <c r="O27" s="19"/>
      <c r="P27" s="19"/>
    </row>
    <row r="28" spans="1:16" x14ac:dyDescent="0.2">
      <c r="A28" s="81" t="s">
        <v>100</v>
      </c>
      <c r="B28" s="5">
        <v>2733</v>
      </c>
      <c r="C28" s="5">
        <v>209918</v>
      </c>
      <c r="D28" s="5">
        <v>3550</v>
      </c>
      <c r="E28" s="21">
        <f>+D28/$D$64</f>
        <v>1.289774089710146E-2</v>
      </c>
      <c r="H28" s="18"/>
      <c r="I28" s="19"/>
      <c r="J28" s="19"/>
      <c r="K28" s="19"/>
      <c r="M28" s="18"/>
      <c r="N28" s="19"/>
      <c r="O28" s="19"/>
      <c r="P28" s="19"/>
    </row>
    <row r="29" spans="1:16" x14ac:dyDescent="0.2">
      <c r="A29" s="81" t="s">
        <v>104</v>
      </c>
      <c r="B29" s="5">
        <v>2680</v>
      </c>
      <c r="C29" s="5">
        <v>247463</v>
      </c>
      <c r="D29" s="5">
        <v>3388</v>
      </c>
      <c r="E29" s="21">
        <f>+D29/$D$64</f>
        <v>1.2309167932219646E-2</v>
      </c>
      <c r="H29" s="18"/>
      <c r="I29" s="19"/>
      <c r="J29" s="19"/>
      <c r="K29" s="19"/>
      <c r="M29" s="18"/>
      <c r="N29" s="19"/>
      <c r="O29" s="19"/>
      <c r="P29" s="19"/>
    </row>
    <row r="30" spans="1:16" x14ac:dyDescent="0.2">
      <c r="A30" s="81" t="s">
        <v>37</v>
      </c>
      <c r="B30" s="5">
        <v>2012</v>
      </c>
      <c r="C30" s="5">
        <v>2796</v>
      </c>
      <c r="D30" s="5">
        <v>3350</v>
      </c>
      <c r="E30" s="21">
        <f>+D30/$D$64</f>
        <v>1.2171107607123912E-2</v>
      </c>
      <c r="H30" s="18"/>
      <c r="I30" s="19"/>
      <c r="J30" s="19"/>
      <c r="K30" s="19"/>
      <c r="M30" s="18"/>
      <c r="N30" s="19"/>
      <c r="O30" s="19"/>
      <c r="P30" s="19"/>
    </row>
    <row r="31" spans="1:16" x14ac:dyDescent="0.2">
      <c r="A31" s="81" t="s">
        <v>105</v>
      </c>
      <c r="B31" s="5">
        <v>2249</v>
      </c>
      <c r="C31" s="5">
        <v>157132</v>
      </c>
      <c r="D31" s="5">
        <v>2922</v>
      </c>
      <c r="E31" s="21">
        <f>+D31/$D$64</f>
        <v>1.0616112366571962E-2</v>
      </c>
      <c r="H31" s="18"/>
      <c r="I31" s="19"/>
      <c r="J31" s="19"/>
      <c r="K31" s="19"/>
      <c r="M31" s="18"/>
      <c r="N31" s="19"/>
      <c r="O31" s="19"/>
      <c r="P31" s="19"/>
    </row>
    <row r="32" spans="1:16" x14ac:dyDescent="0.2">
      <c r="A32" s="81" t="s">
        <v>107</v>
      </c>
      <c r="B32" s="5">
        <v>2096</v>
      </c>
      <c r="C32" s="5">
        <v>147565</v>
      </c>
      <c r="D32" s="5">
        <v>2477</v>
      </c>
      <c r="E32" s="21">
        <f>+D32/$D$64</f>
        <v>8.9993532963719199E-3</v>
      </c>
      <c r="H32" s="18"/>
      <c r="I32" s="19"/>
      <c r="J32" s="19"/>
      <c r="K32" s="19"/>
      <c r="M32" s="18"/>
      <c r="N32" s="19"/>
      <c r="O32" s="19"/>
      <c r="P32" s="19"/>
    </row>
    <row r="33" spans="1:16" x14ac:dyDescent="0.2">
      <c r="A33" s="81" t="s">
        <v>109</v>
      </c>
      <c r="B33" s="5">
        <v>1940</v>
      </c>
      <c r="C33" s="5">
        <v>143293</v>
      </c>
      <c r="D33" s="5">
        <v>2360</v>
      </c>
      <c r="E33" s="21">
        <f>+D33/$D$64</f>
        <v>8.5742728217350541E-3</v>
      </c>
      <c r="H33" s="18"/>
      <c r="I33" s="19"/>
      <c r="J33" s="19"/>
      <c r="K33" s="19"/>
      <c r="M33" s="18"/>
      <c r="N33" s="19"/>
      <c r="O33" s="19"/>
      <c r="P33" s="19"/>
    </row>
    <row r="34" spans="1:16" x14ac:dyDescent="0.2">
      <c r="A34" s="81" t="s">
        <v>38</v>
      </c>
      <c r="B34" s="5">
        <v>288</v>
      </c>
      <c r="C34" s="5">
        <v>339</v>
      </c>
      <c r="D34" s="5">
        <v>2340</v>
      </c>
      <c r="E34" s="21">
        <f>+D34/$D$64</f>
        <v>8.5016094927373009E-3</v>
      </c>
      <c r="H34" s="18"/>
      <c r="I34" s="19"/>
      <c r="J34" s="19"/>
      <c r="K34" s="19"/>
      <c r="M34" s="18"/>
      <c r="N34" s="19"/>
      <c r="O34" s="19"/>
      <c r="P34" s="19"/>
    </row>
    <row r="35" spans="1:16" x14ac:dyDescent="0.2">
      <c r="A35" s="81" t="s">
        <v>243</v>
      </c>
      <c r="B35" s="5">
        <v>0</v>
      </c>
      <c r="C35" s="5">
        <v>121892</v>
      </c>
      <c r="D35" s="5">
        <v>1632</v>
      </c>
      <c r="E35" s="21">
        <f>+D35/$D$64</f>
        <v>5.9293276462167839E-3</v>
      </c>
      <c r="H35" s="18"/>
      <c r="I35" s="19"/>
      <c r="J35" s="19"/>
      <c r="K35" s="19"/>
      <c r="M35" s="18"/>
      <c r="N35" s="19"/>
      <c r="O35" s="19"/>
      <c r="P35" s="19"/>
    </row>
    <row r="36" spans="1:16" x14ac:dyDescent="0.2">
      <c r="A36" s="81" t="s">
        <v>244</v>
      </c>
      <c r="B36" s="5">
        <v>919</v>
      </c>
      <c r="C36" s="5">
        <v>919</v>
      </c>
      <c r="D36" s="5">
        <v>1483</v>
      </c>
      <c r="E36" s="21">
        <f>+D36/$D$64</f>
        <v>5.3879858451835114E-3</v>
      </c>
      <c r="H36" s="18"/>
      <c r="I36" s="19"/>
      <c r="J36" s="19"/>
      <c r="K36" s="19"/>
      <c r="M36" s="18"/>
      <c r="N36" s="19"/>
      <c r="O36" s="19"/>
      <c r="P36" s="19"/>
    </row>
    <row r="37" spans="1:16" x14ac:dyDescent="0.2">
      <c r="A37" s="81" t="s">
        <v>39</v>
      </c>
      <c r="B37" s="5">
        <v>902</v>
      </c>
      <c r="C37" s="5">
        <v>902</v>
      </c>
      <c r="D37" s="5">
        <v>1456</v>
      </c>
      <c r="E37" s="21">
        <f>+D37/$D$64</f>
        <v>5.2898903510365421E-3</v>
      </c>
      <c r="H37" s="18"/>
      <c r="I37" s="19"/>
      <c r="J37" s="19"/>
      <c r="K37" s="19"/>
      <c r="M37" s="18"/>
      <c r="N37" s="19"/>
      <c r="O37" s="19"/>
      <c r="P37" s="19"/>
    </row>
    <row r="38" spans="1:16" x14ac:dyDescent="0.2">
      <c r="A38" s="81" t="s">
        <v>179</v>
      </c>
      <c r="B38" s="5">
        <v>0</v>
      </c>
      <c r="C38" s="5">
        <v>43</v>
      </c>
      <c r="D38" s="5">
        <v>1064</v>
      </c>
      <c r="E38" s="21">
        <f>+D38/$D$64</f>
        <v>3.8656891026805501E-3</v>
      </c>
      <c r="H38" s="18"/>
      <c r="I38" s="19"/>
      <c r="J38" s="19"/>
      <c r="K38" s="19"/>
      <c r="M38" s="18"/>
      <c r="N38" s="19"/>
      <c r="O38" s="19"/>
      <c r="P38" s="19"/>
    </row>
    <row r="39" spans="1:16" x14ac:dyDescent="0.2">
      <c r="A39" s="81" t="s">
        <v>111</v>
      </c>
      <c r="B39" s="5">
        <v>809</v>
      </c>
      <c r="C39" s="5">
        <v>60126</v>
      </c>
      <c r="D39" s="5">
        <v>948</v>
      </c>
      <c r="E39" s="21">
        <f>+D39/$D$64</f>
        <v>3.4442417944935727E-3</v>
      </c>
      <c r="H39" s="18"/>
      <c r="I39" s="19"/>
      <c r="J39" s="19"/>
      <c r="K39" s="19"/>
      <c r="M39" s="18"/>
      <c r="N39" s="19"/>
      <c r="O39" s="19"/>
      <c r="P39" s="19"/>
    </row>
    <row r="40" spans="1:16" x14ac:dyDescent="0.2">
      <c r="A40" s="81" t="s">
        <v>114</v>
      </c>
      <c r="B40" s="5">
        <v>784</v>
      </c>
      <c r="C40" s="5">
        <v>48996</v>
      </c>
      <c r="D40" s="5">
        <v>891</v>
      </c>
      <c r="E40" s="21">
        <f>+D40/$D$64</f>
        <v>3.2371513068499718E-3</v>
      </c>
      <c r="H40" s="18"/>
      <c r="I40" s="19"/>
      <c r="J40" s="19"/>
      <c r="K40" s="19"/>
      <c r="M40" s="18"/>
      <c r="N40" s="19"/>
      <c r="O40" s="19"/>
      <c r="P40" s="19"/>
    </row>
    <row r="41" spans="1:16" x14ac:dyDescent="0.2">
      <c r="A41" s="81" t="s">
        <v>62</v>
      </c>
      <c r="B41" s="5">
        <v>0</v>
      </c>
      <c r="C41" s="5">
        <v>57653</v>
      </c>
      <c r="D41" s="5">
        <v>874</v>
      </c>
      <c r="E41" s="21">
        <f>+D41/$D$64</f>
        <v>3.1753874772018804E-3</v>
      </c>
      <c r="H41" s="18"/>
      <c r="I41" s="19"/>
      <c r="J41" s="19"/>
      <c r="K41" s="19"/>
      <c r="M41" s="18"/>
      <c r="N41" s="19"/>
      <c r="O41" s="19"/>
      <c r="P41" s="19"/>
    </row>
    <row r="42" spans="1:16" x14ac:dyDescent="0.2">
      <c r="A42" s="81" t="s">
        <v>117</v>
      </c>
      <c r="B42" s="5">
        <v>735</v>
      </c>
      <c r="C42" s="5">
        <v>60984</v>
      </c>
      <c r="D42" s="5">
        <v>856</v>
      </c>
      <c r="E42" s="21">
        <f>+D42/$D$64</f>
        <v>3.1099904811039015E-3</v>
      </c>
      <c r="H42" s="18"/>
      <c r="I42" s="19"/>
      <c r="J42" s="19"/>
      <c r="K42" s="19"/>
      <c r="M42" s="18"/>
      <c r="N42" s="19"/>
      <c r="O42" s="19"/>
      <c r="P42" s="19"/>
    </row>
    <row r="43" spans="1:16" x14ac:dyDescent="0.2">
      <c r="A43" s="81" t="s">
        <v>36</v>
      </c>
      <c r="B43" s="5">
        <v>0</v>
      </c>
      <c r="C43" s="5">
        <v>33</v>
      </c>
      <c r="D43" s="5">
        <v>815</v>
      </c>
      <c r="E43" s="21">
        <f>+D43/$D$64</f>
        <v>2.961030656658504E-3</v>
      </c>
      <c r="H43" s="18"/>
      <c r="I43" s="19"/>
      <c r="J43" s="19"/>
      <c r="K43" s="19"/>
      <c r="M43" s="18"/>
      <c r="N43" s="19"/>
      <c r="O43" s="19"/>
      <c r="P43" s="19"/>
    </row>
    <row r="44" spans="1:16" x14ac:dyDescent="0.2">
      <c r="A44" s="81" t="s">
        <v>116</v>
      </c>
      <c r="B44" s="5">
        <v>640</v>
      </c>
      <c r="C44" s="5">
        <v>38495</v>
      </c>
      <c r="D44" s="5">
        <v>750</v>
      </c>
      <c r="E44" s="21">
        <f>+D44/$D$64</f>
        <v>2.7248748374158012E-3</v>
      </c>
      <c r="H44" s="18"/>
      <c r="I44" s="19"/>
      <c r="J44" s="19"/>
      <c r="K44" s="19"/>
      <c r="M44" s="18"/>
      <c r="N44" s="19"/>
      <c r="O44" s="19"/>
      <c r="P44" s="19"/>
    </row>
    <row r="45" spans="1:16" x14ac:dyDescent="0.2">
      <c r="A45" s="81" t="s">
        <v>110</v>
      </c>
      <c r="B45" s="5">
        <v>525</v>
      </c>
      <c r="C45" s="5">
        <v>42648</v>
      </c>
      <c r="D45" s="5">
        <v>698</v>
      </c>
      <c r="E45" s="21">
        <f>+D45/$D$64</f>
        <v>2.535950182021639E-3</v>
      </c>
      <c r="H45" s="18"/>
      <c r="I45" s="19"/>
      <c r="J45" s="19"/>
      <c r="K45" s="19"/>
      <c r="M45" s="18"/>
      <c r="N45" s="19"/>
      <c r="O45" s="19"/>
      <c r="P45" s="19"/>
    </row>
    <row r="46" spans="1:16" x14ac:dyDescent="0.2">
      <c r="A46" s="81" t="s">
        <v>80</v>
      </c>
      <c r="B46" s="5">
        <v>0</v>
      </c>
      <c r="C46" s="5">
        <v>18400</v>
      </c>
      <c r="D46" s="5">
        <v>621</v>
      </c>
      <c r="E46" s="21">
        <f>+D46/$D$64</f>
        <v>2.2561963653802836E-3</v>
      </c>
      <c r="H46" s="18"/>
      <c r="I46" s="19"/>
      <c r="J46" s="19"/>
      <c r="K46" s="19"/>
      <c r="M46" s="18"/>
      <c r="N46" s="19"/>
      <c r="O46" s="19"/>
      <c r="P46" s="19"/>
    </row>
    <row r="47" spans="1:16" x14ac:dyDescent="0.2">
      <c r="A47" s="81" t="s">
        <v>75</v>
      </c>
      <c r="B47" s="5">
        <v>343</v>
      </c>
      <c r="C47" s="5">
        <v>343</v>
      </c>
      <c r="D47" s="5">
        <v>547</v>
      </c>
      <c r="E47" s="21">
        <f>+D47/$D$64</f>
        <v>1.9873420480885913E-3</v>
      </c>
      <c r="H47" s="18"/>
      <c r="I47" s="19"/>
      <c r="J47" s="19"/>
      <c r="K47" s="19"/>
      <c r="M47" s="18"/>
      <c r="N47" s="19"/>
      <c r="O47" s="19"/>
      <c r="P47" s="19"/>
    </row>
    <row r="48" spans="1:16" x14ac:dyDescent="0.2">
      <c r="A48" s="81" t="s">
        <v>61</v>
      </c>
      <c r="B48" s="5">
        <v>0</v>
      </c>
      <c r="C48" s="5">
        <v>20</v>
      </c>
      <c r="D48" s="5">
        <v>498</v>
      </c>
      <c r="E48" s="21">
        <f>+D48/$D$64</f>
        <v>1.8093168920440921E-3</v>
      </c>
      <c r="H48" s="18"/>
      <c r="I48" s="19"/>
      <c r="J48" s="19"/>
      <c r="K48" s="19"/>
      <c r="M48" s="18"/>
      <c r="N48" s="19"/>
      <c r="O48" s="19"/>
      <c r="P48" s="19"/>
    </row>
    <row r="49" spans="1:19" x14ac:dyDescent="0.2">
      <c r="A49" s="81" t="s">
        <v>258</v>
      </c>
      <c r="B49" s="5">
        <v>0</v>
      </c>
      <c r="C49" s="5">
        <v>20</v>
      </c>
      <c r="D49" s="5">
        <v>417</v>
      </c>
      <c r="E49" s="21">
        <f>+D49/$D$64</f>
        <v>1.5150304096031855E-3</v>
      </c>
      <c r="H49" s="18"/>
      <c r="I49" s="19"/>
      <c r="J49" s="19"/>
      <c r="K49" s="19"/>
      <c r="M49" s="18"/>
      <c r="N49" s="19"/>
      <c r="O49" s="19"/>
      <c r="P49" s="19"/>
    </row>
    <row r="50" spans="1:19" x14ac:dyDescent="0.2">
      <c r="A50" s="81" t="s">
        <v>113</v>
      </c>
      <c r="B50" s="5">
        <v>300</v>
      </c>
      <c r="C50" s="5">
        <v>26828</v>
      </c>
      <c r="D50" s="5">
        <v>395</v>
      </c>
      <c r="E50" s="21">
        <f>+D50/$D$64</f>
        <v>1.4351007477056553E-3</v>
      </c>
      <c r="H50" s="18"/>
      <c r="I50" s="19"/>
      <c r="J50" s="19"/>
      <c r="K50" s="19"/>
      <c r="M50" s="18"/>
      <c r="N50" s="19"/>
      <c r="O50" s="19"/>
      <c r="P50" s="19"/>
    </row>
    <row r="51" spans="1:19" x14ac:dyDescent="0.2">
      <c r="A51" s="81" t="s">
        <v>115</v>
      </c>
      <c r="B51" s="5">
        <v>286</v>
      </c>
      <c r="C51" s="5">
        <v>20923</v>
      </c>
      <c r="D51" s="5">
        <v>349</v>
      </c>
      <c r="E51" s="21">
        <f>+D51/$D$64</f>
        <v>1.2679750910108195E-3</v>
      </c>
      <c r="H51" s="18"/>
      <c r="I51" s="19"/>
      <c r="J51" s="19"/>
      <c r="K51" s="19"/>
      <c r="M51" s="18"/>
      <c r="N51" s="19"/>
      <c r="O51" s="19"/>
      <c r="P51" s="19"/>
    </row>
    <row r="52" spans="1:19" x14ac:dyDescent="0.2">
      <c r="A52" s="81" t="s">
        <v>200</v>
      </c>
      <c r="B52" s="5">
        <v>315</v>
      </c>
      <c r="C52" s="5">
        <v>17052</v>
      </c>
      <c r="D52" s="5">
        <v>330</v>
      </c>
      <c r="E52" s="21">
        <f>+D52/$D$64</f>
        <v>1.1989449284629525E-3</v>
      </c>
      <c r="H52" s="18"/>
      <c r="I52" s="19"/>
      <c r="J52" s="19"/>
      <c r="K52" s="19"/>
      <c r="M52" s="18"/>
      <c r="N52" s="19"/>
      <c r="O52" s="19"/>
      <c r="P52" s="19"/>
    </row>
    <row r="53" spans="1:19" x14ac:dyDescent="0.2">
      <c r="A53" s="81" t="s">
        <v>112</v>
      </c>
      <c r="B53" s="5">
        <v>220</v>
      </c>
      <c r="C53" s="5">
        <v>18012</v>
      </c>
      <c r="D53" s="5">
        <v>294</v>
      </c>
      <c r="E53" s="21">
        <f>+D53/$D$64</f>
        <v>1.0681509362669942E-3</v>
      </c>
      <c r="H53" s="18"/>
      <c r="I53" s="19"/>
      <c r="J53" s="19"/>
      <c r="K53" s="19"/>
      <c r="M53" s="18"/>
      <c r="N53" s="19"/>
      <c r="O53" s="19"/>
      <c r="P53" s="19"/>
    </row>
    <row r="54" spans="1:19" x14ac:dyDescent="0.2">
      <c r="A54" s="81" t="s">
        <v>180</v>
      </c>
      <c r="B54" s="5">
        <v>0</v>
      </c>
      <c r="C54" s="5">
        <v>4600</v>
      </c>
      <c r="D54" s="5">
        <v>230</v>
      </c>
      <c r="E54" s="21">
        <f>+D54/$D$64</f>
        <v>8.3562828347417907E-4</v>
      </c>
      <c r="H54" s="18"/>
      <c r="I54" s="19"/>
      <c r="J54" s="19"/>
      <c r="K54" s="19"/>
      <c r="M54" s="18"/>
      <c r="N54" s="19"/>
      <c r="O54" s="19"/>
      <c r="P54" s="19"/>
    </row>
    <row r="55" spans="1:19" x14ac:dyDescent="0.2">
      <c r="A55" s="81" t="s">
        <v>223</v>
      </c>
      <c r="B55" s="5">
        <v>180</v>
      </c>
      <c r="C55" s="5">
        <v>380</v>
      </c>
      <c r="D55" s="5">
        <v>217</v>
      </c>
      <c r="E55" s="21">
        <f>+D55/$D$64</f>
        <v>7.8839711962563853E-4</v>
      </c>
      <c r="H55" s="18"/>
      <c r="I55" s="19"/>
      <c r="J55" s="19"/>
      <c r="K55" s="19"/>
      <c r="M55" s="18"/>
      <c r="N55" s="19"/>
      <c r="O55" s="19"/>
      <c r="P55" s="19"/>
    </row>
    <row r="56" spans="1:19" x14ac:dyDescent="0.2">
      <c r="A56" s="81" t="s">
        <v>220</v>
      </c>
      <c r="B56" s="5">
        <v>0</v>
      </c>
      <c r="C56" s="5">
        <v>14957</v>
      </c>
      <c r="D56" s="5">
        <v>207</v>
      </c>
      <c r="E56" s="21">
        <f>+D56/$D$64</f>
        <v>7.5206545512676115E-4</v>
      </c>
      <c r="H56" s="18"/>
      <c r="I56" s="19"/>
      <c r="J56" s="19"/>
      <c r="K56" s="19"/>
      <c r="M56" s="18"/>
      <c r="N56" s="19"/>
      <c r="O56" s="19"/>
      <c r="P56" s="19"/>
    </row>
    <row r="57" spans="1:19" x14ac:dyDescent="0.2">
      <c r="A57" s="81" t="s">
        <v>199</v>
      </c>
      <c r="B57" s="5">
        <v>0</v>
      </c>
      <c r="C57" s="5">
        <v>4</v>
      </c>
      <c r="D57" s="5">
        <v>100</v>
      </c>
      <c r="E57" s="21">
        <f>+D57/$D$64</f>
        <v>3.6331664498877352E-4</v>
      </c>
      <c r="H57" s="18"/>
      <c r="I57" s="19"/>
      <c r="J57" s="19"/>
      <c r="K57" s="19"/>
      <c r="M57" s="18"/>
      <c r="N57" s="19"/>
      <c r="O57" s="19"/>
      <c r="P57" s="19"/>
    </row>
    <row r="58" spans="1:19" x14ac:dyDescent="0.2">
      <c r="A58" s="81" t="s">
        <v>222</v>
      </c>
      <c r="B58" s="5">
        <v>63</v>
      </c>
      <c r="C58" s="5">
        <v>3234</v>
      </c>
      <c r="D58" s="5">
        <v>65</v>
      </c>
      <c r="E58" s="21">
        <f>+D58/$D$64</f>
        <v>2.3615581924270277E-4</v>
      </c>
      <c r="H58" s="18"/>
      <c r="I58" s="19"/>
      <c r="J58" s="19"/>
      <c r="K58" s="19"/>
      <c r="M58" s="18"/>
      <c r="N58" s="19"/>
      <c r="O58" s="19"/>
      <c r="P58" s="19"/>
    </row>
    <row r="59" spans="1:19" x14ac:dyDescent="0.2">
      <c r="A59" s="81" t="s">
        <v>221</v>
      </c>
      <c r="B59" s="5">
        <v>60</v>
      </c>
      <c r="C59" s="5">
        <v>4200</v>
      </c>
      <c r="D59" s="5">
        <v>51</v>
      </c>
      <c r="E59" s="21">
        <f>+D59/$D$64</f>
        <v>1.852914889442745E-4</v>
      </c>
      <c r="H59" s="18"/>
      <c r="I59" s="19"/>
      <c r="J59" s="19"/>
      <c r="K59" s="19"/>
      <c r="M59" s="18"/>
      <c r="N59" s="19"/>
      <c r="O59" s="19"/>
      <c r="P59" s="19"/>
    </row>
    <row r="60" spans="1:19" x14ac:dyDescent="0.2">
      <c r="A60" s="81" t="s">
        <v>275</v>
      </c>
      <c r="B60" s="5">
        <v>40</v>
      </c>
      <c r="C60" s="5">
        <v>5053</v>
      </c>
      <c r="D60" s="5">
        <v>40</v>
      </c>
      <c r="E60" s="21">
        <f>+D60/$D$64</f>
        <v>1.4532665799550941E-4</v>
      </c>
      <c r="H60" s="18"/>
      <c r="I60" s="19"/>
      <c r="J60" s="19"/>
      <c r="K60" s="19"/>
      <c r="M60" s="18"/>
      <c r="N60" s="19"/>
      <c r="O60" s="19"/>
      <c r="P60" s="19"/>
    </row>
    <row r="61" spans="1:19" x14ac:dyDescent="0.2">
      <c r="A61" s="81" t="s">
        <v>181</v>
      </c>
      <c r="B61" s="5">
        <v>20</v>
      </c>
      <c r="C61" s="5">
        <v>1120</v>
      </c>
      <c r="D61" s="5">
        <v>23</v>
      </c>
      <c r="E61" s="21">
        <f>+D61/$D$64</f>
        <v>8.3562828347417904E-5</v>
      </c>
      <c r="H61" s="18"/>
      <c r="I61" s="19"/>
      <c r="J61" s="19"/>
      <c r="K61" s="19"/>
      <c r="M61" s="18"/>
      <c r="N61" s="19"/>
      <c r="O61" s="19"/>
      <c r="P61" s="19"/>
    </row>
    <row r="62" spans="1:19" x14ac:dyDescent="0.2">
      <c r="A62" s="81" t="s">
        <v>245</v>
      </c>
      <c r="B62" s="5">
        <v>0</v>
      </c>
      <c r="C62" s="5">
        <v>2000</v>
      </c>
      <c r="D62" s="5">
        <v>20</v>
      </c>
      <c r="E62" s="21">
        <f>+D62/$D$64</f>
        <v>7.2663328997754704E-5</v>
      </c>
      <c r="H62" s="18"/>
      <c r="I62" s="19"/>
      <c r="J62" s="19"/>
      <c r="K62" s="19"/>
      <c r="M62" s="18"/>
      <c r="N62" s="19"/>
      <c r="O62" s="19"/>
      <c r="P62" s="19"/>
    </row>
    <row r="63" spans="1:19" x14ac:dyDescent="0.2">
      <c r="A63" s="81" t="s">
        <v>242</v>
      </c>
      <c r="B63" s="5">
        <v>0</v>
      </c>
      <c r="C63" s="5">
        <v>1632</v>
      </c>
      <c r="D63" s="5">
        <v>16</v>
      </c>
      <c r="E63" s="21">
        <f>+D63/$D$64</f>
        <v>5.8130663198203759E-5</v>
      </c>
      <c r="H63" s="18"/>
      <c r="I63" s="19"/>
      <c r="J63" s="19"/>
      <c r="K63" s="19"/>
      <c r="M63" s="18"/>
      <c r="N63" s="19"/>
      <c r="O63" s="19"/>
      <c r="P63" s="19"/>
    </row>
    <row r="64" spans="1:19" x14ac:dyDescent="0.2">
      <c r="A64" s="106" t="s">
        <v>11</v>
      </c>
      <c r="B64" s="104">
        <f>SUM(B13:B63)</f>
        <v>224074</v>
      </c>
      <c r="C64" s="104">
        <f>SUM(C13:C63)</f>
        <v>13215627</v>
      </c>
      <c r="D64" s="104">
        <f>SUM(D13:D63)</f>
        <v>275242</v>
      </c>
      <c r="E64" s="107">
        <f>SUM(E13:E63)</f>
        <v>1.0000000000000007</v>
      </c>
      <c r="Q64" s="22"/>
      <c r="R64" s="22"/>
      <c r="S64" s="22"/>
    </row>
  </sheetData>
  <sheetProtection selectLockedCells="1" selectUnlockedCells="1"/>
  <sortState xmlns:xlrd2="http://schemas.microsoft.com/office/spreadsheetml/2017/richdata2" ref="A13:E63">
    <sortCondition descending="1" ref="D13:D63"/>
  </sortState>
  <pageMargins left="1.299212598425197" right="0.31496062992125984" top="0.31496062992125984" bottom="0.43307086614173229" header="0.51181102362204722" footer="0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0"/>
  <sheetViews>
    <sheetView showGridLines="0" zoomScaleNormal="100" zoomScaleSheetLayoutView="100" workbookViewId="0">
      <selection activeCell="E2" sqref="E2"/>
    </sheetView>
  </sheetViews>
  <sheetFormatPr baseColWidth="10" defaultColWidth="11.42578125" defaultRowHeight="12.75" x14ac:dyDescent="0.2"/>
  <cols>
    <col min="1" max="1" width="19.42578125" style="2" customWidth="1"/>
    <col min="2" max="16384" width="11.42578125" style="2"/>
  </cols>
  <sheetData>
    <row r="1" spans="1:6" x14ac:dyDescent="0.2">
      <c r="F1" s="2" t="s">
        <v>161</v>
      </c>
    </row>
    <row r="10" spans="1:6" x14ac:dyDescent="0.2">
      <c r="A10" s="3" t="s">
        <v>144</v>
      </c>
      <c r="B10" s="4"/>
      <c r="C10" s="4"/>
      <c r="D10" s="4"/>
      <c r="E10" s="5" t="str">
        <f>Principal!C11</f>
        <v>Datos al 31/12/2020</v>
      </c>
    </row>
    <row r="11" spans="1:6" x14ac:dyDescent="0.2">
      <c r="A11" s="3"/>
      <c r="B11" s="4"/>
      <c r="C11" s="4"/>
      <c r="D11" s="4"/>
      <c r="E11" s="5"/>
    </row>
    <row r="12" spans="1:6" x14ac:dyDescent="0.2">
      <c r="A12" s="7" t="s">
        <v>9</v>
      </c>
      <c r="B12" s="6" t="s">
        <v>4</v>
      </c>
      <c r="C12" s="6" t="s">
        <v>5</v>
      </c>
      <c r="D12" s="6" t="s">
        <v>6</v>
      </c>
      <c r="E12" s="6" t="s">
        <v>10</v>
      </c>
    </row>
    <row r="13" spans="1:6" x14ac:dyDescent="0.2">
      <c r="A13" s="81" t="s">
        <v>111</v>
      </c>
      <c r="B13" s="5">
        <v>809</v>
      </c>
      <c r="C13" s="5">
        <v>60126</v>
      </c>
      <c r="D13" s="5">
        <v>948</v>
      </c>
      <c r="E13" s="21">
        <f>+D13/$D$40</f>
        <v>5.7063401773299388E-3</v>
      </c>
    </row>
    <row r="14" spans="1:6" x14ac:dyDescent="0.2">
      <c r="A14" s="81" t="s">
        <v>96</v>
      </c>
      <c r="B14" s="5">
        <v>6857</v>
      </c>
      <c r="C14" s="5">
        <v>643572</v>
      </c>
      <c r="D14" s="5">
        <v>8920</v>
      </c>
      <c r="E14" s="21">
        <f>+D14/$D$40</f>
        <v>5.3692567913273259E-2</v>
      </c>
    </row>
    <row r="15" spans="1:6" x14ac:dyDescent="0.2">
      <c r="A15" s="81" t="s">
        <v>102</v>
      </c>
      <c r="B15" s="5">
        <v>6201</v>
      </c>
      <c r="C15" s="5">
        <v>431312</v>
      </c>
      <c r="D15" s="5">
        <v>7395</v>
      </c>
      <c r="E15" s="21">
        <f>+D15/$D$40</f>
        <v>4.4513064990880688E-2</v>
      </c>
    </row>
    <row r="16" spans="1:6" x14ac:dyDescent="0.2">
      <c r="A16" s="81" t="s">
        <v>100</v>
      </c>
      <c r="B16" s="5">
        <v>2733</v>
      </c>
      <c r="C16" s="5">
        <v>209918</v>
      </c>
      <c r="D16" s="5">
        <v>3550</v>
      </c>
      <c r="E16" s="21">
        <f>+D16/$D$40</f>
        <v>2.1368678934094179E-2</v>
      </c>
    </row>
    <row r="17" spans="1:5" x14ac:dyDescent="0.2">
      <c r="A17" s="81" t="s">
        <v>109</v>
      </c>
      <c r="B17" s="5">
        <v>1940</v>
      </c>
      <c r="C17" s="5">
        <v>143293</v>
      </c>
      <c r="D17" s="5">
        <v>2360</v>
      </c>
      <c r="E17" s="21">
        <f>+D17/$D$40</f>
        <v>1.4205656981538665E-2</v>
      </c>
    </row>
    <row r="18" spans="1:5" x14ac:dyDescent="0.2">
      <c r="A18" s="81" t="s">
        <v>99</v>
      </c>
      <c r="B18" s="5">
        <v>5179</v>
      </c>
      <c r="C18" s="5">
        <v>388901</v>
      </c>
      <c r="D18" s="5">
        <v>6077</v>
      </c>
      <c r="E18" s="21">
        <f>+D18/$D$40</f>
        <v>3.6579566727462064E-2</v>
      </c>
    </row>
    <row r="19" spans="1:5" x14ac:dyDescent="0.2">
      <c r="A19" s="81" t="s">
        <v>101</v>
      </c>
      <c r="B19" s="5">
        <v>4550</v>
      </c>
      <c r="C19" s="5">
        <v>349116</v>
      </c>
      <c r="D19" s="5">
        <v>5424</v>
      </c>
      <c r="E19" s="21">
        <f>+D19/$D$40</f>
        <v>3.2648933672824461E-2</v>
      </c>
    </row>
    <row r="20" spans="1:5" x14ac:dyDescent="0.2">
      <c r="A20" s="81" t="s">
        <v>116</v>
      </c>
      <c r="B20" s="5">
        <v>640</v>
      </c>
      <c r="C20" s="5">
        <v>38495</v>
      </c>
      <c r="D20" s="5">
        <v>750</v>
      </c>
      <c r="E20" s="21">
        <f>+D20/$D$40</f>
        <v>4.5145096339635586E-3</v>
      </c>
    </row>
    <row r="21" spans="1:5" x14ac:dyDescent="0.2">
      <c r="A21" s="81" t="s">
        <v>107</v>
      </c>
      <c r="B21" s="5">
        <v>2096</v>
      </c>
      <c r="C21" s="5">
        <v>147565</v>
      </c>
      <c r="D21" s="5">
        <v>2477</v>
      </c>
      <c r="E21" s="21">
        <f>+D21/$D$40</f>
        <v>1.490992048443698E-2</v>
      </c>
    </row>
    <row r="22" spans="1:5" x14ac:dyDescent="0.2">
      <c r="A22" s="81" t="s">
        <v>115</v>
      </c>
      <c r="B22" s="5">
        <v>286</v>
      </c>
      <c r="C22" s="5">
        <v>20923</v>
      </c>
      <c r="D22" s="5">
        <v>349</v>
      </c>
      <c r="E22" s="21">
        <f>+D22/$D$40</f>
        <v>2.1007518163377093E-3</v>
      </c>
    </row>
    <row r="23" spans="1:5" x14ac:dyDescent="0.2">
      <c r="A23" s="81" t="s">
        <v>103</v>
      </c>
      <c r="B23" s="5">
        <v>7650</v>
      </c>
      <c r="C23" s="5">
        <v>588780</v>
      </c>
      <c r="D23" s="5">
        <v>8084</v>
      </c>
      <c r="E23" s="21">
        <f>+D23/$D$40</f>
        <v>4.8660394507948547E-2</v>
      </c>
    </row>
    <row r="24" spans="1:5" x14ac:dyDescent="0.2">
      <c r="A24" s="81" t="s">
        <v>114</v>
      </c>
      <c r="B24" s="5">
        <v>784</v>
      </c>
      <c r="C24" s="5">
        <v>48996</v>
      </c>
      <c r="D24" s="5">
        <v>891</v>
      </c>
      <c r="E24" s="21">
        <f>+D24/$D$40</f>
        <v>5.3632374451487077E-3</v>
      </c>
    </row>
    <row r="25" spans="1:5" x14ac:dyDescent="0.2">
      <c r="A25" s="81" t="s">
        <v>112</v>
      </c>
      <c r="B25" s="5">
        <v>220</v>
      </c>
      <c r="C25" s="5">
        <v>18012</v>
      </c>
      <c r="D25" s="5">
        <v>294</v>
      </c>
      <c r="E25" s="21">
        <f>+D25/$D$40</f>
        <v>1.7696877765137151E-3</v>
      </c>
    </row>
    <row r="26" spans="1:5" x14ac:dyDescent="0.2">
      <c r="A26" s="81" t="s">
        <v>200</v>
      </c>
      <c r="B26" s="5">
        <v>315</v>
      </c>
      <c r="C26" s="5">
        <v>17052</v>
      </c>
      <c r="D26" s="5">
        <v>330</v>
      </c>
      <c r="E26" s="21">
        <f>+D26/$D$40</f>
        <v>1.9863842389439661E-3</v>
      </c>
    </row>
    <row r="27" spans="1:5" x14ac:dyDescent="0.2">
      <c r="A27" s="81" t="s">
        <v>222</v>
      </c>
      <c r="B27" s="5">
        <v>63</v>
      </c>
      <c r="C27" s="5">
        <v>3234</v>
      </c>
      <c r="D27" s="5">
        <v>65</v>
      </c>
      <c r="E27" s="21">
        <f>+D27/$D$40</f>
        <v>3.9125750161017511E-4</v>
      </c>
    </row>
    <row r="28" spans="1:5" x14ac:dyDescent="0.2">
      <c r="A28" s="81" t="s">
        <v>113</v>
      </c>
      <c r="B28" s="5">
        <v>300</v>
      </c>
      <c r="C28" s="5">
        <v>26828</v>
      </c>
      <c r="D28" s="5">
        <v>395</v>
      </c>
      <c r="E28" s="21">
        <f>+D28/$D$40</f>
        <v>2.3776417405541408E-3</v>
      </c>
    </row>
    <row r="29" spans="1:5" x14ac:dyDescent="0.2">
      <c r="A29" s="81" t="s">
        <v>106</v>
      </c>
      <c r="B29" s="5">
        <v>3512</v>
      </c>
      <c r="C29" s="5">
        <v>311000</v>
      </c>
      <c r="D29" s="5">
        <v>3812</v>
      </c>
      <c r="E29" s="21">
        <f>+D29/$D$40</f>
        <v>2.2945747632892116E-2</v>
      </c>
    </row>
    <row r="30" spans="1:5" x14ac:dyDescent="0.2">
      <c r="A30" s="81" t="s">
        <v>105</v>
      </c>
      <c r="B30" s="5">
        <v>2249</v>
      </c>
      <c r="C30" s="5">
        <v>157132</v>
      </c>
      <c r="D30" s="5">
        <v>2922</v>
      </c>
      <c r="E30" s="21">
        <f>+D30/$D$40</f>
        <v>1.7588529533922027E-2</v>
      </c>
    </row>
    <row r="31" spans="1:5" x14ac:dyDescent="0.2">
      <c r="A31" s="81" t="s">
        <v>95</v>
      </c>
      <c r="B31" s="5">
        <v>15695</v>
      </c>
      <c r="C31" s="5">
        <v>1274561</v>
      </c>
      <c r="D31" s="5">
        <v>18561</v>
      </c>
      <c r="E31" s="21">
        <f>+D31/$D$40</f>
        <v>0.11172508442133015</v>
      </c>
    </row>
    <row r="32" spans="1:5" x14ac:dyDescent="0.2">
      <c r="A32" s="81" t="s">
        <v>94</v>
      </c>
      <c r="B32" s="5">
        <v>26472</v>
      </c>
      <c r="C32" s="5">
        <v>2294040</v>
      </c>
      <c r="D32" s="5">
        <v>29768</v>
      </c>
      <c r="E32" s="21">
        <f>+D32/$D$40</f>
        <v>0.17918389704510296</v>
      </c>
    </row>
    <row r="33" spans="1:5" x14ac:dyDescent="0.2">
      <c r="A33" s="81" t="s">
        <v>93</v>
      </c>
      <c r="B33" s="5">
        <v>32304</v>
      </c>
      <c r="C33" s="5">
        <v>2352220</v>
      </c>
      <c r="D33" s="5">
        <v>37257</v>
      </c>
      <c r="E33" s="21">
        <f>+D33/$D$40</f>
        <v>0.22426278057677376</v>
      </c>
    </row>
    <row r="34" spans="1:5" x14ac:dyDescent="0.2">
      <c r="A34" s="81" t="s">
        <v>181</v>
      </c>
      <c r="B34" s="5">
        <v>20</v>
      </c>
      <c r="C34" s="5">
        <v>1120</v>
      </c>
      <c r="D34" s="5">
        <v>23</v>
      </c>
      <c r="E34" s="21">
        <f>+D34/$D$40</f>
        <v>1.3844496210821581E-4</v>
      </c>
    </row>
    <row r="35" spans="1:5" x14ac:dyDescent="0.2">
      <c r="A35" s="81" t="s">
        <v>117</v>
      </c>
      <c r="B35" s="5">
        <v>735</v>
      </c>
      <c r="C35" s="5">
        <v>60984</v>
      </c>
      <c r="D35" s="5">
        <v>856</v>
      </c>
      <c r="E35" s="21">
        <f>+D35/$D$40</f>
        <v>5.152560328897075E-3</v>
      </c>
    </row>
    <row r="36" spans="1:5" x14ac:dyDescent="0.2">
      <c r="A36" s="81" t="s">
        <v>98</v>
      </c>
      <c r="B36" s="5">
        <v>8824</v>
      </c>
      <c r="C36" s="5">
        <v>798809</v>
      </c>
      <c r="D36" s="5">
        <v>10681</v>
      </c>
      <c r="E36" s="21">
        <f>+D36/$D$40</f>
        <v>6.4292636533819697E-2</v>
      </c>
    </row>
    <row r="37" spans="1:5" x14ac:dyDescent="0.2">
      <c r="A37" s="81" t="s">
        <v>110</v>
      </c>
      <c r="B37" s="5">
        <v>525</v>
      </c>
      <c r="C37" s="5">
        <v>42648</v>
      </c>
      <c r="D37" s="5">
        <v>698</v>
      </c>
      <c r="E37" s="21">
        <f>+D37/$D$40</f>
        <v>4.2015036326754187E-3</v>
      </c>
    </row>
    <row r="38" spans="1:5" x14ac:dyDescent="0.2">
      <c r="A38" s="81" t="s">
        <v>97</v>
      </c>
      <c r="B38" s="5">
        <v>8379</v>
      </c>
      <c r="C38" s="5">
        <v>635772</v>
      </c>
      <c r="D38" s="5">
        <v>9856</v>
      </c>
      <c r="E38" s="21">
        <f>+D38/$D$40</f>
        <v>5.932667593645978E-2</v>
      </c>
    </row>
    <row r="39" spans="1:5" x14ac:dyDescent="0.2">
      <c r="A39" s="81" t="s">
        <v>104</v>
      </c>
      <c r="B39" s="5">
        <v>2680</v>
      </c>
      <c r="C39" s="5">
        <v>247463</v>
      </c>
      <c r="D39" s="5">
        <v>3388</v>
      </c>
      <c r="E39" s="21">
        <f>+D39/$D$40</f>
        <v>2.0393544853158051E-2</v>
      </c>
    </row>
    <row r="40" spans="1:5" x14ac:dyDescent="0.2">
      <c r="A40" s="106" t="s">
        <v>11</v>
      </c>
      <c r="B40" s="104">
        <f>SUM(B13:B39)</f>
        <v>142018</v>
      </c>
      <c r="C40" s="104">
        <f>SUM(C13:C39)</f>
        <v>11311872</v>
      </c>
      <c r="D40" s="104">
        <f>SUM(D13:D39)</f>
        <v>166131</v>
      </c>
      <c r="E40" s="107">
        <f>SUM(E13:E39)</f>
        <v>1.0000000000000002</v>
      </c>
    </row>
  </sheetData>
  <sheetProtection selectLockedCells="1" selectUnlockedCells="1"/>
  <sortState xmlns:xlrd2="http://schemas.microsoft.com/office/spreadsheetml/2017/richdata2" ref="A13:E39">
    <sortCondition ref="A13:A39"/>
  </sortState>
  <pageMargins left="1.1417322834645669" right="0.31496062992125984" top="0.35433070866141736" bottom="0.43307086614173229" header="0.51181102362204722" footer="0.19685039370078741"/>
  <pageSetup paperSize="9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109"/>
  <sheetViews>
    <sheetView showGridLines="0" zoomScaleNormal="100" zoomScaleSheetLayoutView="100" workbookViewId="0">
      <selection activeCell="H1" sqref="H1"/>
    </sheetView>
  </sheetViews>
  <sheetFormatPr baseColWidth="10" defaultColWidth="11.42578125" defaultRowHeight="12.75" x14ac:dyDescent="0.2"/>
  <cols>
    <col min="1" max="1" width="15.140625" style="2" customWidth="1"/>
    <col min="2" max="2" width="8.42578125" style="2" customWidth="1"/>
    <col min="3" max="3" width="11.140625" style="2" customWidth="1"/>
    <col min="4" max="4" width="10.28515625" style="2" customWidth="1"/>
    <col min="5" max="5" width="8.42578125" style="2" customWidth="1"/>
    <col min="6" max="6" width="11.140625" style="2" customWidth="1"/>
    <col min="7" max="7" width="11.42578125" style="2"/>
    <col min="8" max="8" width="9.42578125" style="2" customWidth="1"/>
    <col min="9" max="16384" width="11.42578125" style="2"/>
  </cols>
  <sheetData>
    <row r="10" spans="1:18" x14ac:dyDescent="0.2">
      <c r="A10" s="3" t="s">
        <v>145</v>
      </c>
      <c r="B10" s="3"/>
      <c r="C10" s="3"/>
      <c r="D10" s="3"/>
      <c r="E10" s="4"/>
      <c r="F10" s="4"/>
      <c r="G10" s="23"/>
      <c r="H10" s="23"/>
      <c r="I10" s="24"/>
    </row>
    <row r="11" spans="1:18" x14ac:dyDescent="0.2">
      <c r="A11" s="3"/>
      <c r="B11" s="3"/>
      <c r="C11" s="3"/>
      <c r="D11" s="3"/>
      <c r="E11" s="23"/>
      <c r="G11" s="23"/>
      <c r="H11" s="23"/>
      <c r="I11" s="24"/>
    </row>
    <row r="12" spans="1:18" x14ac:dyDescent="0.2">
      <c r="A12" s="23"/>
      <c r="B12" s="3"/>
      <c r="C12" s="3"/>
      <c r="D12" s="3"/>
      <c r="E12" s="3" t="str">
        <f>+CONCATENATE(MID(Principal!C11,1,14)," de ambas temporadas")</f>
        <v>Datos al 31/12 de ambas temporadas</v>
      </c>
      <c r="F12" s="4"/>
      <c r="G12" s="23"/>
      <c r="H12" s="23"/>
      <c r="I12" s="24"/>
    </row>
    <row r="13" spans="1:18" ht="3.75" customHeight="1" x14ac:dyDescent="0.2">
      <c r="A13" s="25"/>
      <c r="B13" s="25"/>
      <c r="C13" s="25"/>
      <c r="D13" s="25"/>
      <c r="E13" s="24"/>
      <c r="F13" s="24"/>
      <c r="G13" s="26"/>
      <c r="H13" s="26"/>
      <c r="I13" s="24"/>
    </row>
    <row r="14" spans="1:18" x14ac:dyDescent="0.2">
      <c r="A14" s="55" t="s">
        <v>31</v>
      </c>
      <c r="B14" s="56"/>
      <c r="C14" s="56"/>
      <c r="D14" s="57"/>
      <c r="E14" s="63" t="s">
        <v>154</v>
      </c>
      <c r="F14" s="63"/>
      <c r="G14" s="64"/>
      <c r="H14" s="95" t="s">
        <v>18</v>
      </c>
      <c r="I14" s="24"/>
    </row>
    <row r="15" spans="1:18" x14ac:dyDescent="0.2">
      <c r="A15" s="58" t="s">
        <v>13</v>
      </c>
      <c r="B15" s="59" t="s">
        <v>4</v>
      </c>
      <c r="C15" s="59" t="s">
        <v>5</v>
      </c>
      <c r="D15" s="60" t="s">
        <v>6</v>
      </c>
      <c r="E15" s="65" t="s">
        <v>4</v>
      </c>
      <c r="F15" s="65" t="s">
        <v>5</v>
      </c>
      <c r="G15" s="66" t="s">
        <v>6</v>
      </c>
      <c r="H15" s="96" t="s">
        <v>19</v>
      </c>
      <c r="I15" s="27"/>
      <c r="K15" s="28"/>
      <c r="L15" s="11"/>
      <c r="M15" s="11"/>
      <c r="N15" s="28"/>
      <c r="O15" s="28"/>
      <c r="P15" s="28"/>
      <c r="Q15" s="28"/>
      <c r="R15" s="29"/>
    </row>
    <row r="16" spans="1:18" x14ac:dyDescent="0.2">
      <c r="A16" s="33" t="s">
        <v>40</v>
      </c>
      <c r="B16" s="20">
        <v>80</v>
      </c>
      <c r="C16" s="20">
        <v>15358</v>
      </c>
      <c r="D16" s="20">
        <v>233</v>
      </c>
      <c r="E16" s="76">
        <v>40</v>
      </c>
      <c r="F16" s="77">
        <v>2800</v>
      </c>
      <c r="G16" s="77">
        <v>34</v>
      </c>
      <c r="H16" s="94">
        <f t="shared" ref="H16:H49" si="0">(+G16-D16)/D16</f>
        <v>-0.85407725321888417</v>
      </c>
      <c r="I16" s="30"/>
      <c r="K16" s="31"/>
      <c r="L16" s="32"/>
      <c r="M16" s="32"/>
      <c r="N16" s="16"/>
      <c r="O16" s="16"/>
      <c r="P16" s="16"/>
      <c r="Q16" s="16"/>
      <c r="R16" s="16"/>
    </row>
    <row r="17" spans="1:18" x14ac:dyDescent="0.2">
      <c r="A17" s="33" t="s">
        <v>41</v>
      </c>
      <c r="B17" s="20">
        <v>28217</v>
      </c>
      <c r="C17" s="20">
        <v>29897</v>
      </c>
      <c r="D17" s="20">
        <v>23732</v>
      </c>
      <c r="E17" s="76">
        <v>25754</v>
      </c>
      <c r="F17" s="77">
        <v>27914</v>
      </c>
      <c r="G17" s="77">
        <v>21521</v>
      </c>
      <c r="H17" s="94">
        <f t="shared" si="0"/>
        <v>-9.3165346367773474E-2</v>
      </c>
      <c r="I17" s="30"/>
      <c r="K17" s="31"/>
      <c r="L17" s="32"/>
      <c r="M17" s="32"/>
      <c r="N17" s="16"/>
      <c r="O17" s="16"/>
      <c r="P17" s="16"/>
      <c r="Q17" s="16"/>
      <c r="R17" s="16"/>
    </row>
    <row r="18" spans="1:18" x14ac:dyDescent="0.2">
      <c r="A18" s="33" t="s">
        <v>224</v>
      </c>
      <c r="B18" s="20">
        <v>0</v>
      </c>
      <c r="C18" s="20">
        <v>0</v>
      </c>
      <c r="D18" s="20">
        <v>0</v>
      </c>
      <c r="E18" s="76">
        <v>16</v>
      </c>
      <c r="F18" s="77">
        <v>16</v>
      </c>
      <c r="G18" s="77">
        <v>19</v>
      </c>
      <c r="H18" s="125" t="s">
        <v>14</v>
      </c>
      <c r="I18" s="30"/>
      <c r="K18" s="31"/>
      <c r="L18" s="32"/>
      <c r="M18" s="32"/>
      <c r="N18" s="16"/>
      <c r="O18" s="16"/>
      <c r="P18" s="16"/>
      <c r="Q18" s="16"/>
      <c r="R18" s="16"/>
    </row>
    <row r="19" spans="1:18" x14ac:dyDescent="0.2">
      <c r="A19" s="33" t="s">
        <v>225</v>
      </c>
      <c r="B19" s="20">
        <v>50</v>
      </c>
      <c r="C19" s="20">
        <v>3823</v>
      </c>
      <c r="D19" s="20">
        <v>28</v>
      </c>
      <c r="E19" s="76">
        <v>40</v>
      </c>
      <c r="F19" s="77">
        <v>5053</v>
      </c>
      <c r="G19" s="77">
        <v>40</v>
      </c>
      <c r="H19" s="94">
        <f t="shared" si="0"/>
        <v>0.42857142857142855</v>
      </c>
      <c r="I19" s="30"/>
      <c r="K19" s="31"/>
      <c r="L19" s="32"/>
      <c r="M19" s="32"/>
      <c r="N19" s="16"/>
      <c r="O19" s="16"/>
      <c r="P19" s="16"/>
      <c r="Q19" s="16"/>
      <c r="R19" s="16"/>
    </row>
    <row r="20" spans="1:18" x14ac:dyDescent="0.2">
      <c r="A20" s="33" t="s">
        <v>265</v>
      </c>
      <c r="B20" s="20">
        <v>80</v>
      </c>
      <c r="C20" s="20">
        <v>80</v>
      </c>
      <c r="D20" s="20">
        <v>110</v>
      </c>
      <c r="E20" s="76">
        <v>0</v>
      </c>
      <c r="F20" s="77">
        <v>0</v>
      </c>
      <c r="G20" s="77">
        <v>0</v>
      </c>
      <c r="H20" s="94">
        <f t="shared" si="0"/>
        <v>-1</v>
      </c>
      <c r="I20" s="30"/>
      <c r="K20" s="31"/>
      <c r="L20" s="32"/>
      <c r="M20" s="32"/>
      <c r="N20" s="16"/>
      <c r="O20" s="16"/>
      <c r="P20" s="16"/>
      <c r="Q20" s="16"/>
      <c r="R20" s="16"/>
    </row>
    <row r="21" spans="1:18" x14ac:dyDescent="0.2">
      <c r="A21" s="33" t="s">
        <v>226</v>
      </c>
      <c r="B21" s="20">
        <v>0</v>
      </c>
      <c r="C21" s="20">
        <v>12027</v>
      </c>
      <c r="D21" s="20">
        <v>198</v>
      </c>
      <c r="E21" s="76">
        <v>0</v>
      </c>
      <c r="F21" s="77">
        <v>26843</v>
      </c>
      <c r="G21" s="77">
        <v>405</v>
      </c>
      <c r="H21" s="94">
        <f t="shared" si="0"/>
        <v>1.0454545454545454</v>
      </c>
      <c r="I21" s="30"/>
      <c r="K21" s="31"/>
      <c r="L21" s="32"/>
      <c r="M21" s="32"/>
      <c r="N21" s="16"/>
      <c r="O21" s="16"/>
      <c r="P21" s="16"/>
      <c r="Q21" s="16"/>
      <c r="R21" s="16"/>
    </row>
    <row r="22" spans="1:18" x14ac:dyDescent="0.2">
      <c r="A22" s="33" t="s">
        <v>259</v>
      </c>
      <c r="B22" s="20">
        <v>0</v>
      </c>
      <c r="C22" s="20">
        <v>0</v>
      </c>
      <c r="D22" s="20">
        <v>0</v>
      </c>
      <c r="E22" s="76">
        <v>0</v>
      </c>
      <c r="F22" s="77">
        <v>20</v>
      </c>
      <c r="G22" s="77">
        <v>417</v>
      </c>
      <c r="H22" s="125" t="s">
        <v>14</v>
      </c>
      <c r="I22" s="30"/>
      <c r="K22" s="31"/>
      <c r="L22" s="32"/>
      <c r="M22" s="32"/>
      <c r="N22" s="16"/>
      <c r="O22" s="16"/>
      <c r="P22" s="16"/>
      <c r="Q22" s="16"/>
      <c r="R22" s="16"/>
    </row>
    <row r="23" spans="1:18" x14ac:dyDescent="0.2">
      <c r="A23" s="33" t="s">
        <v>201</v>
      </c>
      <c r="B23" s="20">
        <v>36</v>
      </c>
      <c r="C23" s="20">
        <v>144</v>
      </c>
      <c r="D23" s="20">
        <v>21</v>
      </c>
      <c r="E23" s="76">
        <v>0</v>
      </c>
      <c r="F23" s="77">
        <v>0</v>
      </c>
      <c r="G23" s="77">
        <v>0</v>
      </c>
      <c r="H23" s="94">
        <f t="shared" si="0"/>
        <v>-1</v>
      </c>
      <c r="I23" s="30"/>
      <c r="K23" s="31"/>
      <c r="L23" s="32"/>
      <c r="M23" s="32"/>
      <c r="N23" s="16"/>
      <c r="O23" s="16"/>
      <c r="P23" s="16"/>
      <c r="Q23" s="16"/>
      <c r="R23" s="16"/>
    </row>
    <row r="24" spans="1:18" x14ac:dyDescent="0.2">
      <c r="A24" s="33" t="s">
        <v>118</v>
      </c>
      <c r="B24" s="20">
        <v>46</v>
      </c>
      <c r="C24" s="20">
        <v>7670</v>
      </c>
      <c r="D24" s="20">
        <v>48</v>
      </c>
      <c r="E24" s="76">
        <v>60</v>
      </c>
      <c r="F24" s="77">
        <v>9040</v>
      </c>
      <c r="G24" s="77">
        <v>58</v>
      </c>
      <c r="H24" s="94">
        <f t="shared" si="0"/>
        <v>0.20833333333333334</v>
      </c>
      <c r="I24" s="30"/>
      <c r="K24" s="31"/>
      <c r="L24" s="32"/>
      <c r="M24" s="32"/>
      <c r="N24" s="16"/>
      <c r="O24" s="16"/>
      <c r="P24" s="16"/>
      <c r="Q24" s="16"/>
      <c r="R24" s="16"/>
    </row>
    <row r="25" spans="1:18" x14ac:dyDescent="0.2">
      <c r="A25" s="33" t="s">
        <v>42</v>
      </c>
      <c r="B25" s="20">
        <v>107</v>
      </c>
      <c r="C25" s="20">
        <v>3675</v>
      </c>
      <c r="D25" s="20">
        <v>4551</v>
      </c>
      <c r="E25" s="76">
        <v>0</v>
      </c>
      <c r="F25" s="77">
        <v>0</v>
      </c>
      <c r="G25" s="77">
        <v>0</v>
      </c>
      <c r="H25" s="94">
        <f t="shared" si="0"/>
        <v>-1</v>
      </c>
      <c r="I25" s="30"/>
      <c r="K25" s="31"/>
      <c r="L25" s="32"/>
      <c r="M25" s="32"/>
      <c r="N25" s="16"/>
      <c r="O25" s="16"/>
      <c r="P25" s="16"/>
      <c r="Q25" s="16"/>
      <c r="R25" s="16"/>
    </row>
    <row r="26" spans="1:18" x14ac:dyDescent="0.2">
      <c r="A26" s="33" t="s">
        <v>43</v>
      </c>
      <c r="B26" s="20">
        <v>60</v>
      </c>
      <c r="C26" s="20">
        <v>263197</v>
      </c>
      <c r="D26" s="20">
        <v>7201</v>
      </c>
      <c r="E26" s="76">
        <v>0</v>
      </c>
      <c r="F26" s="77">
        <v>23000</v>
      </c>
      <c r="G26" s="77">
        <v>851</v>
      </c>
      <c r="H26" s="94">
        <f t="shared" si="0"/>
        <v>-0.88182196917094846</v>
      </c>
      <c r="I26" s="30"/>
      <c r="K26" s="31"/>
      <c r="L26" s="32"/>
      <c r="M26" s="32"/>
      <c r="N26" s="16"/>
      <c r="O26" s="16"/>
      <c r="P26" s="16"/>
      <c r="Q26" s="16"/>
      <c r="R26" s="16"/>
    </row>
    <row r="27" spans="1:18" x14ac:dyDescent="0.2">
      <c r="A27" s="33" t="s">
        <v>44</v>
      </c>
      <c r="B27" s="20">
        <v>3065</v>
      </c>
      <c r="C27" s="20">
        <v>3425</v>
      </c>
      <c r="D27" s="20">
        <v>4908</v>
      </c>
      <c r="E27" s="76">
        <v>1659</v>
      </c>
      <c r="F27" s="77">
        <v>1707</v>
      </c>
      <c r="G27" s="77">
        <v>2672</v>
      </c>
      <c r="H27" s="94">
        <f t="shared" si="0"/>
        <v>-0.45558272208638956</v>
      </c>
      <c r="I27" s="30"/>
      <c r="K27" s="31"/>
      <c r="L27" s="32"/>
      <c r="M27" s="32"/>
      <c r="N27" s="16"/>
      <c r="O27" s="16"/>
      <c r="P27" s="16"/>
      <c r="Q27" s="16"/>
      <c r="R27" s="16"/>
    </row>
    <row r="28" spans="1:18" x14ac:dyDescent="0.2">
      <c r="A28" s="33" t="s">
        <v>45</v>
      </c>
      <c r="B28" s="20">
        <v>2897</v>
      </c>
      <c r="C28" s="20">
        <v>3473</v>
      </c>
      <c r="D28" s="20">
        <v>4615</v>
      </c>
      <c r="E28" s="76">
        <v>1916</v>
      </c>
      <c r="F28" s="77">
        <v>2412</v>
      </c>
      <c r="G28" s="77">
        <v>3228</v>
      </c>
      <c r="H28" s="94">
        <f t="shared" si="0"/>
        <v>-0.30054171180931744</v>
      </c>
      <c r="I28" s="30"/>
      <c r="K28" s="31"/>
      <c r="L28" s="32"/>
      <c r="M28" s="32"/>
      <c r="N28" s="16"/>
      <c r="O28" s="16"/>
      <c r="P28" s="16"/>
      <c r="Q28" s="16"/>
      <c r="R28" s="16"/>
    </row>
    <row r="29" spans="1:18" x14ac:dyDescent="0.2">
      <c r="A29" s="33" t="s">
        <v>119</v>
      </c>
      <c r="B29" s="20">
        <v>194</v>
      </c>
      <c r="C29" s="20">
        <v>248</v>
      </c>
      <c r="D29" s="20">
        <v>308</v>
      </c>
      <c r="E29" s="76">
        <v>277</v>
      </c>
      <c r="F29" s="77">
        <v>325</v>
      </c>
      <c r="G29" s="77">
        <v>442</v>
      </c>
      <c r="H29" s="94">
        <f t="shared" si="0"/>
        <v>0.43506493506493504</v>
      </c>
      <c r="I29" s="30"/>
      <c r="K29" s="31"/>
      <c r="L29" s="32"/>
      <c r="M29" s="32"/>
      <c r="N29" s="16"/>
      <c r="O29" s="16"/>
      <c r="P29" s="16"/>
      <c r="Q29" s="16"/>
      <c r="R29" s="16"/>
    </row>
    <row r="30" spans="1:18" x14ac:dyDescent="0.2">
      <c r="A30" s="33" t="s">
        <v>120</v>
      </c>
      <c r="B30" s="20">
        <v>1</v>
      </c>
      <c r="C30" s="20">
        <v>135</v>
      </c>
      <c r="D30" s="20">
        <v>3040</v>
      </c>
      <c r="E30" s="76">
        <v>0</v>
      </c>
      <c r="F30" s="77">
        <v>0</v>
      </c>
      <c r="G30" s="77">
        <v>0</v>
      </c>
      <c r="H30" s="94">
        <f t="shared" si="0"/>
        <v>-1</v>
      </c>
      <c r="I30" s="30"/>
      <c r="K30" s="31"/>
      <c r="L30" s="32"/>
      <c r="M30" s="32"/>
      <c r="N30" s="16"/>
      <c r="O30" s="16"/>
      <c r="P30" s="16"/>
      <c r="Q30" s="16"/>
      <c r="R30" s="16"/>
    </row>
    <row r="31" spans="1:18" x14ac:dyDescent="0.2">
      <c r="A31" s="33" t="s">
        <v>254</v>
      </c>
      <c r="B31" s="20">
        <v>16</v>
      </c>
      <c r="C31" s="20">
        <v>16</v>
      </c>
      <c r="D31" s="20">
        <v>26</v>
      </c>
      <c r="E31" s="76">
        <v>64</v>
      </c>
      <c r="F31" s="77">
        <v>256</v>
      </c>
      <c r="G31" s="77">
        <v>81</v>
      </c>
      <c r="H31" s="94">
        <f t="shared" si="0"/>
        <v>2.1153846153846154</v>
      </c>
      <c r="I31" s="30"/>
      <c r="K31" s="31"/>
      <c r="L31" s="32"/>
      <c r="M31" s="32"/>
      <c r="N31" s="16"/>
      <c r="O31" s="16"/>
      <c r="P31" s="16"/>
      <c r="Q31" s="16"/>
      <c r="R31" s="16"/>
    </row>
    <row r="32" spans="1:18" x14ac:dyDescent="0.2">
      <c r="A32" s="33" t="s">
        <v>121</v>
      </c>
      <c r="B32" s="20">
        <v>219</v>
      </c>
      <c r="C32" s="20">
        <v>273</v>
      </c>
      <c r="D32" s="20">
        <v>348</v>
      </c>
      <c r="E32" s="76">
        <v>244</v>
      </c>
      <c r="F32" s="77">
        <v>244</v>
      </c>
      <c r="G32" s="77">
        <v>394</v>
      </c>
      <c r="H32" s="94">
        <f t="shared" si="0"/>
        <v>0.13218390804597702</v>
      </c>
      <c r="I32" s="30"/>
      <c r="K32" s="31"/>
      <c r="L32" s="32"/>
      <c r="M32" s="32"/>
      <c r="N32" s="16"/>
      <c r="O32" s="16"/>
      <c r="P32" s="16"/>
      <c r="Q32" s="16"/>
      <c r="R32" s="16"/>
    </row>
    <row r="33" spans="1:18" x14ac:dyDescent="0.2">
      <c r="A33" s="33" t="s">
        <v>227</v>
      </c>
      <c r="B33" s="20">
        <v>0</v>
      </c>
      <c r="C33" s="20">
        <v>0</v>
      </c>
      <c r="D33" s="20">
        <v>0</v>
      </c>
      <c r="E33" s="76">
        <v>180</v>
      </c>
      <c r="F33" s="77">
        <v>380</v>
      </c>
      <c r="G33" s="77">
        <v>217</v>
      </c>
      <c r="H33" s="125" t="s">
        <v>14</v>
      </c>
      <c r="I33" s="30"/>
      <c r="K33" s="31"/>
      <c r="L33" s="32"/>
      <c r="M33" s="32"/>
      <c r="N33" s="16"/>
      <c r="O33" s="16"/>
      <c r="P33" s="16"/>
      <c r="Q33" s="16"/>
      <c r="R33" s="16"/>
    </row>
    <row r="34" spans="1:18" x14ac:dyDescent="0.2">
      <c r="A34" s="33" t="s">
        <v>247</v>
      </c>
      <c r="B34" s="20">
        <v>0</v>
      </c>
      <c r="C34" s="20">
        <v>14700</v>
      </c>
      <c r="D34" s="20">
        <v>201</v>
      </c>
      <c r="E34" s="76">
        <v>0</v>
      </c>
      <c r="F34" s="77">
        <v>50250</v>
      </c>
      <c r="G34" s="77">
        <v>691</v>
      </c>
      <c r="H34" s="94">
        <f t="shared" si="0"/>
        <v>2.4378109452736316</v>
      </c>
      <c r="I34" s="30"/>
      <c r="K34" s="31"/>
      <c r="L34" s="32"/>
      <c r="M34" s="32"/>
      <c r="N34" s="16"/>
      <c r="O34" s="16"/>
      <c r="P34" s="16"/>
      <c r="Q34" s="16"/>
      <c r="R34" s="16"/>
    </row>
    <row r="35" spans="1:18" x14ac:dyDescent="0.2">
      <c r="A35" s="33" t="s">
        <v>122</v>
      </c>
      <c r="B35" s="20">
        <v>41440</v>
      </c>
      <c r="C35" s="20">
        <v>2419499</v>
      </c>
      <c r="D35" s="20">
        <v>43531</v>
      </c>
      <c r="E35" s="76">
        <v>31839</v>
      </c>
      <c r="F35" s="77">
        <v>1947179</v>
      </c>
      <c r="G35" s="77">
        <v>32738</v>
      </c>
      <c r="H35" s="94">
        <f t="shared" si="0"/>
        <v>-0.2479382509016563</v>
      </c>
      <c r="I35" s="30"/>
      <c r="K35" s="31"/>
      <c r="L35" s="32"/>
      <c r="M35" s="32"/>
      <c r="N35" s="16"/>
      <c r="O35" s="16"/>
      <c r="P35" s="16"/>
      <c r="Q35" s="16"/>
      <c r="R35" s="16"/>
    </row>
    <row r="36" spans="1:18" x14ac:dyDescent="0.2">
      <c r="A36" s="33" t="s">
        <v>202</v>
      </c>
      <c r="B36" s="20">
        <v>0</v>
      </c>
      <c r="C36" s="20">
        <v>2</v>
      </c>
      <c r="D36" s="20">
        <v>50</v>
      </c>
      <c r="E36" s="76">
        <v>0</v>
      </c>
      <c r="F36" s="77">
        <v>4</v>
      </c>
      <c r="G36" s="77">
        <v>100</v>
      </c>
      <c r="H36" s="94">
        <f t="shared" si="0"/>
        <v>1</v>
      </c>
      <c r="I36" s="30"/>
      <c r="K36" s="31"/>
      <c r="L36" s="32"/>
      <c r="M36" s="32"/>
      <c r="N36" s="16"/>
      <c r="O36" s="16"/>
      <c r="P36" s="16"/>
      <c r="Q36" s="16"/>
      <c r="R36" s="16"/>
    </row>
    <row r="37" spans="1:18" x14ac:dyDescent="0.2">
      <c r="A37" s="33" t="s">
        <v>248</v>
      </c>
      <c r="B37" s="20">
        <v>120</v>
      </c>
      <c r="C37" s="20">
        <v>13792</v>
      </c>
      <c r="D37" s="20">
        <v>146</v>
      </c>
      <c r="E37" s="76">
        <v>40</v>
      </c>
      <c r="F37" s="77">
        <v>6832</v>
      </c>
      <c r="G37" s="77">
        <v>71</v>
      </c>
      <c r="H37" s="94">
        <f t="shared" si="0"/>
        <v>-0.51369863013698636</v>
      </c>
      <c r="I37" s="30"/>
      <c r="K37" s="31"/>
      <c r="L37" s="32"/>
      <c r="M37" s="32"/>
      <c r="N37" s="16"/>
      <c r="O37" s="16"/>
      <c r="P37" s="16"/>
      <c r="Q37" s="16"/>
      <c r="R37" s="16"/>
    </row>
    <row r="38" spans="1:18" x14ac:dyDescent="0.2">
      <c r="A38" s="33" t="s">
        <v>46</v>
      </c>
      <c r="B38" s="20">
        <v>103922</v>
      </c>
      <c r="C38" s="20">
        <v>8269814</v>
      </c>
      <c r="D38" s="20">
        <v>126199</v>
      </c>
      <c r="E38" s="76">
        <v>110179</v>
      </c>
      <c r="F38" s="77">
        <v>9364693</v>
      </c>
      <c r="G38" s="77">
        <v>133396</v>
      </c>
      <c r="H38" s="94">
        <f t="shared" si="0"/>
        <v>5.7028978042615232E-2</v>
      </c>
      <c r="I38" s="30"/>
      <c r="K38" s="31"/>
      <c r="L38" s="32"/>
      <c r="M38" s="32"/>
      <c r="N38" s="16"/>
      <c r="O38" s="16"/>
      <c r="P38" s="16"/>
      <c r="Q38" s="16"/>
      <c r="R38" s="16"/>
    </row>
    <row r="39" spans="1:18" x14ac:dyDescent="0.2">
      <c r="A39" s="33" t="s">
        <v>47</v>
      </c>
      <c r="B39" s="20">
        <v>0</v>
      </c>
      <c r="C39" s="20">
        <v>91800</v>
      </c>
      <c r="D39" s="20">
        <v>1200</v>
      </c>
      <c r="E39" s="76">
        <v>0</v>
      </c>
      <c r="F39" s="77">
        <v>117409</v>
      </c>
      <c r="G39" s="77">
        <v>1615</v>
      </c>
      <c r="H39" s="94">
        <f t="shared" si="0"/>
        <v>0.34583333333333333</v>
      </c>
      <c r="I39" s="30"/>
      <c r="K39" s="31"/>
      <c r="L39" s="32"/>
      <c r="M39" s="32"/>
      <c r="N39" s="16"/>
      <c r="O39" s="16"/>
      <c r="P39" s="16"/>
      <c r="Q39" s="16"/>
      <c r="R39" s="16"/>
    </row>
    <row r="40" spans="1:18" x14ac:dyDescent="0.2">
      <c r="A40" s="33" t="s">
        <v>48</v>
      </c>
      <c r="B40" s="20">
        <v>40450</v>
      </c>
      <c r="C40" s="20">
        <v>461420</v>
      </c>
      <c r="D40" s="20">
        <v>52319</v>
      </c>
      <c r="E40" s="76">
        <v>27599</v>
      </c>
      <c r="F40" s="77">
        <v>214991</v>
      </c>
      <c r="G40" s="77">
        <v>35668</v>
      </c>
      <c r="H40" s="94">
        <f t="shared" si="0"/>
        <v>-0.3182591410386284</v>
      </c>
      <c r="I40" s="30"/>
      <c r="K40" s="31"/>
      <c r="L40" s="32"/>
      <c r="M40" s="32"/>
      <c r="N40" s="16"/>
      <c r="O40" s="16"/>
      <c r="P40" s="16"/>
      <c r="Q40" s="16"/>
      <c r="R40" s="16"/>
    </row>
    <row r="41" spans="1:18" x14ac:dyDescent="0.2">
      <c r="A41" s="33" t="s">
        <v>49</v>
      </c>
      <c r="B41" s="20">
        <v>22692</v>
      </c>
      <c r="C41" s="20">
        <v>1240554</v>
      </c>
      <c r="D41" s="20">
        <v>33474</v>
      </c>
      <c r="E41" s="76">
        <v>23621</v>
      </c>
      <c r="F41" s="77">
        <v>1398144</v>
      </c>
      <c r="G41" s="77">
        <v>35485</v>
      </c>
      <c r="H41" s="94">
        <f t="shared" si="0"/>
        <v>6.007647726593774E-2</v>
      </c>
      <c r="I41" s="30"/>
      <c r="K41" s="31"/>
      <c r="L41" s="32"/>
      <c r="M41" s="32"/>
      <c r="N41" s="16"/>
      <c r="O41" s="16"/>
      <c r="P41" s="16"/>
      <c r="Q41" s="16"/>
      <c r="R41" s="16"/>
    </row>
    <row r="42" spans="1:18" x14ac:dyDescent="0.2">
      <c r="A42" s="33" t="s">
        <v>50</v>
      </c>
      <c r="B42" s="20">
        <v>40</v>
      </c>
      <c r="C42" s="20">
        <v>2202</v>
      </c>
      <c r="D42" s="20">
        <v>83</v>
      </c>
      <c r="E42" s="76">
        <v>0</v>
      </c>
      <c r="F42" s="77">
        <v>0</v>
      </c>
      <c r="G42" s="77">
        <v>0</v>
      </c>
      <c r="H42" s="94">
        <f t="shared" si="0"/>
        <v>-1</v>
      </c>
      <c r="I42" s="30"/>
      <c r="K42" s="31"/>
      <c r="L42" s="32"/>
      <c r="M42" s="32"/>
      <c r="N42" s="16"/>
      <c r="O42" s="16"/>
      <c r="P42" s="16"/>
      <c r="Q42" s="16"/>
      <c r="R42" s="16"/>
    </row>
    <row r="43" spans="1:18" x14ac:dyDescent="0.2">
      <c r="A43" s="33" t="s">
        <v>123</v>
      </c>
      <c r="B43" s="20">
        <v>0</v>
      </c>
      <c r="C43" s="20">
        <v>0</v>
      </c>
      <c r="D43" s="20">
        <v>0</v>
      </c>
      <c r="E43" s="76">
        <v>126</v>
      </c>
      <c r="F43" s="77">
        <v>136</v>
      </c>
      <c r="G43" s="77">
        <v>407</v>
      </c>
      <c r="H43" s="125" t="s">
        <v>14</v>
      </c>
      <c r="I43" s="30"/>
      <c r="K43" s="31"/>
      <c r="L43" s="32"/>
      <c r="M43" s="32"/>
      <c r="N43" s="16"/>
      <c r="O43" s="16"/>
      <c r="P43" s="16"/>
      <c r="Q43" s="16"/>
      <c r="R43" s="16"/>
    </row>
    <row r="44" spans="1:18" x14ac:dyDescent="0.2">
      <c r="A44" s="33" t="s">
        <v>51</v>
      </c>
      <c r="B44" s="20">
        <v>0</v>
      </c>
      <c r="C44" s="20">
        <v>129</v>
      </c>
      <c r="D44" s="20">
        <v>2908</v>
      </c>
      <c r="E44" s="76">
        <v>162</v>
      </c>
      <c r="F44" s="77">
        <v>203</v>
      </c>
      <c r="G44" s="77">
        <v>1933</v>
      </c>
      <c r="H44" s="94">
        <f t="shared" si="0"/>
        <v>-0.33528198074277854</v>
      </c>
      <c r="I44" s="30"/>
      <c r="K44" s="31"/>
      <c r="L44" s="32"/>
      <c r="M44" s="32"/>
      <c r="N44" s="16"/>
      <c r="O44" s="16"/>
      <c r="P44" s="16"/>
      <c r="Q44" s="16"/>
      <c r="R44" s="16"/>
    </row>
    <row r="45" spans="1:18" x14ac:dyDescent="0.2">
      <c r="A45" s="33" t="s">
        <v>52</v>
      </c>
      <c r="B45" s="20">
        <v>1774</v>
      </c>
      <c r="C45" s="20">
        <v>104080</v>
      </c>
      <c r="D45" s="20">
        <v>2706</v>
      </c>
      <c r="E45" s="76">
        <v>238</v>
      </c>
      <c r="F45" s="77">
        <v>14280</v>
      </c>
      <c r="G45" s="77">
        <v>364</v>
      </c>
      <c r="H45" s="94">
        <f t="shared" si="0"/>
        <v>-0.86548410938654841</v>
      </c>
      <c r="I45" s="30"/>
      <c r="K45" s="31"/>
      <c r="L45" s="32"/>
      <c r="M45" s="32"/>
      <c r="N45" s="16"/>
      <c r="O45" s="16"/>
      <c r="P45" s="16"/>
      <c r="Q45" s="16"/>
      <c r="R45" s="16"/>
    </row>
    <row r="46" spans="1:18" x14ac:dyDescent="0.2">
      <c r="A46" s="33" t="s">
        <v>253</v>
      </c>
      <c r="B46" s="20">
        <v>0</v>
      </c>
      <c r="C46" s="20">
        <v>7</v>
      </c>
      <c r="D46" s="20">
        <v>12</v>
      </c>
      <c r="E46" s="76">
        <v>0</v>
      </c>
      <c r="F46" s="77">
        <v>0</v>
      </c>
      <c r="G46" s="77">
        <v>0</v>
      </c>
      <c r="H46" s="94">
        <f t="shared" si="0"/>
        <v>-1</v>
      </c>
      <c r="I46" s="30"/>
      <c r="K46" s="31"/>
      <c r="L46" s="32"/>
      <c r="M46" s="32"/>
      <c r="N46" s="16"/>
      <c r="O46" s="16"/>
      <c r="P46" s="16"/>
      <c r="Q46" s="16"/>
      <c r="R46" s="16"/>
    </row>
    <row r="47" spans="1:18" x14ac:dyDescent="0.2">
      <c r="A47" s="33" t="s">
        <v>53</v>
      </c>
      <c r="B47" s="20">
        <v>0</v>
      </c>
      <c r="C47" s="20">
        <v>506</v>
      </c>
      <c r="D47" s="20">
        <v>12156</v>
      </c>
      <c r="E47" s="76">
        <v>0</v>
      </c>
      <c r="F47" s="77">
        <v>96</v>
      </c>
      <c r="G47" s="77">
        <v>2377</v>
      </c>
      <c r="H47" s="94">
        <f t="shared" si="0"/>
        <v>-0.80445870352089499</v>
      </c>
      <c r="I47" s="30"/>
      <c r="K47" s="31"/>
      <c r="L47" s="32"/>
      <c r="M47" s="32"/>
      <c r="N47" s="16"/>
      <c r="O47" s="16"/>
      <c r="P47" s="16"/>
      <c r="Q47" s="16"/>
      <c r="R47" s="16"/>
    </row>
    <row r="48" spans="1:18" x14ac:dyDescent="0.2">
      <c r="A48" s="33" t="s">
        <v>228</v>
      </c>
      <c r="B48" s="20">
        <v>0</v>
      </c>
      <c r="C48" s="20">
        <v>0</v>
      </c>
      <c r="D48" s="20">
        <v>0</v>
      </c>
      <c r="E48" s="76">
        <v>20</v>
      </c>
      <c r="F48" s="77">
        <v>1400</v>
      </c>
      <c r="G48" s="77">
        <v>17</v>
      </c>
      <c r="H48" s="125" t="s">
        <v>14</v>
      </c>
      <c r="I48" s="30"/>
      <c r="K48" s="31"/>
      <c r="L48" s="32"/>
      <c r="M48" s="32"/>
      <c r="N48" s="16"/>
      <c r="O48" s="16"/>
      <c r="P48" s="16"/>
      <c r="Q48" s="16"/>
      <c r="R48" s="16"/>
    </row>
    <row r="49" spans="1:18" x14ac:dyDescent="0.2">
      <c r="A49" s="33" t="s">
        <v>155</v>
      </c>
      <c r="B49" s="20">
        <v>60</v>
      </c>
      <c r="C49" s="20">
        <v>120</v>
      </c>
      <c r="D49" s="20">
        <v>63</v>
      </c>
      <c r="E49" s="76">
        <v>0</v>
      </c>
      <c r="F49" s="77">
        <v>0</v>
      </c>
      <c r="G49" s="77">
        <v>0</v>
      </c>
      <c r="H49" s="94">
        <f t="shared" si="0"/>
        <v>-1</v>
      </c>
      <c r="I49" s="30"/>
      <c r="K49" s="31"/>
      <c r="L49" s="32"/>
      <c r="M49" s="32"/>
      <c r="N49" s="16"/>
      <c r="O49" s="16"/>
      <c r="P49" s="16"/>
      <c r="Q49" s="16"/>
      <c r="R49" s="16"/>
    </row>
    <row r="50" spans="1:18" x14ac:dyDescent="0.2">
      <c r="A50" s="108" t="s">
        <v>12</v>
      </c>
      <c r="B50" s="109">
        <f t="shared" ref="B50:G50" si="1">SUM(B16:B49)</f>
        <v>245566</v>
      </c>
      <c r="C50" s="109">
        <f t="shared" si="1"/>
        <v>12962066</v>
      </c>
      <c r="D50" s="109">
        <f t="shared" si="1"/>
        <v>324415</v>
      </c>
      <c r="E50" s="78">
        <f t="shared" si="1"/>
        <v>224074</v>
      </c>
      <c r="F50" s="79">
        <f t="shared" si="1"/>
        <v>13215627</v>
      </c>
      <c r="G50" s="79">
        <f t="shared" si="1"/>
        <v>275241</v>
      </c>
      <c r="H50" s="97">
        <f>(+G50-D50)/D50</f>
        <v>-0.15157745480326126</v>
      </c>
      <c r="I50" s="34"/>
      <c r="K50" s="28"/>
      <c r="L50" s="28"/>
      <c r="M50" s="28"/>
      <c r="N50" s="35"/>
      <c r="O50" s="28"/>
      <c r="P50" s="28"/>
      <c r="Q50" s="35"/>
      <c r="R50" s="36"/>
    </row>
    <row r="51" spans="1:18" x14ac:dyDescent="0.2">
      <c r="A51" s="9"/>
      <c r="B51" s="9"/>
      <c r="C51" s="9"/>
      <c r="D51" s="9"/>
      <c r="E51" s="37"/>
      <c r="F51" s="130" t="s">
        <v>15</v>
      </c>
      <c r="G51" s="130"/>
      <c r="H51" s="38">
        <f>(+E50-B50)/B50</f>
        <v>-8.7520259319286878E-2</v>
      </c>
      <c r="I51" s="39"/>
      <c r="K51" s="28"/>
      <c r="L51" s="40"/>
      <c r="M51" s="40"/>
      <c r="N51" s="40"/>
      <c r="O51" s="11"/>
      <c r="P51" s="11"/>
      <c r="Q51" s="11"/>
      <c r="R51" s="11"/>
    </row>
    <row r="52" spans="1:18" ht="26.25" customHeight="1" x14ac:dyDescent="0.2">
      <c r="A52" s="9"/>
      <c r="B52" s="9"/>
      <c r="C52" s="9"/>
      <c r="D52" s="9"/>
      <c r="E52" s="37"/>
      <c r="F52" s="41"/>
      <c r="G52" s="41"/>
      <c r="H52" s="42"/>
      <c r="I52" s="39"/>
      <c r="K52" s="28"/>
      <c r="L52" s="40"/>
      <c r="M52" s="40"/>
      <c r="N52" s="40"/>
      <c r="O52" s="11"/>
      <c r="R52" s="36"/>
    </row>
    <row r="53" spans="1:18" x14ac:dyDescent="0.2">
      <c r="A53" s="55" t="s">
        <v>30</v>
      </c>
      <c r="B53" s="56"/>
      <c r="C53" s="56"/>
      <c r="D53" s="57"/>
      <c r="E53" s="63" t="s">
        <v>76</v>
      </c>
      <c r="F53" s="63"/>
      <c r="G53" s="64"/>
      <c r="H53" s="95" t="s">
        <v>18</v>
      </c>
      <c r="I53" s="24"/>
      <c r="K53" s="28"/>
      <c r="L53" s="28"/>
      <c r="M53" s="28"/>
      <c r="N53" s="28"/>
      <c r="O53" s="28"/>
      <c r="P53" s="28"/>
      <c r="Q53" s="28"/>
      <c r="R53" s="29"/>
    </row>
    <row r="54" spans="1:18" x14ac:dyDescent="0.2">
      <c r="A54" s="61" t="s">
        <v>16</v>
      </c>
      <c r="B54" s="50" t="s">
        <v>4</v>
      </c>
      <c r="C54" s="50" t="s">
        <v>5</v>
      </c>
      <c r="D54" s="62" t="s">
        <v>6</v>
      </c>
      <c r="E54" s="67" t="s">
        <v>4</v>
      </c>
      <c r="F54" s="67" t="s">
        <v>5</v>
      </c>
      <c r="G54" s="68" t="s">
        <v>6</v>
      </c>
      <c r="H54" s="98" t="s">
        <v>19</v>
      </c>
      <c r="I54" s="27"/>
      <c r="K54" s="28"/>
      <c r="L54" s="16"/>
      <c r="M54" s="16"/>
      <c r="N54" s="16"/>
      <c r="O54" s="16"/>
      <c r="P54" s="16"/>
      <c r="Q54" s="16"/>
      <c r="R54" s="16"/>
    </row>
    <row r="55" spans="1:18" x14ac:dyDescent="0.2">
      <c r="A55" s="73" t="s">
        <v>124</v>
      </c>
      <c r="B55" s="74">
        <v>1879</v>
      </c>
      <c r="C55" s="74">
        <v>142435</v>
      </c>
      <c r="D55" s="74">
        <v>1941</v>
      </c>
      <c r="E55" s="82">
        <v>2466</v>
      </c>
      <c r="F55" s="80">
        <v>190265</v>
      </c>
      <c r="G55" s="83">
        <v>2447</v>
      </c>
      <c r="H55" s="92">
        <f>(+G55-D55)/D55</f>
        <v>0.26069036579082949</v>
      </c>
      <c r="I55" s="27"/>
      <c r="K55" s="28"/>
      <c r="L55" s="16"/>
      <c r="M55" s="16"/>
      <c r="N55" s="16"/>
      <c r="O55" s="16"/>
      <c r="P55" s="16"/>
      <c r="Q55" s="16"/>
      <c r="R55" s="16"/>
    </row>
    <row r="56" spans="1:18" x14ac:dyDescent="0.2">
      <c r="A56" s="75" t="s">
        <v>54</v>
      </c>
      <c r="B56" s="126">
        <v>9868</v>
      </c>
      <c r="C56" s="126">
        <v>20511</v>
      </c>
      <c r="D56" s="126">
        <v>7928</v>
      </c>
      <c r="E56" s="84">
        <v>7887</v>
      </c>
      <c r="F56" s="127">
        <v>77955</v>
      </c>
      <c r="G56" s="85">
        <v>6278</v>
      </c>
      <c r="H56" s="92">
        <f t="shared" ref="H56:H105" si="2">(+G56-D56)/D56</f>
        <v>-0.20812310797174571</v>
      </c>
      <c r="I56" s="27"/>
      <c r="K56" s="28"/>
      <c r="L56" s="16"/>
      <c r="M56" s="16"/>
      <c r="N56" s="16"/>
      <c r="O56" s="16"/>
      <c r="P56" s="16"/>
      <c r="Q56" s="16"/>
      <c r="R56" s="16"/>
    </row>
    <row r="57" spans="1:18" x14ac:dyDescent="0.2">
      <c r="A57" s="75" t="s">
        <v>229</v>
      </c>
      <c r="B57" s="126">
        <v>105</v>
      </c>
      <c r="C57" s="126">
        <v>9106</v>
      </c>
      <c r="D57" s="126">
        <v>114</v>
      </c>
      <c r="E57" s="84">
        <v>0</v>
      </c>
      <c r="F57" s="127">
        <v>0</v>
      </c>
      <c r="G57" s="85">
        <v>0</v>
      </c>
      <c r="H57" s="92">
        <f t="shared" si="2"/>
        <v>-1</v>
      </c>
      <c r="I57" s="27"/>
      <c r="K57" s="28"/>
      <c r="L57" s="16"/>
      <c r="M57" s="16"/>
      <c r="N57" s="16"/>
      <c r="O57" s="16"/>
      <c r="P57" s="16"/>
      <c r="Q57" s="16"/>
      <c r="R57" s="16"/>
    </row>
    <row r="58" spans="1:18" x14ac:dyDescent="0.2">
      <c r="A58" s="75" t="s">
        <v>25</v>
      </c>
      <c r="B58" s="20">
        <v>207</v>
      </c>
      <c r="C58" s="20">
        <v>11442</v>
      </c>
      <c r="D58" s="20">
        <v>4772</v>
      </c>
      <c r="E58" s="84">
        <v>2704</v>
      </c>
      <c r="F58" s="77">
        <v>162240</v>
      </c>
      <c r="G58" s="85">
        <v>4072</v>
      </c>
      <c r="H58" s="92">
        <f t="shared" si="2"/>
        <v>-0.14668901927912825</v>
      </c>
      <c r="I58" s="27"/>
      <c r="K58" s="28"/>
      <c r="L58" s="16"/>
      <c r="M58" s="16"/>
      <c r="N58" s="16"/>
      <c r="O58" s="16"/>
      <c r="P58" s="16"/>
      <c r="Q58" s="16"/>
      <c r="R58" s="16"/>
    </row>
    <row r="59" spans="1:18" x14ac:dyDescent="0.2">
      <c r="A59" s="75" t="s">
        <v>203</v>
      </c>
      <c r="B59" s="20">
        <v>20</v>
      </c>
      <c r="C59" s="20">
        <v>1260</v>
      </c>
      <c r="D59" s="20">
        <v>26</v>
      </c>
      <c r="E59" s="84">
        <v>0</v>
      </c>
      <c r="F59" s="77">
        <v>0</v>
      </c>
      <c r="G59" s="85">
        <v>0</v>
      </c>
      <c r="H59" s="92">
        <f t="shared" si="2"/>
        <v>-1</v>
      </c>
      <c r="I59" s="27"/>
      <c r="K59" s="28"/>
      <c r="L59" s="16"/>
      <c r="M59" s="16"/>
      <c r="N59" s="16"/>
      <c r="O59" s="16"/>
      <c r="P59" s="16"/>
      <c r="Q59" s="16"/>
      <c r="R59" s="16"/>
    </row>
    <row r="60" spans="1:18" x14ac:dyDescent="0.2">
      <c r="A60" s="75" t="s">
        <v>249</v>
      </c>
      <c r="B60" s="20">
        <v>21</v>
      </c>
      <c r="C60" s="20">
        <v>1176</v>
      </c>
      <c r="D60" s="20">
        <v>22</v>
      </c>
      <c r="E60" s="84">
        <v>0</v>
      </c>
      <c r="F60" s="77">
        <v>0</v>
      </c>
      <c r="G60" s="85">
        <v>0</v>
      </c>
      <c r="H60" s="92">
        <f t="shared" si="2"/>
        <v>-1</v>
      </c>
      <c r="I60" s="27"/>
      <c r="K60" s="28"/>
      <c r="L60" s="16"/>
      <c r="M60" s="16"/>
      <c r="N60" s="16"/>
      <c r="O60" s="16"/>
      <c r="P60" s="16"/>
      <c r="Q60" s="16"/>
      <c r="R60" s="16"/>
    </row>
    <row r="61" spans="1:18" x14ac:dyDescent="0.2">
      <c r="A61" s="75" t="s">
        <v>156</v>
      </c>
      <c r="B61" s="20">
        <v>168</v>
      </c>
      <c r="C61" s="20">
        <v>9408</v>
      </c>
      <c r="D61" s="20">
        <v>180</v>
      </c>
      <c r="E61" s="84">
        <v>0</v>
      </c>
      <c r="F61" s="77">
        <v>0</v>
      </c>
      <c r="G61" s="85">
        <v>0</v>
      </c>
      <c r="H61" s="92">
        <f t="shared" si="2"/>
        <v>-1</v>
      </c>
      <c r="I61" s="27"/>
      <c r="K61" s="28"/>
      <c r="L61" s="16"/>
      <c r="M61" s="16"/>
      <c r="N61" s="16"/>
      <c r="O61" s="16"/>
      <c r="P61" s="16"/>
      <c r="Q61" s="16"/>
      <c r="R61" s="16"/>
    </row>
    <row r="62" spans="1:18" x14ac:dyDescent="0.2">
      <c r="A62" s="75" t="s">
        <v>125</v>
      </c>
      <c r="B62" s="20">
        <v>627</v>
      </c>
      <c r="C62" s="20">
        <v>35951</v>
      </c>
      <c r="D62" s="20">
        <v>660</v>
      </c>
      <c r="E62" s="84">
        <v>686</v>
      </c>
      <c r="F62" s="77">
        <v>42343</v>
      </c>
      <c r="G62" s="85">
        <v>728</v>
      </c>
      <c r="H62" s="92">
        <f t="shared" si="2"/>
        <v>0.10303030303030303</v>
      </c>
      <c r="I62" s="27"/>
      <c r="K62" s="28"/>
      <c r="L62" s="16"/>
      <c r="M62" s="16"/>
      <c r="N62" s="16"/>
      <c r="O62" s="16"/>
      <c r="P62" s="16"/>
      <c r="Q62" s="16"/>
      <c r="R62" s="16"/>
    </row>
    <row r="63" spans="1:18" x14ac:dyDescent="0.2">
      <c r="A63" s="75" t="s">
        <v>20</v>
      </c>
      <c r="B63" s="20">
        <v>59258</v>
      </c>
      <c r="C63" s="20">
        <v>1711230</v>
      </c>
      <c r="D63" s="20">
        <v>89514</v>
      </c>
      <c r="E63" s="84">
        <v>40163</v>
      </c>
      <c r="F63" s="77">
        <v>1286568</v>
      </c>
      <c r="G63" s="85">
        <v>58146</v>
      </c>
      <c r="H63" s="92">
        <f t="shared" si="2"/>
        <v>-0.350425631744755</v>
      </c>
      <c r="I63" s="27"/>
      <c r="K63" s="28"/>
      <c r="L63" s="16"/>
      <c r="M63" s="16"/>
      <c r="N63" s="16"/>
      <c r="O63" s="16"/>
      <c r="P63" s="16"/>
      <c r="Q63" s="16"/>
      <c r="R63" s="16"/>
    </row>
    <row r="64" spans="1:18" x14ac:dyDescent="0.2">
      <c r="A64" s="75" t="s">
        <v>126</v>
      </c>
      <c r="B64" s="20">
        <v>2752</v>
      </c>
      <c r="C64" s="20">
        <v>168966</v>
      </c>
      <c r="D64" s="20">
        <v>3006</v>
      </c>
      <c r="E64" s="84">
        <v>1859</v>
      </c>
      <c r="F64" s="77">
        <v>107055</v>
      </c>
      <c r="G64" s="85">
        <v>2163</v>
      </c>
      <c r="H64" s="92">
        <f t="shared" si="2"/>
        <v>-0.28043912175648705</v>
      </c>
      <c r="I64" s="27"/>
      <c r="K64" s="28"/>
      <c r="L64" s="16"/>
      <c r="M64" s="16"/>
      <c r="N64" s="16"/>
      <c r="O64" s="16"/>
      <c r="P64" s="16"/>
      <c r="Q64" s="16"/>
      <c r="R64" s="16"/>
    </row>
    <row r="65" spans="1:18" x14ac:dyDescent="0.2">
      <c r="A65" s="75" t="s">
        <v>26</v>
      </c>
      <c r="B65" s="20">
        <v>238</v>
      </c>
      <c r="C65" s="20">
        <v>14280</v>
      </c>
      <c r="D65" s="20">
        <v>358</v>
      </c>
      <c r="E65" s="84">
        <v>410</v>
      </c>
      <c r="F65" s="77">
        <v>24600</v>
      </c>
      <c r="G65" s="85">
        <v>617</v>
      </c>
      <c r="H65" s="92">
        <f t="shared" si="2"/>
        <v>0.72346368715083798</v>
      </c>
      <c r="I65" s="27"/>
      <c r="K65" s="28"/>
      <c r="L65" s="16"/>
      <c r="M65" s="16"/>
      <c r="N65" s="16"/>
      <c r="O65" s="16"/>
      <c r="P65" s="16"/>
      <c r="Q65" s="16"/>
      <c r="R65" s="16"/>
    </row>
    <row r="66" spans="1:18" x14ac:dyDescent="0.2">
      <c r="A66" s="75" t="s">
        <v>55</v>
      </c>
      <c r="B66" s="20">
        <v>7735</v>
      </c>
      <c r="C66" s="20">
        <v>351675</v>
      </c>
      <c r="D66" s="20">
        <v>9932</v>
      </c>
      <c r="E66" s="84">
        <v>5580</v>
      </c>
      <c r="F66" s="77">
        <v>75838</v>
      </c>
      <c r="G66" s="85">
        <v>7052</v>
      </c>
      <c r="H66" s="92">
        <f t="shared" si="2"/>
        <v>-0.28997180829641561</v>
      </c>
      <c r="I66" s="27"/>
      <c r="K66" s="28"/>
      <c r="L66" s="16"/>
      <c r="M66" s="16"/>
      <c r="N66" s="16"/>
      <c r="O66" s="16"/>
      <c r="P66" s="16"/>
      <c r="Q66" s="16"/>
      <c r="R66" s="16"/>
    </row>
    <row r="67" spans="1:18" x14ac:dyDescent="0.2">
      <c r="A67" s="75" t="s">
        <v>56</v>
      </c>
      <c r="B67" s="20">
        <v>119</v>
      </c>
      <c r="C67" s="20">
        <v>7140</v>
      </c>
      <c r="D67" s="20">
        <v>179</v>
      </c>
      <c r="E67" s="84">
        <v>459</v>
      </c>
      <c r="F67" s="77">
        <v>27560</v>
      </c>
      <c r="G67" s="85">
        <v>1109</v>
      </c>
      <c r="H67" s="92">
        <f t="shared" si="2"/>
        <v>5.1955307262569832</v>
      </c>
      <c r="I67" s="27"/>
      <c r="K67" s="28"/>
      <c r="L67" s="16"/>
      <c r="M67" s="16"/>
      <c r="N67" s="16"/>
      <c r="O67" s="16"/>
      <c r="P67" s="16"/>
      <c r="Q67" s="16"/>
      <c r="R67" s="16"/>
    </row>
    <row r="68" spans="1:18" x14ac:dyDescent="0.2">
      <c r="A68" s="75" t="s">
        <v>260</v>
      </c>
      <c r="B68" s="20">
        <v>0</v>
      </c>
      <c r="C68" s="20">
        <v>0</v>
      </c>
      <c r="D68" s="20">
        <v>0</v>
      </c>
      <c r="E68" s="84">
        <v>0</v>
      </c>
      <c r="F68" s="77">
        <v>19002</v>
      </c>
      <c r="G68" s="85">
        <v>259</v>
      </c>
      <c r="H68" s="93" t="s">
        <v>14</v>
      </c>
      <c r="I68" s="27"/>
      <c r="K68" s="28"/>
      <c r="L68" s="16"/>
      <c r="M68" s="16"/>
      <c r="N68" s="16"/>
      <c r="O68" s="16"/>
      <c r="P68" s="16"/>
      <c r="Q68" s="16"/>
      <c r="R68" s="16"/>
    </row>
    <row r="69" spans="1:18" x14ac:dyDescent="0.2">
      <c r="A69" s="75" t="s">
        <v>57</v>
      </c>
      <c r="B69" s="20">
        <v>0</v>
      </c>
      <c r="C69" s="20">
        <v>3800</v>
      </c>
      <c r="D69" s="20">
        <v>95</v>
      </c>
      <c r="E69" s="84">
        <v>0</v>
      </c>
      <c r="F69" s="77">
        <v>0</v>
      </c>
      <c r="G69" s="85">
        <v>0</v>
      </c>
      <c r="H69" s="92">
        <f t="shared" si="2"/>
        <v>-1</v>
      </c>
      <c r="I69" s="27"/>
      <c r="K69" s="28"/>
      <c r="L69" s="16"/>
      <c r="M69" s="16"/>
      <c r="N69" s="16"/>
      <c r="O69" s="16"/>
      <c r="P69" s="16"/>
      <c r="Q69" s="16"/>
      <c r="R69" s="16"/>
    </row>
    <row r="70" spans="1:18" x14ac:dyDescent="0.2">
      <c r="A70" s="75" t="s">
        <v>157</v>
      </c>
      <c r="B70" s="20">
        <v>81</v>
      </c>
      <c r="C70" s="20">
        <v>5976</v>
      </c>
      <c r="D70" s="20">
        <v>99</v>
      </c>
      <c r="E70" s="84">
        <v>240</v>
      </c>
      <c r="F70" s="77">
        <v>20270</v>
      </c>
      <c r="G70" s="85">
        <v>324</v>
      </c>
      <c r="H70" s="92">
        <f t="shared" si="2"/>
        <v>2.2727272727272729</v>
      </c>
      <c r="I70" s="27"/>
      <c r="K70" s="28"/>
      <c r="L70" s="16"/>
      <c r="M70" s="16"/>
      <c r="N70" s="16"/>
      <c r="O70" s="16"/>
      <c r="P70" s="16"/>
      <c r="Q70" s="16"/>
      <c r="R70" s="16"/>
    </row>
    <row r="71" spans="1:18" x14ac:dyDescent="0.2">
      <c r="A71" s="75" t="s">
        <v>23</v>
      </c>
      <c r="B71" s="20">
        <v>0</v>
      </c>
      <c r="C71" s="20">
        <v>25128</v>
      </c>
      <c r="D71" s="20">
        <v>8140</v>
      </c>
      <c r="E71" s="84">
        <v>0</v>
      </c>
      <c r="F71" s="77">
        <v>11116</v>
      </c>
      <c r="G71" s="85">
        <v>2432</v>
      </c>
      <c r="H71" s="92">
        <f t="shared" si="2"/>
        <v>-0.70122850122850122</v>
      </c>
      <c r="I71" s="27"/>
      <c r="K71" s="28"/>
      <c r="L71" s="16"/>
      <c r="M71" s="16"/>
      <c r="N71" s="16"/>
      <c r="O71" s="16"/>
      <c r="P71" s="16"/>
      <c r="Q71" s="16"/>
      <c r="R71" s="16"/>
    </row>
    <row r="72" spans="1:18" x14ac:dyDescent="0.2">
      <c r="A72" s="75" t="s">
        <v>72</v>
      </c>
      <c r="B72" s="20">
        <v>15904</v>
      </c>
      <c r="C72" s="20">
        <v>92743</v>
      </c>
      <c r="D72" s="20">
        <v>13849</v>
      </c>
      <c r="E72" s="84">
        <v>18116</v>
      </c>
      <c r="F72" s="77">
        <v>140746</v>
      </c>
      <c r="G72" s="85">
        <v>15561</v>
      </c>
      <c r="H72" s="92">
        <f t="shared" si="2"/>
        <v>0.12361903386526103</v>
      </c>
      <c r="I72" s="27"/>
      <c r="K72" s="28"/>
      <c r="L72" s="16"/>
      <c r="M72" s="16"/>
      <c r="N72" s="16"/>
      <c r="O72" s="16"/>
      <c r="P72" s="16"/>
      <c r="Q72" s="16"/>
      <c r="R72" s="16"/>
    </row>
    <row r="73" spans="1:18" x14ac:dyDescent="0.2">
      <c r="A73" s="75" t="s">
        <v>127</v>
      </c>
      <c r="B73" s="20">
        <v>1068</v>
      </c>
      <c r="C73" s="20">
        <v>87865</v>
      </c>
      <c r="D73" s="20">
        <v>1465</v>
      </c>
      <c r="E73" s="84">
        <v>1793</v>
      </c>
      <c r="F73" s="77">
        <v>189629</v>
      </c>
      <c r="G73" s="85">
        <v>2528</v>
      </c>
      <c r="H73" s="92">
        <f t="shared" si="2"/>
        <v>0.72559726962457338</v>
      </c>
      <c r="I73" s="27"/>
      <c r="K73" s="28"/>
      <c r="L73" s="16"/>
      <c r="M73" s="16"/>
      <c r="N73" s="16"/>
      <c r="O73" s="16"/>
      <c r="P73" s="16"/>
      <c r="Q73" s="16"/>
      <c r="R73" s="16"/>
    </row>
    <row r="74" spans="1:18" x14ac:dyDescent="0.2">
      <c r="A74" s="75" t="s">
        <v>128</v>
      </c>
      <c r="B74" s="20">
        <v>126</v>
      </c>
      <c r="C74" s="20">
        <v>6909</v>
      </c>
      <c r="D74" s="20">
        <v>135</v>
      </c>
      <c r="E74" s="84">
        <v>21</v>
      </c>
      <c r="F74" s="77">
        <v>1176</v>
      </c>
      <c r="G74" s="85">
        <v>22</v>
      </c>
      <c r="H74" s="92">
        <f t="shared" si="2"/>
        <v>-0.83703703703703702</v>
      </c>
      <c r="I74" s="27"/>
      <c r="K74" s="28"/>
      <c r="L74" s="16"/>
      <c r="M74" s="16"/>
      <c r="N74" s="16"/>
      <c r="O74" s="16"/>
      <c r="P74" s="16"/>
      <c r="Q74" s="16"/>
      <c r="R74" s="16"/>
    </row>
    <row r="75" spans="1:18" x14ac:dyDescent="0.2">
      <c r="A75" s="75" t="s">
        <v>129</v>
      </c>
      <c r="B75" s="20">
        <v>1455</v>
      </c>
      <c r="C75" s="20">
        <v>92099</v>
      </c>
      <c r="D75" s="20">
        <v>1723</v>
      </c>
      <c r="E75" s="84">
        <v>2262</v>
      </c>
      <c r="F75" s="77">
        <v>160598</v>
      </c>
      <c r="G75" s="85">
        <v>2668</v>
      </c>
      <c r="H75" s="92">
        <f t="shared" si="2"/>
        <v>0.54846198491004061</v>
      </c>
      <c r="I75" s="27"/>
      <c r="K75" s="28"/>
      <c r="L75" s="16"/>
      <c r="M75" s="16"/>
      <c r="N75" s="16"/>
      <c r="O75" s="16"/>
      <c r="P75" s="16"/>
      <c r="Q75" s="16"/>
      <c r="R75" s="16"/>
    </row>
    <row r="76" spans="1:18" x14ac:dyDescent="0.2">
      <c r="A76" s="75" t="s">
        <v>130</v>
      </c>
      <c r="B76" s="20">
        <v>643</v>
      </c>
      <c r="C76" s="20">
        <v>65185</v>
      </c>
      <c r="D76" s="20">
        <v>720</v>
      </c>
      <c r="E76" s="84">
        <v>768</v>
      </c>
      <c r="F76" s="77">
        <v>81234</v>
      </c>
      <c r="G76" s="85">
        <v>878</v>
      </c>
      <c r="H76" s="92">
        <f t="shared" si="2"/>
        <v>0.21944444444444444</v>
      </c>
      <c r="I76" s="27"/>
      <c r="K76" s="28"/>
      <c r="L76" s="16"/>
      <c r="M76" s="16"/>
      <c r="N76" s="16"/>
      <c r="O76" s="16"/>
      <c r="P76" s="16"/>
      <c r="Q76" s="16"/>
      <c r="R76" s="16"/>
    </row>
    <row r="77" spans="1:18" x14ac:dyDescent="0.2">
      <c r="A77" s="75" t="s">
        <v>21</v>
      </c>
      <c r="B77" s="20">
        <v>19863</v>
      </c>
      <c r="C77" s="20">
        <v>1536953</v>
      </c>
      <c r="D77" s="20">
        <v>26819</v>
      </c>
      <c r="E77" s="84">
        <v>23714</v>
      </c>
      <c r="F77" s="77">
        <v>1931430</v>
      </c>
      <c r="G77" s="85">
        <v>25926</v>
      </c>
      <c r="H77" s="92">
        <f t="shared" si="2"/>
        <v>-3.3297289235243673E-2</v>
      </c>
      <c r="I77" s="27"/>
      <c r="K77" s="28"/>
      <c r="L77" s="16"/>
      <c r="M77" s="16"/>
      <c r="N77" s="16"/>
      <c r="O77" s="16"/>
      <c r="P77" s="16"/>
      <c r="Q77" s="16"/>
      <c r="R77" s="16"/>
    </row>
    <row r="78" spans="1:18" x14ac:dyDescent="0.2">
      <c r="A78" s="75" t="s">
        <v>24</v>
      </c>
      <c r="B78" s="20">
        <v>3611</v>
      </c>
      <c r="C78" s="20">
        <v>198809</v>
      </c>
      <c r="D78" s="20">
        <v>4155</v>
      </c>
      <c r="E78" s="84">
        <v>2029</v>
      </c>
      <c r="F78" s="77">
        <v>86293</v>
      </c>
      <c r="G78" s="85">
        <v>2316</v>
      </c>
      <c r="H78" s="92">
        <f t="shared" si="2"/>
        <v>-0.44259927797833937</v>
      </c>
      <c r="I78" s="27"/>
      <c r="K78" s="28"/>
      <c r="L78" s="16"/>
      <c r="M78" s="16"/>
      <c r="N78" s="16"/>
      <c r="O78" s="16"/>
      <c r="P78" s="16"/>
      <c r="Q78" s="16"/>
      <c r="R78" s="16"/>
    </row>
    <row r="79" spans="1:18" x14ac:dyDescent="0.2">
      <c r="A79" s="75" t="s">
        <v>131</v>
      </c>
      <c r="B79" s="20">
        <v>3518</v>
      </c>
      <c r="C79" s="20">
        <v>221400</v>
      </c>
      <c r="D79" s="20">
        <v>3999</v>
      </c>
      <c r="E79" s="84">
        <v>3822</v>
      </c>
      <c r="F79" s="77">
        <v>240012</v>
      </c>
      <c r="G79" s="85">
        <v>4235</v>
      </c>
      <c r="H79" s="92">
        <f t="shared" si="2"/>
        <v>5.9014753688422107E-2</v>
      </c>
      <c r="I79" s="27"/>
      <c r="K79" s="28"/>
      <c r="L79" s="16"/>
      <c r="M79" s="16"/>
      <c r="N79" s="16"/>
      <c r="O79" s="16"/>
      <c r="P79" s="16"/>
      <c r="Q79" s="16"/>
      <c r="R79" s="16"/>
    </row>
    <row r="80" spans="1:18" x14ac:dyDescent="0.2">
      <c r="A80" s="75" t="s">
        <v>132</v>
      </c>
      <c r="B80" s="20">
        <v>163</v>
      </c>
      <c r="C80" s="20">
        <v>11177</v>
      </c>
      <c r="D80" s="20">
        <v>171</v>
      </c>
      <c r="E80" s="84">
        <v>162</v>
      </c>
      <c r="F80" s="77">
        <v>10968</v>
      </c>
      <c r="G80" s="85">
        <v>167</v>
      </c>
      <c r="H80" s="92">
        <f t="shared" si="2"/>
        <v>-2.3391812865497075E-2</v>
      </c>
      <c r="I80" s="27"/>
      <c r="K80" s="28"/>
      <c r="L80" s="16"/>
      <c r="M80" s="16"/>
      <c r="N80" s="16"/>
      <c r="O80" s="16"/>
      <c r="P80" s="16"/>
      <c r="Q80" s="16"/>
      <c r="R80" s="16"/>
    </row>
    <row r="81" spans="1:18" x14ac:dyDescent="0.2">
      <c r="A81" s="75" t="s">
        <v>133</v>
      </c>
      <c r="B81" s="20">
        <v>1415</v>
      </c>
      <c r="C81" s="20">
        <v>90901</v>
      </c>
      <c r="D81" s="20">
        <v>1753</v>
      </c>
      <c r="E81" s="84">
        <v>2425</v>
      </c>
      <c r="F81" s="77">
        <v>160881</v>
      </c>
      <c r="G81" s="85">
        <v>2965</v>
      </c>
      <c r="H81" s="92">
        <f t="shared" si="2"/>
        <v>0.69138619509412436</v>
      </c>
      <c r="I81" s="27"/>
      <c r="K81" s="28"/>
      <c r="L81" s="16"/>
      <c r="M81" s="16"/>
      <c r="N81" s="16"/>
      <c r="O81" s="16"/>
      <c r="P81" s="16"/>
      <c r="Q81" s="16"/>
      <c r="R81" s="16"/>
    </row>
    <row r="82" spans="1:18" x14ac:dyDescent="0.2">
      <c r="A82" s="75" t="s">
        <v>134</v>
      </c>
      <c r="B82" s="20">
        <v>14527</v>
      </c>
      <c r="C82" s="20">
        <v>1248120</v>
      </c>
      <c r="D82" s="20">
        <v>17396</v>
      </c>
      <c r="E82" s="84">
        <v>16764</v>
      </c>
      <c r="F82" s="77">
        <v>1480974</v>
      </c>
      <c r="G82" s="85">
        <v>20499</v>
      </c>
      <c r="H82" s="92">
        <f t="shared" si="2"/>
        <v>0.17837433892848931</v>
      </c>
      <c r="I82" s="27"/>
      <c r="K82" s="28"/>
      <c r="L82" s="16"/>
      <c r="M82" s="16"/>
      <c r="N82" s="16"/>
      <c r="O82" s="16"/>
      <c r="P82" s="16"/>
      <c r="Q82" s="16"/>
      <c r="R82" s="16"/>
    </row>
    <row r="83" spans="1:18" x14ac:dyDescent="0.2">
      <c r="A83" s="75" t="s">
        <v>135</v>
      </c>
      <c r="B83" s="20">
        <v>18</v>
      </c>
      <c r="C83" s="20">
        <v>72</v>
      </c>
      <c r="D83" s="20">
        <v>24</v>
      </c>
      <c r="E83" s="84">
        <v>0</v>
      </c>
      <c r="F83" s="77">
        <v>10082</v>
      </c>
      <c r="G83" s="85">
        <v>139</v>
      </c>
      <c r="H83" s="92">
        <f t="shared" si="2"/>
        <v>4.791666666666667</v>
      </c>
      <c r="I83" s="27"/>
      <c r="K83" s="28"/>
      <c r="L83" s="16"/>
      <c r="M83" s="16"/>
      <c r="N83" s="16"/>
      <c r="O83" s="16"/>
      <c r="P83" s="16"/>
      <c r="Q83" s="16"/>
      <c r="R83" s="16"/>
    </row>
    <row r="84" spans="1:18" x14ac:dyDescent="0.2">
      <c r="A84" s="75" t="s">
        <v>182</v>
      </c>
      <c r="B84" s="20">
        <v>252</v>
      </c>
      <c r="C84" s="20">
        <v>15141</v>
      </c>
      <c r="D84" s="20">
        <v>268</v>
      </c>
      <c r="E84" s="84">
        <v>314</v>
      </c>
      <c r="F84" s="77">
        <v>18704</v>
      </c>
      <c r="G84" s="85">
        <v>339</v>
      </c>
      <c r="H84" s="92">
        <f t="shared" si="2"/>
        <v>0.26492537313432835</v>
      </c>
      <c r="I84" s="27"/>
      <c r="K84" s="28"/>
      <c r="L84" s="16"/>
      <c r="M84" s="16"/>
      <c r="N84" s="16"/>
      <c r="O84" s="16"/>
      <c r="P84" s="16"/>
      <c r="Q84" s="16"/>
      <c r="R84" s="16"/>
    </row>
    <row r="85" spans="1:18" x14ac:dyDescent="0.2">
      <c r="A85" s="75" t="s">
        <v>250</v>
      </c>
      <c r="B85" s="20">
        <v>0</v>
      </c>
      <c r="C85" s="20">
        <v>0</v>
      </c>
      <c r="D85" s="20">
        <v>0</v>
      </c>
      <c r="E85" s="84">
        <v>0</v>
      </c>
      <c r="F85" s="77">
        <v>2000</v>
      </c>
      <c r="G85" s="85">
        <v>20</v>
      </c>
      <c r="H85" s="93" t="s">
        <v>14</v>
      </c>
      <c r="I85" s="27"/>
      <c r="K85" s="28"/>
      <c r="L85" s="16"/>
      <c r="M85" s="16"/>
      <c r="N85" s="16"/>
      <c r="O85" s="16"/>
      <c r="P85" s="16"/>
      <c r="Q85" s="16"/>
      <c r="R85" s="16"/>
    </row>
    <row r="86" spans="1:18" x14ac:dyDescent="0.2">
      <c r="A86" s="75" t="s">
        <v>158</v>
      </c>
      <c r="B86" s="20">
        <v>769</v>
      </c>
      <c r="C86" s="20">
        <v>54817</v>
      </c>
      <c r="D86" s="20">
        <v>842</v>
      </c>
      <c r="E86" s="84">
        <v>1070</v>
      </c>
      <c r="F86" s="77">
        <v>74682</v>
      </c>
      <c r="G86" s="85">
        <v>1145</v>
      </c>
      <c r="H86" s="92">
        <f t="shared" si="2"/>
        <v>0.35985748218527314</v>
      </c>
      <c r="I86" s="27"/>
      <c r="K86" s="28"/>
      <c r="L86" s="16"/>
      <c r="M86" s="16"/>
      <c r="N86" s="16"/>
      <c r="O86" s="16"/>
      <c r="P86" s="16"/>
      <c r="Q86" s="16"/>
      <c r="R86" s="16"/>
    </row>
    <row r="87" spans="1:18" x14ac:dyDescent="0.2">
      <c r="A87" s="75" t="s">
        <v>136</v>
      </c>
      <c r="B87" s="20">
        <v>140</v>
      </c>
      <c r="C87" s="20">
        <v>13720</v>
      </c>
      <c r="D87" s="20">
        <v>176</v>
      </c>
      <c r="E87" s="84">
        <v>281</v>
      </c>
      <c r="F87" s="77">
        <v>24763</v>
      </c>
      <c r="G87" s="85">
        <v>365</v>
      </c>
      <c r="H87" s="92">
        <f t="shared" si="2"/>
        <v>1.0738636363636365</v>
      </c>
      <c r="I87" s="27"/>
      <c r="K87" s="28"/>
      <c r="L87" s="16"/>
      <c r="M87" s="16"/>
      <c r="N87" s="16"/>
      <c r="O87" s="16"/>
      <c r="P87" s="16"/>
      <c r="Q87" s="16"/>
      <c r="R87" s="16"/>
    </row>
    <row r="88" spans="1:18" x14ac:dyDescent="0.2">
      <c r="A88" s="75" t="s">
        <v>261</v>
      </c>
      <c r="B88" s="20">
        <v>0</v>
      </c>
      <c r="C88" s="20">
        <v>0</v>
      </c>
      <c r="D88" s="20">
        <v>0</v>
      </c>
      <c r="E88" s="84">
        <v>0</v>
      </c>
      <c r="F88" s="77">
        <v>2193</v>
      </c>
      <c r="G88" s="85">
        <v>26</v>
      </c>
      <c r="H88" s="93" t="s">
        <v>14</v>
      </c>
      <c r="I88" s="27"/>
      <c r="K88" s="28"/>
      <c r="L88" s="16"/>
      <c r="M88" s="16"/>
      <c r="N88" s="16"/>
      <c r="O88" s="16"/>
      <c r="P88" s="16"/>
      <c r="Q88" s="16"/>
      <c r="R88" s="16"/>
    </row>
    <row r="89" spans="1:18" x14ac:dyDescent="0.2">
      <c r="A89" s="75" t="s">
        <v>137</v>
      </c>
      <c r="B89" s="20">
        <v>189</v>
      </c>
      <c r="C89" s="20">
        <v>18039</v>
      </c>
      <c r="D89" s="20">
        <v>200</v>
      </c>
      <c r="E89" s="84">
        <v>188</v>
      </c>
      <c r="F89" s="77">
        <v>18759</v>
      </c>
      <c r="G89" s="85">
        <v>200</v>
      </c>
      <c r="H89" s="92">
        <f t="shared" si="2"/>
        <v>0</v>
      </c>
      <c r="I89" s="27"/>
      <c r="K89" s="28"/>
      <c r="L89" s="16"/>
      <c r="M89" s="16"/>
      <c r="N89" s="16"/>
      <c r="O89" s="16"/>
      <c r="P89" s="16"/>
      <c r="Q89" s="16"/>
      <c r="R89" s="16"/>
    </row>
    <row r="90" spans="1:18" x14ac:dyDescent="0.2">
      <c r="A90" s="75" t="s">
        <v>183</v>
      </c>
      <c r="B90" s="20">
        <v>0</v>
      </c>
      <c r="C90" s="20">
        <v>0</v>
      </c>
      <c r="D90" s="20">
        <v>0</v>
      </c>
      <c r="E90" s="84">
        <v>165</v>
      </c>
      <c r="F90" s="77">
        <v>17144</v>
      </c>
      <c r="G90" s="85">
        <v>193</v>
      </c>
      <c r="H90" s="93" t="s">
        <v>14</v>
      </c>
      <c r="I90" s="27"/>
      <c r="K90" s="28"/>
      <c r="L90" s="16"/>
      <c r="M90" s="16"/>
      <c r="N90" s="16"/>
      <c r="O90" s="16"/>
      <c r="P90" s="16"/>
      <c r="Q90" s="16"/>
      <c r="R90" s="16"/>
    </row>
    <row r="91" spans="1:18" x14ac:dyDescent="0.2">
      <c r="A91" s="75" t="s">
        <v>184</v>
      </c>
      <c r="B91" s="20">
        <v>0</v>
      </c>
      <c r="C91" s="20">
        <v>0</v>
      </c>
      <c r="D91" s="20">
        <v>0</v>
      </c>
      <c r="E91" s="84">
        <v>1560</v>
      </c>
      <c r="F91" s="77">
        <v>1560</v>
      </c>
      <c r="G91" s="85">
        <v>1987</v>
      </c>
      <c r="H91" s="93" t="s">
        <v>14</v>
      </c>
      <c r="I91" s="27"/>
      <c r="K91" s="28"/>
      <c r="L91" s="16"/>
      <c r="M91" s="16"/>
      <c r="N91" s="16"/>
      <c r="O91" s="16"/>
      <c r="P91" s="16"/>
      <c r="Q91" s="16"/>
      <c r="R91" s="16"/>
    </row>
    <row r="92" spans="1:18" x14ac:dyDescent="0.2">
      <c r="A92" s="75" t="s">
        <v>138</v>
      </c>
      <c r="B92" s="20">
        <v>1890</v>
      </c>
      <c r="C92" s="20">
        <v>105805</v>
      </c>
      <c r="D92" s="20">
        <v>2010</v>
      </c>
      <c r="E92" s="84">
        <v>1491</v>
      </c>
      <c r="F92" s="77">
        <v>83496</v>
      </c>
      <c r="G92" s="85">
        <v>1586</v>
      </c>
      <c r="H92" s="92">
        <f t="shared" si="2"/>
        <v>-0.21094527363184079</v>
      </c>
      <c r="I92" s="27"/>
      <c r="K92" s="28"/>
      <c r="L92" s="16"/>
      <c r="M92" s="16"/>
      <c r="N92" s="16"/>
      <c r="O92" s="16"/>
      <c r="P92" s="16"/>
      <c r="Q92" s="16"/>
      <c r="R92" s="16"/>
    </row>
    <row r="93" spans="1:18" x14ac:dyDescent="0.2">
      <c r="A93" s="75" t="s">
        <v>159</v>
      </c>
      <c r="B93" s="20">
        <v>397</v>
      </c>
      <c r="C93" s="20">
        <v>24318</v>
      </c>
      <c r="D93" s="20">
        <v>416</v>
      </c>
      <c r="E93" s="84">
        <v>415</v>
      </c>
      <c r="F93" s="77">
        <v>28589</v>
      </c>
      <c r="G93" s="85">
        <v>458</v>
      </c>
      <c r="H93" s="92">
        <f t="shared" si="2"/>
        <v>0.10096153846153846</v>
      </c>
      <c r="I93" s="27"/>
      <c r="K93" s="28"/>
      <c r="L93" s="16"/>
      <c r="M93" s="16"/>
      <c r="N93" s="16"/>
      <c r="O93" s="16"/>
      <c r="P93" s="16"/>
      <c r="Q93" s="16"/>
      <c r="R93" s="16"/>
    </row>
    <row r="94" spans="1:18" x14ac:dyDescent="0.2">
      <c r="A94" s="75" t="s">
        <v>29</v>
      </c>
      <c r="B94" s="20">
        <v>2217</v>
      </c>
      <c r="C94" s="20">
        <v>133020</v>
      </c>
      <c r="D94" s="20">
        <v>3340</v>
      </c>
      <c r="E94" s="84">
        <v>3216</v>
      </c>
      <c r="F94" s="77">
        <v>192960</v>
      </c>
      <c r="G94" s="85">
        <v>4843</v>
      </c>
      <c r="H94" s="92">
        <f t="shared" si="2"/>
        <v>0.45</v>
      </c>
      <c r="I94" s="27"/>
      <c r="K94" s="28"/>
      <c r="L94" s="16"/>
      <c r="M94" s="16"/>
      <c r="N94" s="16"/>
      <c r="O94" s="16"/>
      <c r="P94" s="16"/>
      <c r="Q94" s="16"/>
      <c r="R94" s="16"/>
    </row>
    <row r="95" spans="1:18" x14ac:dyDescent="0.2">
      <c r="A95" s="75" t="s">
        <v>139</v>
      </c>
      <c r="B95" s="20">
        <v>452</v>
      </c>
      <c r="C95" s="20">
        <v>36274</v>
      </c>
      <c r="D95" s="20">
        <v>508</v>
      </c>
      <c r="E95" s="84">
        <v>920</v>
      </c>
      <c r="F95" s="77">
        <v>73348</v>
      </c>
      <c r="G95" s="85">
        <v>1029</v>
      </c>
      <c r="H95" s="92">
        <f t="shared" si="2"/>
        <v>1.0255905511811023</v>
      </c>
      <c r="I95" s="27"/>
      <c r="K95" s="28"/>
      <c r="L95" s="16"/>
      <c r="M95" s="16"/>
      <c r="N95" s="16"/>
      <c r="O95" s="16"/>
      <c r="P95" s="16"/>
      <c r="Q95" s="16"/>
      <c r="R95" s="16"/>
    </row>
    <row r="96" spans="1:18" x14ac:dyDescent="0.2">
      <c r="A96" s="75" t="s">
        <v>160</v>
      </c>
      <c r="B96" s="20">
        <v>164</v>
      </c>
      <c r="C96" s="20">
        <v>14693</v>
      </c>
      <c r="D96" s="20">
        <v>190</v>
      </c>
      <c r="E96" s="84">
        <v>100</v>
      </c>
      <c r="F96" s="77">
        <v>11200</v>
      </c>
      <c r="G96" s="85">
        <v>123</v>
      </c>
      <c r="H96" s="92">
        <f t="shared" si="2"/>
        <v>-0.35263157894736841</v>
      </c>
      <c r="I96" s="27"/>
      <c r="K96" s="28"/>
      <c r="L96" s="16"/>
      <c r="M96" s="16"/>
      <c r="N96" s="16"/>
      <c r="O96" s="16"/>
      <c r="P96" s="16"/>
      <c r="Q96" s="16"/>
      <c r="R96" s="16"/>
    </row>
    <row r="97" spans="1:18" x14ac:dyDescent="0.2">
      <c r="A97" s="75" t="s">
        <v>140</v>
      </c>
      <c r="B97" s="20">
        <v>72</v>
      </c>
      <c r="C97" s="20">
        <v>288</v>
      </c>
      <c r="D97" s="20">
        <v>94</v>
      </c>
      <c r="E97" s="84">
        <v>0</v>
      </c>
      <c r="F97" s="77">
        <v>0</v>
      </c>
      <c r="G97" s="85">
        <v>0</v>
      </c>
      <c r="H97" s="92">
        <f t="shared" si="2"/>
        <v>-1</v>
      </c>
      <c r="I97" s="27"/>
      <c r="K97" s="28"/>
      <c r="L97" s="16"/>
      <c r="M97" s="16"/>
      <c r="N97" s="16"/>
      <c r="O97" s="16"/>
      <c r="P97" s="16"/>
      <c r="Q97" s="16"/>
      <c r="R97" s="16"/>
    </row>
    <row r="98" spans="1:18" x14ac:dyDescent="0.2">
      <c r="A98" s="75" t="s">
        <v>185</v>
      </c>
      <c r="B98" s="20">
        <v>0</v>
      </c>
      <c r="C98" s="20">
        <v>0</v>
      </c>
      <c r="D98" s="20">
        <v>0</v>
      </c>
      <c r="E98" s="84">
        <v>100</v>
      </c>
      <c r="F98" s="77">
        <v>7120</v>
      </c>
      <c r="G98" s="85">
        <v>138</v>
      </c>
      <c r="H98" s="93" t="s">
        <v>14</v>
      </c>
      <c r="I98" s="27"/>
      <c r="K98" s="28"/>
      <c r="L98" s="16"/>
      <c r="M98" s="16"/>
      <c r="N98" s="16"/>
      <c r="O98" s="16"/>
      <c r="P98" s="16"/>
      <c r="Q98" s="16"/>
      <c r="R98" s="16"/>
    </row>
    <row r="99" spans="1:18" x14ac:dyDescent="0.2">
      <c r="A99" s="75" t="s">
        <v>22</v>
      </c>
      <c r="B99" s="20">
        <v>63386</v>
      </c>
      <c r="C99" s="20">
        <v>4817876</v>
      </c>
      <c r="D99" s="20">
        <v>75617</v>
      </c>
      <c r="E99" s="84">
        <v>58221</v>
      </c>
      <c r="F99" s="77">
        <v>4795023</v>
      </c>
      <c r="G99" s="85">
        <v>70773</v>
      </c>
      <c r="H99" s="92">
        <f t="shared" si="2"/>
        <v>-6.4059669122022822E-2</v>
      </c>
      <c r="I99" s="27"/>
      <c r="K99" s="28"/>
      <c r="L99" s="16"/>
      <c r="M99" s="16"/>
      <c r="N99" s="16"/>
      <c r="O99" s="16"/>
      <c r="P99" s="16"/>
      <c r="Q99" s="16"/>
      <c r="R99" s="16"/>
    </row>
    <row r="100" spans="1:18" x14ac:dyDescent="0.2">
      <c r="A100" s="75" t="s">
        <v>230</v>
      </c>
      <c r="B100" s="20">
        <v>21</v>
      </c>
      <c r="C100" s="20">
        <v>1361</v>
      </c>
      <c r="D100" s="20">
        <v>24</v>
      </c>
      <c r="E100" s="84">
        <v>42</v>
      </c>
      <c r="F100" s="77">
        <v>2866</v>
      </c>
      <c r="G100" s="85">
        <v>48</v>
      </c>
      <c r="H100" s="92">
        <f t="shared" si="2"/>
        <v>1</v>
      </c>
      <c r="I100" s="27"/>
      <c r="K100" s="28"/>
      <c r="L100" s="16"/>
      <c r="M100" s="16"/>
      <c r="N100" s="16"/>
      <c r="O100" s="16"/>
      <c r="P100" s="16"/>
      <c r="Q100" s="16"/>
      <c r="R100" s="16"/>
    </row>
    <row r="101" spans="1:18" x14ac:dyDescent="0.2">
      <c r="A101" s="75" t="s">
        <v>141</v>
      </c>
      <c r="B101" s="20">
        <v>745</v>
      </c>
      <c r="C101" s="20">
        <v>61285</v>
      </c>
      <c r="D101" s="20">
        <v>810</v>
      </c>
      <c r="E101" s="84">
        <v>560</v>
      </c>
      <c r="F101" s="77">
        <v>49475</v>
      </c>
      <c r="G101" s="85">
        <v>505</v>
      </c>
      <c r="H101" s="92">
        <f t="shared" si="2"/>
        <v>-0.37654320987654322</v>
      </c>
      <c r="I101" s="27"/>
      <c r="K101" s="28"/>
      <c r="L101" s="16"/>
      <c r="M101" s="16"/>
      <c r="N101" s="16"/>
      <c r="O101" s="16"/>
      <c r="P101" s="16"/>
      <c r="Q101" s="16"/>
      <c r="R101" s="16"/>
    </row>
    <row r="102" spans="1:18" x14ac:dyDescent="0.2">
      <c r="A102" s="75" t="s">
        <v>262</v>
      </c>
      <c r="B102" s="20">
        <v>0</v>
      </c>
      <c r="C102" s="20">
        <v>2486</v>
      </c>
      <c r="D102" s="20">
        <v>46</v>
      </c>
      <c r="E102" s="84">
        <v>0</v>
      </c>
      <c r="F102" s="77">
        <v>14402</v>
      </c>
      <c r="G102" s="85">
        <v>207</v>
      </c>
      <c r="H102" s="92">
        <f t="shared" si="2"/>
        <v>3.5</v>
      </c>
      <c r="I102" s="27"/>
      <c r="K102" s="28"/>
      <c r="L102" s="16"/>
      <c r="M102" s="16"/>
      <c r="N102" s="16"/>
      <c r="O102" s="16"/>
      <c r="P102" s="16"/>
      <c r="Q102" s="16"/>
      <c r="R102" s="16"/>
    </row>
    <row r="103" spans="1:18" x14ac:dyDescent="0.2">
      <c r="A103" s="75" t="s">
        <v>268</v>
      </c>
      <c r="B103" s="20">
        <v>0</v>
      </c>
      <c r="C103" s="20">
        <v>0</v>
      </c>
      <c r="D103" s="20">
        <v>0</v>
      </c>
      <c r="E103" s="84">
        <v>0</v>
      </c>
      <c r="F103" s="77">
        <v>6963</v>
      </c>
      <c r="G103" s="85">
        <v>84</v>
      </c>
      <c r="H103" s="93" t="s">
        <v>14</v>
      </c>
      <c r="I103" s="27"/>
      <c r="K103" s="28"/>
      <c r="L103" s="16"/>
      <c r="M103" s="16"/>
      <c r="N103" s="16"/>
      <c r="O103" s="16"/>
      <c r="P103" s="16"/>
      <c r="Q103" s="16"/>
      <c r="R103" s="16"/>
    </row>
    <row r="104" spans="1:18" x14ac:dyDescent="0.2">
      <c r="A104" s="75" t="s">
        <v>251</v>
      </c>
      <c r="B104" s="20">
        <v>0</v>
      </c>
      <c r="C104" s="20">
        <v>0</v>
      </c>
      <c r="D104" s="20">
        <v>0</v>
      </c>
      <c r="E104" s="84">
        <v>480</v>
      </c>
      <c r="F104" s="77">
        <v>480</v>
      </c>
      <c r="G104" s="85">
        <v>612</v>
      </c>
      <c r="H104" s="93" t="s">
        <v>14</v>
      </c>
      <c r="I104" s="27"/>
      <c r="K104" s="28"/>
      <c r="L104" s="16"/>
      <c r="M104" s="16"/>
      <c r="N104" s="16"/>
      <c r="O104" s="16"/>
      <c r="P104" s="16"/>
      <c r="Q104" s="16"/>
      <c r="R104" s="16"/>
    </row>
    <row r="105" spans="1:18" x14ac:dyDescent="0.2">
      <c r="A105" s="75" t="s">
        <v>81</v>
      </c>
      <c r="B105" s="20">
        <v>29483</v>
      </c>
      <c r="C105" s="20">
        <v>1491226</v>
      </c>
      <c r="D105" s="20">
        <v>40699</v>
      </c>
      <c r="E105" s="84">
        <v>20621</v>
      </c>
      <c r="F105" s="77">
        <v>1248874</v>
      </c>
      <c r="G105" s="85">
        <v>27007</v>
      </c>
      <c r="H105" s="92">
        <f t="shared" si="2"/>
        <v>-0.33642104228605124</v>
      </c>
      <c r="I105" s="27"/>
      <c r="K105" s="28"/>
      <c r="L105" s="16"/>
      <c r="M105" s="16"/>
      <c r="N105" s="16"/>
      <c r="O105" s="16"/>
      <c r="P105" s="16"/>
      <c r="Q105" s="16"/>
      <c r="R105" s="16"/>
    </row>
    <row r="106" spans="1:18" x14ac:dyDescent="0.2">
      <c r="A106" s="75" t="s">
        <v>263</v>
      </c>
      <c r="B106" s="20">
        <v>0</v>
      </c>
      <c r="C106" s="20">
        <v>0</v>
      </c>
      <c r="D106" s="20">
        <v>0</v>
      </c>
      <c r="E106" s="84">
        <v>0</v>
      </c>
      <c r="F106" s="77">
        <v>2191</v>
      </c>
      <c r="G106" s="85">
        <v>25</v>
      </c>
      <c r="H106" s="93" t="s">
        <v>14</v>
      </c>
      <c r="I106" s="27"/>
      <c r="K106" s="28"/>
      <c r="L106" s="16"/>
      <c r="M106" s="16"/>
      <c r="N106" s="16"/>
      <c r="O106" s="16"/>
      <c r="P106" s="16"/>
      <c r="Q106" s="16"/>
      <c r="R106" s="16"/>
    </row>
    <row r="107" spans="1:18" x14ac:dyDescent="0.2">
      <c r="A107" s="108" t="s">
        <v>12</v>
      </c>
      <c r="B107" s="109">
        <f t="shared" ref="B107:G107" si="3">SUM(B55:B106)</f>
        <v>245566</v>
      </c>
      <c r="C107" s="109">
        <f t="shared" si="3"/>
        <v>12962066</v>
      </c>
      <c r="D107" s="109">
        <f t="shared" si="3"/>
        <v>324415</v>
      </c>
      <c r="E107" s="78">
        <f t="shared" si="3"/>
        <v>224074</v>
      </c>
      <c r="F107" s="79">
        <f t="shared" si="3"/>
        <v>13215627</v>
      </c>
      <c r="G107" s="79">
        <f t="shared" si="3"/>
        <v>275244</v>
      </c>
      <c r="H107" s="97">
        <f>(+G107-D107)/D107</f>
        <v>-0.15156820738868423</v>
      </c>
      <c r="I107" s="34"/>
      <c r="J107" s="43"/>
      <c r="K107" s="44"/>
      <c r="L107" s="9"/>
      <c r="M107" s="9"/>
      <c r="N107" s="45"/>
      <c r="O107" s="9"/>
      <c r="P107" s="9"/>
      <c r="Q107" s="45"/>
      <c r="R107" s="21"/>
    </row>
    <row r="108" spans="1:18" x14ac:dyDescent="0.2">
      <c r="A108" s="9"/>
      <c r="B108" s="9"/>
      <c r="C108" s="9"/>
      <c r="D108" s="9"/>
      <c r="E108" s="9"/>
      <c r="F108" s="131" t="s">
        <v>15</v>
      </c>
      <c r="G108" s="131"/>
      <c r="H108" s="47">
        <f>(+E107-B107)/B107</f>
        <v>-8.7520259319286878E-2</v>
      </c>
      <c r="I108" s="48"/>
      <c r="J108" s="43"/>
      <c r="K108" s="44"/>
      <c r="L108" s="9"/>
      <c r="M108" s="9"/>
      <c r="N108" s="45"/>
      <c r="O108" s="9"/>
      <c r="P108" s="9"/>
      <c r="Q108" s="45"/>
      <c r="R108" s="46"/>
    </row>
    <row r="109" spans="1:18" ht="10.15" customHeight="1" x14ac:dyDescent="0.2"/>
  </sheetData>
  <sheetProtection selectLockedCells="1" selectUnlockedCells="1"/>
  <mergeCells count="2">
    <mergeCell ref="F51:G51"/>
    <mergeCell ref="F108:G108"/>
  </mergeCells>
  <pageMargins left="0.95972222222222225" right="0.27013888888888887" top="0.27013888888888887" bottom="0.43333333333333335" header="0.51180555555555551" footer="0"/>
  <pageSetup paperSize="9" firstPageNumber="0" orientation="portrait" horizontalDpi="300" verticalDpi="300" r:id="rId1"/>
  <headerFooter alignWithMargins="0">
    <oddFooter>&amp;C&amp;8Form.1100 - 31/03/08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61"/>
  <sheetViews>
    <sheetView showGridLines="0" tabSelected="1" zoomScaleNormal="100" zoomScaleSheetLayoutView="100" workbookViewId="0">
      <selection activeCell="H1" sqref="H1"/>
    </sheetView>
  </sheetViews>
  <sheetFormatPr baseColWidth="10" defaultColWidth="11.42578125" defaultRowHeight="11.25" x14ac:dyDescent="0.2"/>
  <cols>
    <col min="1" max="1" width="15.140625" style="11" customWidth="1"/>
    <col min="2" max="2" width="10.42578125" style="11" customWidth="1"/>
    <col min="3" max="3" width="9.7109375" style="11" customWidth="1"/>
    <col min="4" max="4" width="11.140625" style="11" customWidth="1"/>
    <col min="5" max="6" width="9.7109375" style="11" customWidth="1"/>
    <col min="7" max="7" width="11.42578125" style="11" customWidth="1"/>
    <col min="8" max="9" width="9.7109375" style="11" customWidth="1"/>
    <col min="10" max="16384" width="11.42578125" style="11"/>
  </cols>
  <sheetData>
    <row r="1" spans="1:9" s="2" customFormat="1" ht="12.75" x14ac:dyDescent="0.2"/>
    <row r="2" spans="1:9" s="2" customFormat="1" ht="12.75" x14ac:dyDescent="0.2"/>
    <row r="3" spans="1:9" s="2" customFormat="1" ht="12.75" x14ac:dyDescent="0.2"/>
    <row r="4" spans="1:9" s="2" customFormat="1" ht="12.75" x14ac:dyDescent="0.2"/>
    <row r="5" spans="1:9" s="2" customFormat="1" ht="12.75" x14ac:dyDescent="0.2"/>
    <row r="6" spans="1:9" s="2" customFormat="1" ht="12.75" x14ac:dyDescent="0.2"/>
    <row r="7" spans="1:9" s="2" customFormat="1" ht="12.75" x14ac:dyDescent="0.2"/>
    <row r="8" spans="1:9" s="2" customFormat="1" ht="12.75" x14ac:dyDescent="0.2"/>
    <row r="9" spans="1:9" s="2" customFormat="1" ht="12.75" x14ac:dyDescent="0.2"/>
    <row r="10" spans="1:9" s="2" customFormat="1" ht="12.75" x14ac:dyDescent="0.2">
      <c r="A10" s="3" t="s">
        <v>146</v>
      </c>
      <c r="B10" s="3"/>
      <c r="C10" s="3"/>
      <c r="D10" s="3"/>
      <c r="E10" s="4"/>
      <c r="F10" s="4"/>
      <c r="G10" s="23"/>
      <c r="H10" s="23"/>
      <c r="I10" s="24"/>
    </row>
    <row r="11" spans="1:9" s="2" customFormat="1" ht="12.75" x14ac:dyDescent="0.2">
      <c r="A11" s="3"/>
      <c r="B11" s="3"/>
      <c r="C11" s="3"/>
      <c r="D11" s="3"/>
      <c r="G11" s="23"/>
      <c r="H11" s="23"/>
      <c r="I11" s="24"/>
    </row>
    <row r="12" spans="1:9" ht="12.75" customHeight="1" x14ac:dyDescent="0.2">
      <c r="A12" s="23"/>
      <c r="B12" s="23"/>
      <c r="C12" s="49"/>
      <c r="D12" s="49"/>
      <c r="E12" s="49"/>
      <c r="F12" s="3" t="str">
        <f>+CONCATENATE(MID(Principal!C11,1,14)," de ambas temporadas")</f>
        <v>Datos al 31/12 de ambas temporadas</v>
      </c>
      <c r="G12" s="49"/>
      <c r="H12" s="49"/>
      <c r="I12" s="49"/>
    </row>
    <row r="13" spans="1:9" ht="6" customHeight="1" x14ac:dyDescent="0.2"/>
    <row r="14" spans="1:9" x14ac:dyDescent="0.2">
      <c r="A14" s="118" t="s">
        <v>30</v>
      </c>
      <c r="B14" s="119"/>
      <c r="C14" s="119"/>
      <c r="D14" s="119"/>
      <c r="E14" s="120"/>
      <c r="F14" s="51" t="s">
        <v>76</v>
      </c>
      <c r="G14" s="51"/>
      <c r="H14" s="51"/>
      <c r="I14" s="95" t="s">
        <v>18</v>
      </c>
    </row>
    <row r="15" spans="1:9" x14ac:dyDescent="0.2">
      <c r="A15" s="121" t="s">
        <v>16</v>
      </c>
      <c r="B15" s="122" t="s">
        <v>13</v>
      </c>
      <c r="C15" s="123" t="s">
        <v>4</v>
      </c>
      <c r="D15" s="123" t="s">
        <v>5</v>
      </c>
      <c r="E15" s="124" t="s">
        <v>6</v>
      </c>
      <c r="F15" s="117" t="s">
        <v>4</v>
      </c>
      <c r="G15" s="52" t="s">
        <v>5</v>
      </c>
      <c r="H15" s="52" t="s">
        <v>6</v>
      </c>
      <c r="I15" s="96" t="s">
        <v>19</v>
      </c>
    </row>
    <row r="16" spans="1:9" ht="13.15" customHeight="1" x14ac:dyDescent="0.2">
      <c r="A16" s="113" t="s">
        <v>124</v>
      </c>
      <c r="B16" s="114" t="s">
        <v>45</v>
      </c>
      <c r="C16" s="115">
        <v>45</v>
      </c>
      <c r="D16" s="115">
        <v>45</v>
      </c>
      <c r="E16" s="115">
        <v>73</v>
      </c>
      <c r="F16" s="100">
        <v>0</v>
      </c>
      <c r="G16" s="99">
        <v>0</v>
      </c>
      <c r="H16" s="101">
        <v>0</v>
      </c>
      <c r="I16" s="92">
        <f t="shared" ref="I16:I157" si="0">(+H16-E16)/E16</f>
        <v>-1</v>
      </c>
    </row>
    <row r="17" spans="1:9" ht="13.15" customHeight="1" x14ac:dyDescent="0.2">
      <c r="A17" s="113" t="s">
        <v>124</v>
      </c>
      <c r="B17" s="114" t="s">
        <v>153</v>
      </c>
      <c r="C17" s="115">
        <v>15</v>
      </c>
      <c r="D17" s="115">
        <v>15</v>
      </c>
      <c r="E17" s="115">
        <v>24</v>
      </c>
      <c r="F17" s="89">
        <v>0</v>
      </c>
      <c r="G17" s="116">
        <v>0</v>
      </c>
      <c r="H17" s="90">
        <v>0</v>
      </c>
      <c r="I17" s="92">
        <f t="shared" si="0"/>
        <v>-1</v>
      </c>
    </row>
    <row r="18" spans="1:9" ht="13.15" customHeight="1" x14ac:dyDescent="0.2">
      <c r="A18" s="113" t="s">
        <v>124</v>
      </c>
      <c r="B18" s="114" t="s">
        <v>147</v>
      </c>
      <c r="C18" s="115">
        <v>1416</v>
      </c>
      <c r="D18" s="115">
        <v>92256</v>
      </c>
      <c r="E18" s="115">
        <v>1464</v>
      </c>
      <c r="F18" s="89">
        <v>1699</v>
      </c>
      <c r="G18" s="116">
        <v>95501</v>
      </c>
      <c r="H18" s="90">
        <v>1798</v>
      </c>
      <c r="I18" s="92">
        <f t="shared" si="0"/>
        <v>0.22814207650273224</v>
      </c>
    </row>
    <row r="19" spans="1:9" ht="13.15" customHeight="1" x14ac:dyDescent="0.2">
      <c r="A19" s="113" t="s">
        <v>124</v>
      </c>
      <c r="B19" s="114" t="s">
        <v>46</v>
      </c>
      <c r="C19" s="115">
        <v>403</v>
      </c>
      <c r="D19" s="115">
        <v>50119</v>
      </c>
      <c r="E19" s="115">
        <v>379</v>
      </c>
      <c r="F19" s="89">
        <v>767</v>
      </c>
      <c r="G19" s="116">
        <v>94764</v>
      </c>
      <c r="H19" s="90">
        <v>650</v>
      </c>
      <c r="I19" s="92">
        <f t="shared" si="0"/>
        <v>0.71503957783641159</v>
      </c>
    </row>
    <row r="20" spans="1:9" ht="13.15" customHeight="1" x14ac:dyDescent="0.2">
      <c r="A20" s="113" t="s">
        <v>64</v>
      </c>
      <c r="B20" s="114" t="s">
        <v>41</v>
      </c>
      <c r="C20" s="115">
        <v>9745</v>
      </c>
      <c r="D20" s="115">
        <v>9745</v>
      </c>
      <c r="E20" s="115">
        <v>7782</v>
      </c>
      <c r="F20" s="89">
        <v>6740</v>
      </c>
      <c r="G20" s="116">
        <v>6740</v>
      </c>
      <c r="H20" s="90">
        <v>5070</v>
      </c>
      <c r="I20" s="92">
        <f t="shared" si="0"/>
        <v>-0.34849653045489593</v>
      </c>
    </row>
    <row r="21" spans="1:9" ht="13.15" customHeight="1" x14ac:dyDescent="0.2">
      <c r="A21" s="113" t="s">
        <v>64</v>
      </c>
      <c r="B21" s="114" t="s">
        <v>147</v>
      </c>
      <c r="C21" s="115">
        <v>0</v>
      </c>
      <c r="D21" s="115">
        <v>0</v>
      </c>
      <c r="E21" s="115">
        <v>0</v>
      </c>
      <c r="F21" s="89">
        <v>945</v>
      </c>
      <c r="G21" s="116">
        <v>48657</v>
      </c>
      <c r="H21" s="90">
        <v>963</v>
      </c>
      <c r="I21" s="93" t="s">
        <v>14</v>
      </c>
    </row>
    <row r="22" spans="1:9" ht="13.15" customHeight="1" x14ac:dyDescent="0.2">
      <c r="A22" s="113" t="s">
        <v>64</v>
      </c>
      <c r="B22" s="114" t="s">
        <v>46</v>
      </c>
      <c r="C22" s="115">
        <v>123</v>
      </c>
      <c r="D22" s="115">
        <v>10766</v>
      </c>
      <c r="E22" s="115">
        <v>146</v>
      </c>
      <c r="F22" s="89">
        <v>202</v>
      </c>
      <c r="G22" s="116">
        <v>22558</v>
      </c>
      <c r="H22" s="90">
        <v>245</v>
      </c>
      <c r="I22" s="92">
        <f t="shared" si="0"/>
        <v>0.67808219178082196</v>
      </c>
    </row>
    <row r="23" spans="1:9" ht="13.15" customHeight="1" x14ac:dyDescent="0.2">
      <c r="A23" s="113" t="s">
        <v>229</v>
      </c>
      <c r="B23" s="114" t="s">
        <v>147</v>
      </c>
      <c r="C23" s="115">
        <v>63</v>
      </c>
      <c r="D23" s="115">
        <v>4696</v>
      </c>
      <c r="E23" s="115">
        <v>69</v>
      </c>
      <c r="F23" s="89">
        <v>0</v>
      </c>
      <c r="G23" s="116">
        <v>0</v>
      </c>
      <c r="H23" s="90">
        <v>0</v>
      </c>
      <c r="I23" s="92">
        <f t="shared" si="0"/>
        <v>-1</v>
      </c>
    </row>
    <row r="24" spans="1:9" ht="13.15" customHeight="1" x14ac:dyDescent="0.2">
      <c r="A24" s="113" t="s">
        <v>229</v>
      </c>
      <c r="B24" s="114" t="s">
        <v>46</v>
      </c>
      <c r="C24" s="115">
        <v>42</v>
      </c>
      <c r="D24" s="115">
        <v>4410</v>
      </c>
      <c r="E24" s="115">
        <v>45</v>
      </c>
      <c r="F24" s="89">
        <v>0</v>
      </c>
      <c r="G24" s="116">
        <v>0</v>
      </c>
      <c r="H24" s="90">
        <v>0</v>
      </c>
      <c r="I24" s="92">
        <f t="shared" si="0"/>
        <v>-1</v>
      </c>
    </row>
    <row r="25" spans="1:9" ht="13.15" customHeight="1" x14ac:dyDescent="0.2">
      <c r="A25" s="113" t="s">
        <v>65</v>
      </c>
      <c r="B25" s="114" t="s">
        <v>42</v>
      </c>
      <c r="C25" s="115">
        <v>107</v>
      </c>
      <c r="D25" s="115">
        <v>3675</v>
      </c>
      <c r="E25" s="115">
        <v>4551</v>
      </c>
      <c r="F25" s="89">
        <v>0</v>
      </c>
      <c r="G25" s="116">
        <v>0</v>
      </c>
      <c r="H25" s="90">
        <v>0</v>
      </c>
      <c r="I25" s="92">
        <f t="shared" si="0"/>
        <v>-1</v>
      </c>
    </row>
    <row r="26" spans="1:9" ht="13.15" customHeight="1" x14ac:dyDescent="0.2">
      <c r="A26" s="113" t="s">
        <v>65</v>
      </c>
      <c r="B26" s="114" t="s">
        <v>43</v>
      </c>
      <c r="C26" s="115">
        <v>60</v>
      </c>
      <c r="D26" s="115">
        <v>5565</v>
      </c>
      <c r="E26" s="115">
        <v>139</v>
      </c>
      <c r="F26" s="89">
        <v>0</v>
      </c>
      <c r="G26" s="116">
        <v>0</v>
      </c>
      <c r="H26" s="90">
        <v>0</v>
      </c>
      <c r="I26" s="92">
        <f t="shared" si="0"/>
        <v>-1</v>
      </c>
    </row>
    <row r="27" spans="1:9" ht="13.15" customHeight="1" x14ac:dyDescent="0.2">
      <c r="A27" s="113" t="s">
        <v>65</v>
      </c>
      <c r="B27" s="114" t="s">
        <v>49</v>
      </c>
      <c r="C27" s="115">
        <v>0</v>
      </c>
      <c r="D27" s="115">
        <v>0</v>
      </c>
      <c r="E27" s="115">
        <v>0</v>
      </c>
      <c r="F27" s="89">
        <v>2704</v>
      </c>
      <c r="G27" s="116">
        <v>162240</v>
      </c>
      <c r="H27" s="90">
        <v>4072</v>
      </c>
      <c r="I27" s="93" t="s">
        <v>14</v>
      </c>
    </row>
    <row r="28" spans="1:9" ht="13.15" customHeight="1" x14ac:dyDescent="0.2">
      <c r="A28" s="113" t="s">
        <v>65</v>
      </c>
      <c r="B28" s="91" t="s">
        <v>50</v>
      </c>
      <c r="C28" s="87">
        <v>40</v>
      </c>
      <c r="D28" s="87">
        <v>2202</v>
      </c>
      <c r="E28" s="87">
        <v>83</v>
      </c>
      <c r="F28" s="89">
        <v>0</v>
      </c>
      <c r="G28" s="88">
        <v>0</v>
      </c>
      <c r="H28" s="90">
        <v>0</v>
      </c>
      <c r="I28" s="92">
        <f t="shared" si="0"/>
        <v>-1</v>
      </c>
    </row>
    <row r="29" spans="1:9" ht="13.15" customHeight="1" x14ac:dyDescent="0.2">
      <c r="A29" s="113" t="s">
        <v>203</v>
      </c>
      <c r="B29" s="91" t="s">
        <v>46</v>
      </c>
      <c r="C29" s="87">
        <v>20</v>
      </c>
      <c r="D29" s="87">
        <v>1260</v>
      </c>
      <c r="E29" s="87">
        <v>26</v>
      </c>
      <c r="F29" s="89">
        <v>0</v>
      </c>
      <c r="G29" s="88">
        <v>0</v>
      </c>
      <c r="H29" s="90">
        <v>0</v>
      </c>
      <c r="I29" s="92">
        <f t="shared" si="0"/>
        <v>-1</v>
      </c>
    </row>
    <row r="30" spans="1:9" ht="13.15" customHeight="1" x14ac:dyDescent="0.2">
      <c r="A30" s="113" t="s">
        <v>249</v>
      </c>
      <c r="B30" s="91" t="s">
        <v>147</v>
      </c>
      <c r="C30" s="87"/>
      <c r="D30" s="87"/>
      <c r="E30" s="87"/>
      <c r="F30" s="89"/>
      <c r="G30" s="88"/>
      <c r="H30" s="90"/>
      <c r="I30" s="93" t="s">
        <v>14</v>
      </c>
    </row>
    <row r="31" spans="1:9" ht="13.15" customHeight="1" x14ac:dyDescent="0.2">
      <c r="A31" s="113" t="s">
        <v>156</v>
      </c>
      <c r="B31" s="91" t="s">
        <v>147</v>
      </c>
      <c r="C31" s="87">
        <v>63</v>
      </c>
      <c r="D31" s="87">
        <v>3528</v>
      </c>
      <c r="E31" s="87">
        <v>68</v>
      </c>
      <c r="F31" s="89">
        <v>0</v>
      </c>
      <c r="G31" s="88">
        <v>0</v>
      </c>
      <c r="H31" s="90">
        <v>0</v>
      </c>
      <c r="I31" s="92">
        <f t="shared" si="0"/>
        <v>-1</v>
      </c>
    </row>
    <row r="32" spans="1:9" ht="13.15" customHeight="1" x14ac:dyDescent="0.2">
      <c r="A32" s="113" t="s">
        <v>125</v>
      </c>
      <c r="B32" s="91" t="s">
        <v>147</v>
      </c>
      <c r="C32" s="87">
        <v>126</v>
      </c>
      <c r="D32" s="87">
        <v>7056</v>
      </c>
      <c r="E32" s="87">
        <v>134</v>
      </c>
      <c r="F32" s="89">
        <v>623</v>
      </c>
      <c r="G32" s="88">
        <v>35728</v>
      </c>
      <c r="H32" s="90">
        <v>661</v>
      </c>
      <c r="I32" s="92">
        <f t="shared" si="0"/>
        <v>3.9328358208955225</v>
      </c>
    </row>
    <row r="33" spans="1:9" ht="13.15" customHeight="1" x14ac:dyDescent="0.2">
      <c r="A33" s="113" t="s">
        <v>125</v>
      </c>
      <c r="B33" s="91" t="s">
        <v>46</v>
      </c>
      <c r="C33" s="87">
        <v>627</v>
      </c>
      <c r="D33" s="87">
        <v>35951</v>
      </c>
      <c r="E33" s="87">
        <v>660</v>
      </c>
      <c r="F33" s="89">
        <v>63</v>
      </c>
      <c r="G33" s="88">
        <v>6615</v>
      </c>
      <c r="H33" s="90">
        <v>67</v>
      </c>
      <c r="I33" s="92">
        <f t="shared" si="0"/>
        <v>-0.89848484848484844</v>
      </c>
    </row>
    <row r="34" spans="1:9" ht="13.15" customHeight="1" x14ac:dyDescent="0.2">
      <c r="A34" s="113" t="s">
        <v>66</v>
      </c>
      <c r="B34" s="91" t="s">
        <v>40</v>
      </c>
      <c r="C34" s="87">
        <v>60</v>
      </c>
      <c r="D34" s="87">
        <v>15338</v>
      </c>
      <c r="E34" s="87">
        <v>212</v>
      </c>
      <c r="F34" s="89">
        <v>40</v>
      </c>
      <c r="G34" s="88">
        <v>2800</v>
      </c>
      <c r="H34" s="90">
        <v>34</v>
      </c>
      <c r="I34" s="92">
        <f t="shared" si="0"/>
        <v>-0.839622641509434</v>
      </c>
    </row>
    <row r="35" spans="1:9" ht="13.15" customHeight="1" x14ac:dyDescent="0.2">
      <c r="A35" s="113" t="s">
        <v>66</v>
      </c>
      <c r="B35" s="91" t="s">
        <v>265</v>
      </c>
      <c r="C35" s="87">
        <v>80</v>
      </c>
      <c r="D35" s="87">
        <v>80</v>
      </c>
      <c r="E35" s="87">
        <v>110</v>
      </c>
      <c r="F35" s="89">
        <v>0</v>
      </c>
      <c r="G35" s="88">
        <v>0</v>
      </c>
      <c r="H35" s="90">
        <v>0</v>
      </c>
      <c r="I35" s="92">
        <f t="shared" si="0"/>
        <v>-1</v>
      </c>
    </row>
    <row r="36" spans="1:9" ht="13.15" customHeight="1" x14ac:dyDescent="0.2">
      <c r="A36" s="113" t="s">
        <v>66</v>
      </c>
      <c r="B36" s="91" t="s">
        <v>201</v>
      </c>
      <c r="C36" s="87">
        <v>36</v>
      </c>
      <c r="D36" s="87">
        <v>144</v>
      </c>
      <c r="E36" s="87">
        <v>21</v>
      </c>
      <c r="F36" s="89">
        <v>0</v>
      </c>
      <c r="G36" s="88">
        <v>0</v>
      </c>
      <c r="H36" s="90">
        <v>0</v>
      </c>
      <c r="I36" s="92">
        <f t="shared" si="0"/>
        <v>-1</v>
      </c>
    </row>
    <row r="37" spans="1:9" ht="13.15" customHeight="1" x14ac:dyDescent="0.2">
      <c r="A37" s="113" t="s">
        <v>66</v>
      </c>
      <c r="B37" s="91" t="s">
        <v>148</v>
      </c>
      <c r="C37" s="87">
        <v>6</v>
      </c>
      <c r="D37" s="87">
        <v>1160</v>
      </c>
      <c r="E37" s="87">
        <v>7</v>
      </c>
      <c r="F37" s="89">
        <v>20</v>
      </c>
      <c r="G37" s="88">
        <v>2240</v>
      </c>
      <c r="H37" s="90">
        <v>17</v>
      </c>
      <c r="I37" s="92">
        <f t="shared" si="0"/>
        <v>1.4285714285714286</v>
      </c>
    </row>
    <row r="38" spans="1:9" ht="13.15" customHeight="1" x14ac:dyDescent="0.2">
      <c r="A38" s="113" t="s">
        <v>66</v>
      </c>
      <c r="B38" s="91" t="s">
        <v>43</v>
      </c>
      <c r="C38" s="87">
        <v>0</v>
      </c>
      <c r="D38" s="87">
        <v>228992</v>
      </c>
      <c r="E38" s="87">
        <v>5725</v>
      </c>
      <c r="F38" s="89">
        <v>0</v>
      </c>
      <c r="G38" s="88">
        <v>11960</v>
      </c>
      <c r="H38" s="90">
        <v>299</v>
      </c>
      <c r="I38" s="92">
        <f t="shared" si="0"/>
        <v>-0.94777292576419214</v>
      </c>
    </row>
    <row r="39" spans="1:9" ht="13.15" customHeight="1" x14ac:dyDescent="0.2">
      <c r="A39" s="113" t="s">
        <v>66</v>
      </c>
      <c r="B39" s="91" t="s">
        <v>147</v>
      </c>
      <c r="C39" s="87">
        <v>69</v>
      </c>
      <c r="D39" s="87">
        <v>3395</v>
      </c>
      <c r="E39" s="87">
        <v>69</v>
      </c>
      <c r="F39" s="89">
        <v>172</v>
      </c>
      <c r="G39" s="88">
        <v>8526</v>
      </c>
      <c r="H39" s="90">
        <v>170</v>
      </c>
      <c r="I39" s="92">
        <f t="shared" si="0"/>
        <v>1.463768115942029</v>
      </c>
    </row>
    <row r="40" spans="1:9" ht="13.15" customHeight="1" x14ac:dyDescent="0.2">
      <c r="A40" s="113" t="s">
        <v>66</v>
      </c>
      <c r="B40" s="91" t="s">
        <v>46</v>
      </c>
      <c r="C40" s="87">
        <v>1587</v>
      </c>
      <c r="D40" s="87">
        <v>99855</v>
      </c>
      <c r="E40" s="87">
        <v>1990</v>
      </c>
      <c r="F40" s="89">
        <v>1014</v>
      </c>
      <c r="G40" s="88">
        <v>65328</v>
      </c>
      <c r="H40" s="90">
        <v>1277</v>
      </c>
      <c r="I40" s="92">
        <f t="shared" si="0"/>
        <v>-0.35829145728643214</v>
      </c>
    </row>
    <row r="41" spans="1:9" ht="13.15" customHeight="1" x14ac:dyDescent="0.2">
      <c r="A41" s="113" t="s">
        <v>66</v>
      </c>
      <c r="B41" s="91" t="s">
        <v>48</v>
      </c>
      <c r="C41" s="87">
        <v>39291</v>
      </c>
      <c r="D41" s="87">
        <v>397675</v>
      </c>
      <c r="E41" s="87">
        <v>50687</v>
      </c>
      <c r="F41" s="89">
        <v>21879</v>
      </c>
      <c r="G41" s="88">
        <v>209271</v>
      </c>
      <c r="H41" s="90">
        <v>28381</v>
      </c>
      <c r="I41" s="92">
        <f t="shared" si="0"/>
        <v>-0.44007339159942394</v>
      </c>
    </row>
    <row r="42" spans="1:9" ht="13.15" customHeight="1" x14ac:dyDescent="0.2">
      <c r="A42" s="113" t="s">
        <v>66</v>
      </c>
      <c r="B42" s="91" t="s">
        <v>49</v>
      </c>
      <c r="C42" s="87">
        <v>16389</v>
      </c>
      <c r="D42" s="87">
        <v>862374</v>
      </c>
      <c r="E42" s="87">
        <v>23982</v>
      </c>
      <c r="F42" s="89">
        <v>16492</v>
      </c>
      <c r="G42" s="88">
        <v>970404</v>
      </c>
      <c r="H42" s="90">
        <v>24749</v>
      </c>
      <c r="I42" s="92">
        <f t="shared" si="0"/>
        <v>3.1982320073388373E-2</v>
      </c>
    </row>
    <row r="43" spans="1:9" ht="13.15" customHeight="1" x14ac:dyDescent="0.2">
      <c r="A43" s="113" t="s">
        <v>66</v>
      </c>
      <c r="B43" s="91" t="s">
        <v>123</v>
      </c>
      <c r="C43" s="87">
        <v>0</v>
      </c>
      <c r="D43" s="87">
        <v>0</v>
      </c>
      <c r="E43" s="87">
        <v>0</v>
      </c>
      <c r="F43" s="89">
        <v>126</v>
      </c>
      <c r="G43" s="88">
        <v>136</v>
      </c>
      <c r="H43" s="90">
        <v>407</v>
      </c>
      <c r="I43" s="93" t="s">
        <v>14</v>
      </c>
    </row>
    <row r="44" spans="1:9" ht="13.15" customHeight="1" x14ac:dyDescent="0.2">
      <c r="A44" s="113" t="s">
        <v>66</v>
      </c>
      <c r="B44" s="91" t="s">
        <v>149</v>
      </c>
      <c r="C44" s="87">
        <v>0</v>
      </c>
      <c r="D44" s="87">
        <v>129</v>
      </c>
      <c r="E44" s="87">
        <v>2908</v>
      </c>
      <c r="F44" s="89">
        <v>162</v>
      </c>
      <c r="G44" s="88">
        <v>203</v>
      </c>
      <c r="H44" s="90">
        <v>1933</v>
      </c>
      <c r="I44" s="92">
        <f t="shared" si="0"/>
        <v>-0.33528198074277854</v>
      </c>
    </row>
    <row r="45" spans="1:9" ht="13.15" customHeight="1" x14ac:dyDescent="0.2">
      <c r="A45" s="113" t="s">
        <v>66</v>
      </c>
      <c r="B45" s="91" t="s">
        <v>52</v>
      </c>
      <c r="C45" s="87">
        <v>1740</v>
      </c>
      <c r="D45" s="87">
        <v>102040</v>
      </c>
      <c r="E45" s="87">
        <v>2654</v>
      </c>
      <c r="F45" s="89">
        <v>238</v>
      </c>
      <c r="G45" s="88">
        <v>14280</v>
      </c>
      <c r="H45" s="90">
        <v>364</v>
      </c>
      <c r="I45" s="92">
        <f t="shared" si="0"/>
        <v>-0.8628485305199699</v>
      </c>
    </row>
    <row r="46" spans="1:9" ht="13.15" customHeight="1" x14ac:dyDescent="0.2">
      <c r="A46" s="113" t="s">
        <v>66</v>
      </c>
      <c r="B46" s="91" t="s">
        <v>53</v>
      </c>
      <c r="C46" s="87">
        <v>0</v>
      </c>
      <c r="D46" s="87">
        <v>48</v>
      </c>
      <c r="E46" s="87">
        <v>1149</v>
      </c>
      <c r="F46" s="89">
        <v>0</v>
      </c>
      <c r="G46" s="88">
        <v>20</v>
      </c>
      <c r="H46" s="90">
        <v>498</v>
      </c>
      <c r="I46" s="92">
        <f t="shared" si="0"/>
        <v>-0.56657963446475201</v>
      </c>
    </row>
    <row r="47" spans="1:9" ht="13.15" customHeight="1" x14ac:dyDescent="0.2">
      <c r="A47" s="113" t="s">
        <v>66</v>
      </c>
      <c r="B47" s="91" t="s">
        <v>228</v>
      </c>
      <c r="C47" s="87">
        <v>0</v>
      </c>
      <c r="D47" s="87">
        <v>0</v>
      </c>
      <c r="E47" s="87">
        <v>0</v>
      </c>
      <c r="F47" s="89">
        <v>20</v>
      </c>
      <c r="G47" s="88">
        <v>1400</v>
      </c>
      <c r="H47" s="90">
        <v>17</v>
      </c>
      <c r="I47" s="93" t="s">
        <v>14</v>
      </c>
    </row>
    <row r="48" spans="1:9" ht="13.15" customHeight="1" x14ac:dyDescent="0.2">
      <c r="A48" s="113" t="s">
        <v>126</v>
      </c>
      <c r="B48" s="91" t="s">
        <v>119</v>
      </c>
      <c r="C48" s="87">
        <v>0</v>
      </c>
      <c r="D48" s="87">
        <v>0</v>
      </c>
      <c r="E48" s="87">
        <v>0</v>
      </c>
      <c r="F48" s="89">
        <v>45</v>
      </c>
      <c r="G48" s="88">
        <v>45</v>
      </c>
      <c r="H48" s="90">
        <v>73</v>
      </c>
      <c r="I48" s="93" t="s">
        <v>14</v>
      </c>
    </row>
    <row r="49" spans="1:9" ht="13.15" customHeight="1" x14ac:dyDescent="0.2">
      <c r="A49" s="113" t="s">
        <v>126</v>
      </c>
      <c r="B49" s="91" t="s">
        <v>147</v>
      </c>
      <c r="C49" s="87">
        <v>420</v>
      </c>
      <c r="D49" s="87">
        <v>22876</v>
      </c>
      <c r="E49" s="87">
        <v>435</v>
      </c>
      <c r="F49" s="89">
        <v>125</v>
      </c>
      <c r="G49" s="88">
        <v>6790</v>
      </c>
      <c r="H49" s="90">
        <v>131</v>
      </c>
      <c r="I49" s="92">
        <f t="shared" si="0"/>
        <v>-0.69885057471264367</v>
      </c>
    </row>
    <row r="50" spans="1:9" ht="13.15" customHeight="1" x14ac:dyDescent="0.2">
      <c r="A50" s="113" t="s">
        <v>126</v>
      </c>
      <c r="B50" s="91" t="s">
        <v>46</v>
      </c>
      <c r="C50" s="87">
        <v>2332</v>
      </c>
      <c r="D50" s="87">
        <v>146090</v>
      </c>
      <c r="E50" s="87">
        <v>2571</v>
      </c>
      <c r="F50" s="89">
        <v>1689</v>
      </c>
      <c r="G50" s="88">
        <v>100220</v>
      </c>
      <c r="H50" s="90">
        <v>1960</v>
      </c>
      <c r="I50" s="92">
        <f t="shared" si="0"/>
        <v>-0.23765071956437184</v>
      </c>
    </row>
    <row r="51" spans="1:9" ht="13.15" customHeight="1" x14ac:dyDescent="0.2">
      <c r="A51" s="113" t="s">
        <v>67</v>
      </c>
      <c r="B51" s="91" t="s">
        <v>49</v>
      </c>
      <c r="C51" s="87">
        <v>238</v>
      </c>
      <c r="D51" s="87">
        <v>14280</v>
      </c>
      <c r="E51" s="87">
        <v>358</v>
      </c>
      <c r="F51" s="89">
        <v>410</v>
      </c>
      <c r="G51" s="88">
        <v>24600</v>
      </c>
      <c r="H51" s="90">
        <v>617</v>
      </c>
      <c r="I51" s="92">
        <f t="shared" si="0"/>
        <v>0.72346368715083798</v>
      </c>
    </row>
    <row r="52" spans="1:9" ht="13.15" customHeight="1" x14ac:dyDescent="0.2">
      <c r="A52" s="113" t="s">
        <v>68</v>
      </c>
      <c r="B52" s="91" t="s">
        <v>41</v>
      </c>
      <c r="C52" s="87">
        <v>3300</v>
      </c>
      <c r="D52" s="87">
        <v>3660</v>
      </c>
      <c r="E52" s="87">
        <v>2906</v>
      </c>
      <c r="F52" s="89">
        <v>2070</v>
      </c>
      <c r="G52" s="88">
        <v>2790</v>
      </c>
      <c r="H52" s="90">
        <v>2191</v>
      </c>
      <c r="I52" s="92">
        <f t="shared" si="0"/>
        <v>-0.24604267033723332</v>
      </c>
    </row>
    <row r="53" spans="1:9" ht="13.15" customHeight="1" x14ac:dyDescent="0.2">
      <c r="A53" s="113" t="s">
        <v>68</v>
      </c>
      <c r="B53" s="91" t="s">
        <v>226</v>
      </c>
      <c r="C53" s="87">
        <v>0</v>
      </c>
      <c r="D53" s="87">
        <v>0</v>
      </c>
      <c r="E53" s="87">
        <v>0</v>
      </c>
      <c r="F53" s="89">
        <v>0</v>
      </c>
      <c r="G53" s="88">
        <v>1246</v>
      </c>
      <c r="H53" s="90">
        <v>20</v>
      </c>
      <c r="I53" s="93" t="s">
        <v>14</v>
      </c>
    </row>
    <row r="54" spans="1:9" ht="13.15" customHeight="1" x14ac:dyDescent="0.2">
      <c r="A54" s="113" t="s">
        <v>68</v>
      </c>
      <c r="B54" s="91" t="s">
        <v>246</v>
      </c>
      <c r="C54" s="87">
        <v>0</v>
      </c>
      <c r="D54" s="87">
        <v>0</v>
      </c>
      <c r="E54" s="87">
        <v>0</v>
      </c>
      <c r="F54" s="89">
        <v>0</v>
      </c>
      <c r="G54" s="88">
        <v>1858</v>
      </c>
      <c r="H54" s="90">
        <v>20</v>
      </c>
      <c r="I54" s="93" t="s">
        <v>14</v>
      </c>
    </row>
    <row r="55" spans="1:9" ht="13.15" customHeight="1" x14ac:dyDescent="0.2">
      <c r="A55" s="113" t="s">
        <v>68</v>
      </c>
      <c r="B55" s="91" t="s">
        <v>46</v>
      </c>
      <c r="C55" s="87">
        <v>672</v>
      </c>
      <c r="D55" s="87">
        <v>69461</v>
      </c>
      <c r="E55" s="87">
        <v>711</v>
      </c>
      <c r="F55" s="89">
        <v>210</v>
      </c>
      <c r="G55" s="88">
        <v>21838</v>
      </c>
      <c r="H55" s="90">
        <v>231</v>
      </c>
      <c r="I55" s="92">
        <f t="shared" si="0"/>
        <v>-0.67510548523206748</v>
      </c>
    </row>
    <row r="56" spans="1:9" ht="13.15" customHeight="1" x14ac:dyDescent="0.2">
      <c r="A56" s="113" t="s">
        <v>68</v>
      </c>
      <c r="B56" s="91" t="s">
        <v>60</v>
      </c>
      <c r="C56" s="87">
        <v>0</v>
      </c>
      <c r="D56" s="87">
        <v>52774</v>
      </c>
      <c r="E56" s="87">
        <v>648</v>
      </c>
      <c r="F56" s="89">
        <v>0</v>
      </c>
      <c r="G56" s="88">
        <v>24746</v>
      </c>
      <c r="H56" s="90">
        <v>308</v>
      </c>
      <c r="I56" s="92">
        <f t="shared" si="0"/>
        <v>-0.52469135802469136</v>
      </c>
    </row>
    <row r="57" spans="1:9" ht="13.15" customHeight="1" x14ac:dyDescent="0.2">
      <c r="A57" s="113" t="s">
        <v>68</v>
      </c>
      <c r="B57" s="91" t="s">
        <v>48</v>
      </c>
      <c r="C57" s="87">
        <v>0</v>
      </c>
      <c r="D57" s="87">
        <v>0</v>
      </c>
      <c r="E57" s="87">
        <v>0</v>
      </c>
      <c r="F57" s="89">
        <v>2960</v>
      </c>
      <c r="G57" s="88">
        <v>2960</v>
      </c>
      <c r="H57" s="90">
        <v>3771</v>
      </c>
      <c r="I57" s="93" t="s">
        <v>14</v>
      </c>
    </row>
    <row r="58" spans="1:9" ht="13.15" customHeight="1" x14ac:dyDescent="0.2">
      <c r="A58" s="113" t="s">
        <v>68</v>
      </c>
      <c r="B58" s="91" t="s">
        <v>49</v>
      </c>
      <c r="C58" s="87">
        <v>3763</v>
      </c>
      <c r="D58" s="87">
        <v>225780</v>
      </c>
      <c r="E58" s="87">
        <v>5667</v>
      </c>
      <c r="F58" s="89">
        <v>340</v>
      </c>
      <c r="G58" s="88">
        <v>20400</v>
      </c>
      <c r="H58" s="90">
        <v>512</v>
      </c>
      <c r="I58" s="92">
        <f t="shared" si="0"/>
        <v>-0.90965237338980065</v>
      </c>
    </row>
    <row r="59" spans="1:9" ht="13.15" customHeight="1" x14ac:dyDescent="0.2">
      <c r="A59" s="113" t="s">
        <v>69</v>
      </c>
      <c r="B59" s="91" t="s">
        <v>259</v>
      </c>
      <c r="C59" s="87">
        <v>0</v>
      </c>
      <c r="D59" s="87">
        <v>0</v>
      </c>
      <c r="E59" s="87">
        <v>0</v>
      </c>
      <c r="F59" s="89">
        <v>0</v>
      </c>
      <c r="G59" s="88">
        <v>20</v>
      </c>
      <c r="H59" s="90">
        <v>417</v>
      </c>
      <c r="I59" s="93" t="s">
        <v>14</v>
      </c>
    </row>
    <row r="60" spans="1:9" ht="13.15" customHeight="1" x14ac:dyDescent="0.2">
      <c r="A60" s="113" t="s">
        <v>69</v>
      </c>
      <c r="B60" s="91" t="s">
        <v>49</v>
      </c>
      <c r="C60" s="87">
        <v>119</v>
      </c>
      <c r="D60" s="87">
        <v>7140</v>
      </c>
      <c r="E60" s="87">
        <v>179</v>
      </c>
      <c r="F60" s="89">
        <v>459</v>
      </c>
      <c r="G60" s="88">
        <v>27540</v>
      </c>
      <c r="H60" s="90">
        <v>691</v>
      </c>
      <c r="I60" s="92">
        <f t="shared" si="0"/>
        <v>2.8603351955307263</v>
      </c>
    </row>
    <row r="61" spans="1:9" ht="13.15" customHeight="1" x14ac:dyDescent="0.2">
      <c r="A61" s="113" t="s">
        <v>260</v>
      </c>
      <c r="B61" s="91" t="s">
        <v>226</v>
      </c>
      <c r="C61" s="87">
        <v>0</v>
      </c>
      <c r="D61" s="87">
        <v>0</v>
      </c>
      <c r="E61" s="87">
        <v>0</v>
      </c>
      <c r="F61" s="89">
        <v>0</v>
      </c>
      <c r="G61" s="88">
        <v>16802</v>
      </c>
      <c r="H61" s="90">
        <v>248</v>
      </c>
      <c r="I61" s="93" t="s">
        <v>14</v>
      </c>
    </row>
    <row r="62" spans="1:9" ht="13.15" customHeight="1" x14ac:dyDescent="0.2">
      <c r="A62" s="113" t="s">
        <v>260</v>
      </c>
      <c r="B62" s="91" t="s">
        <v>60</v>
      </c>
      <c r="C62" s="87">
        <v>0</v>
      </c>
      <c r="D62" s="87">
        <v>0</v>
      </c>
      <c r="E62" s="87">
        <v>0</v>
      </c>
      <c r="F62" s="89">
        <v>0</v>
      </c>
      <c r="G62" s="88">
        <v>2200</v>
      </c>
      <c r="H62" s="90">
        <v>11</v>
      </c>
      <c r="I62" s="93" t="s">
        <v>14</v>
      </c>
    </row>
    <row r="63" spans="1:9" ht="13.15" customHeight="1" x14ac:dyDescent="0.2">
      <c r="A63" s="113" t="s">
        <v>70</v>
      </c>
      <c r="B63" s="91" t="s">
        <v>43</v>
      </c>
      <c r="C63" s="87">
        <v>0</v>
      </c>
      <c r="D63" s="87">
        <v>3800</v>
      </c>
      <c r="E63" s="87">
        <v>95</v>
      </c>
      <c r="F63" s="89">
        <v>0</v>
      </c>
      <c r="G63" s="88">
        <v>0</v>
      </c>
      <c r="H63" s="90">
        <v>0</v>
      </c>
      <c r="I63" s="92">
        <f t="shared" si="0"/>
        <v>-1</v>
      </c>
    </row>
    <row r="64" spans="1:9" ht="13.15" customHeight="1" x14ac:dyDescent="0.2">
      <c r="A64" s="113" t="s">
        <v>157</v>
      </c>
      <c r="B64" s="91" t="s">
        <v>147</v>
      </c>
      <c r="C64" s="87">
        <v>21</v>
      </c>
      <c r="D64" s="87">
        <v>1176</v>
      </c>
      <c r="E64" s="87">
        <v>22</v>
      </c>
      <c r="F64" s="89">
        <v>0</v>
      </c>
      <c r="G64" s="88">
        <v>0</v>
      </c>
      <c r="H64" s="90">
        <v>0</v>
      </c>
      <c r="I64" s="92">
        <f t="shared" si="0"/>
        <v>-1</v>
      </c>
    </row>
    <row r="65" spans="1:9" ht="13.15" customHeight="1" x14ac:dyDescent="0.2">
      <c r="A65" s="113" t="s">
        <v>157</v>
      </c>
      <c r="B65" s="91" t="s">
        <v>46</v>
      </c>
      <c r="C65" s="87">
        <v>60</v>
      </c>
      <c r="D65" s="87">
        <v>4800</v>
      </c>
      <c r="E65" s="87">
        <v>77</v>
      </c>
      <c r="F65" s="89">
        <v>240</v>
      </c>
      <c r="G65" s="88">
        <v>20270</v>
      </c>
      <c r="H65" s="90">
        <v>324</v>
      </c>
      <c r="I65" s="92">
        <f t="shared" si="0"/>
        <v>3.2077922077922079</v>
      </c>
    </row>
    <row r="66" spans="1:9" ht="13.15" customHeight="1" x14ac:dyDescent="0.2">
      <c r="A66" s="113" t="s">
        <v>71</v>
      </c>
      <c r="B66" s="91" t="s">
        <v>43</v>
      </c>
      <c r="C66" s="87">
        <v>0</v>
      </c>
      <c r="D66" s="87">
        <v>24840</v>
      </c>
      <c r="E66" s="87">
        <v>1242</v>
      </c>
      <c r="F66" s="89">
        <v>0</v>
      </c>
      <c r="G66" s="88">
        <v>11040</v>
      </c>
      <c r="H66" s="90">
        <v>552</v>
      </c>
      <c r="I66" s="92">
        <f t="shared" si="0"/>
        <v>-0.55555555555555558</v>
      </c>
    </row>
    <row r="67" spans="1:9" ht="13.15" customHeight="1" x14ac:dyDescent="0.2">
      <c r="A67" s="113" t="s">
        <v>71</v>
      </c>
      <c r="B67" s="91" t="s">
        <v>53</v>
      </c>
      <c r="C67" s="87">
        <v>0</v>
      </c>
      <c r="D67" s="87">
        <v>288</v>
      </c>
      <c r="E67" s="87">
        <v>6898</v>
      </c>
      <c r="F67" s="89">
        <v>0</v>
      </c>
      <c r="G67" s="88">
        <v>76</v>
      </c>
      <c r="H67" s="90">
        <v>1880</v>
      </c>
      <c r="I67" s="92">
        <f t="shared" si="0"/>
        <v>-0.72745723398086404</v>
      </c>
    </row>
    <row r="68" spans="1:9" ht="13.15" customHeight="1" x14ac:dyDescent="0.2">
      <c r="A68" s="113" t="s">
        <v>72</v>
      </c>
      <c r="B68" s="91" t="s">
        <v>41</v>
      </c>
      <c r="C68" s="87">
        <v>15172</v>
      </c>
      <c r="D68" s="87">
        <v>16492</v>
      </c>
      <c r="E68" s="87">
        <v>13044</v>
      </c>
      <c r="F68" s="89">
        <v>16944</v>
      </c>
      <c r="G68" s="88">
        <v>18384</v>
      </c>
      <c r="H68" s="90">
        <v>14260</v>
      </c>
      <c r="I68" s="92">
        <f t="shared" si="0"/>
        <v>9.3222937749156701E-2</v>
      </c>
    </row>
    <row r="69" spans="1:9" ht="13.15" customHeight="1" x14ac:dyDescent="0.2">
      <c r="A69" s="113" t="s">
        <v>72</v>
      </c>
      <c r="B69" s="91" t="s">
        <v>147</v>
      </c>
      <c r="C69" s="87">
        <v>21</v>
      </c>
      <c r="D69" s="87">
        <v>1176</v>
      </c>
      <c r="E69" s="87">
        <v>22</v>
      </c>
      <c r="F69" s="89">
        <v>0</v>
      </c>
      <c r="G69" s="88">
        <v>0</v>
      </c>
      <c r="H69" s="90">
        <v>0</v>
      </c>
      <c r="I69" s="92">
        <f t="shared" si="0"/>
        <v>-1</v>
      </c>
    </row>
    <row r="70" spans="1:9" ht="13.15" customHeight="1" x14ac:dyDescent="0.2">
      <c r="A70" s="113" t="s">
        <v>72</v>
      </c>
      <c r="B70" s="91" t="s">
        <v>46</v>
      </c>
      <c r="C70" s="87">
        <v>711</v>
      </c>
      <c r="D70" s="87">
        <v>75075</v>
      </c>
      <c r="E70" s="87">
        <v>783</v>
      </c>
      <c r="F70" s="89">
        <v>1172</v>
      </c>
      <c r="G70" s="88">
        <v>122362</v>
      </c>
      <c r="H70" s="90">
        <v>1301</v>
      </c>
      <c r="I70" s="92">
        <f t="shared" si="0"/>
        <v>0.6615581098339719</v>
      </c>
    </row>
    <row r="71" spans="1:9" ht="13.15" customHeight="1" x14ac:dyDescent="0.2">
      <c r="A71" s="113" t="s">
        <v>127</v>
      </c>
      <c r="B71" s="91" t="s">
        <v>226</v>
      </c>
      <c r="C71" s="87">
        <v>0</v>
      </c>
      <c r="D71" s="87">
        <v>4852</v>
      </c>
      <c r="E71" s="87">
        <v>73</v>
      </c>
      <c r="F71" s="89">
        <v>0</v>
      </c>
      <c r="G71" s="88">
        <v>0</v>
      </c>
      <c r="H71" s="90">
        <v>0</v>
      </c>
      <c r="I71" s="92">
        <f t="shared" si="0"/>
        <v>-1</v>
      </c>
    </row>
    <row r="72" spans="1:9" ht="13.15" customHeight="1" x14ac:dyDescent="0.2">
      <c r="A72" s="113" t="s">
        <v>127</v>
      </c>
      <c r="B72" s="91" t="s">
        <v>45</v>
      </c>
      <c r="C72" s="87">
        <v>36</v>
      </c>
      <c r="D72" s="87">
        <v>36</v>
      </c>
      <c r="E72" s="87">
        <v>58</v>
      </c>
      <c r="F72" s="89">
        <v>18</v>
      </c>
      <c r="G72" s="88">
        <v>18</v>
      </c>
      <c r="H72" s="90">
        <v>29</v>
      </c>
      <c r="I72" s="92">
        <f t="shared" si="0"/>
        <v>-0.5</v>
      </c>
    </row>
    <row r="73" spans="1:9" ht="13.15" customHeight="1" x14ac:dyDescent="0.2">
      <c r="A73" s="113" t="s">
        <v>127</v>
      </c>
      <c r="B73" s="91" t="s">
        <v>153</v>
      </c>
      <c r="C73" s="87">
        <v>0</v>
      </c>
      <c r="D73" s="87">
        <v>0</v>
      </c>
      <c r="E73" s="87">
        <v>0</v>
      </c>
      <c r="F73" s="89">
        <v>35</v>
      </c>
      <c r="G73" s="88">
        <v>35</v>
      </c>
      <c r="H73" s="90">
        <v>56</v>
      </c>
      <c r="I73" s="93" t="s">
        <v>14</v>
      </c>
    </row>
    <row r="74" spans="1:9" ht="13.15" customHeight="1" x14ac:dyDescent="0.2">
      <c r="A74" s="113" t="s">
        <v>127</v>
      </c>
      <c r="B74" s="91" t="s">
        <v>246</v>
      </c>
      <c r="C74" s="87">
        <v>0</v>
      </c>
      <c r="D74" s="87">
        <v>14700</v>
      </c>
      <c r="E74" s="87">
        <v>201</v>
      </c>
      <c r="F74" s="89">
        <v>0</v>
      </c>
      <c r="G74" s="88">
        <v>37046</v>
      </c>
      <c r="H74" s="90">
        <v>512</v>
      </c>
      <c r="I74" s="92">
        <f t="shared" si="0"/>
        <v>1.5472636815920398</v>
      </c>
    </row>
    <row r="75" spans="1:9" ht="13.15" customHeight="1" x14ac:dyDescent="0.2">
      <c r="A75" s="113" t="s">
        <v>127</v>
      </c>
      <c r="B75" s="91" t="s">
        <v>147</v>
      </c>
      <c r="C75" s="87">
        <v>708</v>
      </c>
      <c r="D75" s="87">
        <v>47258</v>
      </c>
      <c r="E75" s="87">
        <v>719</v>
      </c>
      <c r="F75" s="89">
        <v>1152</v>
      </c>
      <c r="G75" s="88">
        <v>94651</v>
      </c>
      <c r="H75" s="90">
        <v>1072</v>
      </c>
      <c r="I75" s="92">
        <f t="shared" si="0"/>
        <v>0.49095966620305981</v>
      </c>
    </row>
    <row r="76" spans="1:9" ht="13.15" customHeight="1" x14ac:dyDescent="0.2">
      <c r="A76" s="113" t="s">
        <v>127</v>
      </c>
      <c r="B76" s="91" t="s">
        <v>46</v>
      </c>
      <c r="C76" s="87">
        <v>324</v>
      </c>
      <c r="D76" s="87">
        <v>21012</v>
      </c>
      <c r="E76" s="87">
        <v>402</v>
      </c>
      <c r="F76" s="89">
        <v>588</v>
      </c>
      <c r="G76" s="88">
        <v>47390</v>
      </c>
      <c r="H76" s="90">
        <v>725</v>
      </c>
      <c r="I76" s="92">
        <f t="shared" si="0"/>
        <v>0.80348258706467657</v>
      </c>
    </row>
    <row r="77" spans="1:9" ht="13.15" customHeight="1" x14ac:dyDescent="0.2">
      <c r="A77" s="113" t="s">
        <v>127</v>
      </c>
      <c r="B77" s="91" t="s">
        <v>60</v>
      </c>
      <c r="C77" s="87">
        <v>0</v>
      </c>
      <c r="D77" s="87">
        <v>0</v>
      </c>
      <c r="E77" s="87">
        <v>0</v>
      </c>
      <c r="F77" s="89">
        <v>0</v>
      </c>
      <c r="G77" s="88">
        <v>10489</v>
      </c>
      <c r="H77" s="90">
        <v>133</v>
      </c>
      <c r="I77" s="93" t="s">
        <v>14</v>
      </c>
    </row>
    <row r="78" spans="1:9" ht="13.15" customHeight="1" x14ac:dyDescent="0.2">
      <c r="A78" s="113" t="s">
        <v>127</v>
      </c>
      <c r="B78" s="91" t="s">
        <v>253</v>
      </c>
      <c r="C78" s="87">
        <v>0</v>
      </c>
      <c r="D78" s="87">
        <v>7</v>
      </c>
      <c r="E78" s="87">
        <v>12</v>
      </c>
      <c r="F78" s="89">
        <v>0</v>
      </c>
      <c r="G78" s="88">
        <v>0</v>
      </c>
      <c r="H78" s="90">
        <v>0</v>
      </c>
      <c r="I78" s="92">
        <f t="shared" si="0"/>
        <v>-1</v>
      </c>
    </row>
    <row r="79" spans="1:9" ht="13.15" customHeight="1" x14ac:dyDescent="0.2">
      <c r="A79" s="113" t="s">
        <v>128</v>
      </c>
      <c r="B79" s="91" t="s">
        <v>147</v>
      </c>
      <c r="C79" s="87">
        <v>126</v>
      </c>
      <c r="D79" s="87">
        <v>6909</v>
      </c>
      <c r="E79" s="87">
        <v>135</v>
      </c>
      <c r="F79" s="89">
        <v>21</v>
      </c>
      <c r="G79" s="88">
        <v>1176</v>
      </c>
      <c r="H79" s="90">
        <v>22</v>
      </c>
      <c r="I79" s="92">
        <f t="shared" si="0"/>
        <v>-0.83703703703703702</v>
      </c>
    </row>
    <row r="80" spans="1:9" ht="13.15" customHeight="1" x14ac:dyDescent="0.2">
      <c r="A80" s="113" t="s">
        <v>129</v>
      </c>
      <c r="B80" s="91" t="s">
        <v>147</v>
      </c>
      <c r="C80" s="87">
        <v>290</v>
      </c>
      <c r="D80" s="87">
        <v>20068</v>
      </c>
      <c r="E80" s="87">
        <v>295</v>
      </c>
      <c r="F80" s="89">
        <v>625</v>
      </c>
      <c r="G80" s="88">
        <v>40016</v>
      </c>
      <c r="H80" s="90">
        <v>640</v>
      </c>
      <c r="I80" s="92">
        <f t="shared" si="0"/>
        <v>1.1694915254237288</v>
      </c>
    </row>
    <row r="81" spans="1:9" ht="13.15" customHeight="1" x14ac:dyDescent="0.2">
      <c r="A81" s="113" t="s">
        <v>129</v>
      </c>
      <c r="B81" s="91" t="s">
        <v>46</v>
      </c>
      <c r="C81" s="87">
        <v>1165</v>
      </c>
      <c r="D81" s="87">
        <v>72031</v>
      </c>
      <c r="E81" s="87">
        <v>1428</v>
      </c>
      <c r="F81" s="89">
        <v>1637</v>
      </c>
      <c r="G81" s="88">
        <v>118732</v>
      </c>
      <c r="H81" s="90">
        <v>2008</v>
      </c>
      <c r="I81" s="92">
        <f t="shared" si="0"/>
        <v>0.4061624649859944</v>
      </c>
    </row>
    <row r="82" spans="1:9" ht="13.15" customHeight="1" x14ac:dyDescent="0.2">
      <c r="A82" s="113" t="s">
        <v>129</v>
      </c>
      <c r="B82" s="91" t="s">
        <v>60</v>
      </c>
      <c r="C82" s="87">
        <v>0</v>
      </c>
      <c r="D82" s="87">
        <v>0</v>
      </c>
      <c r="E82" s="87">
        <v>0</v>
      </c>
      <c r="F82" s="89">
        <v>0</v>
      </c>
      <c r="G82" s="88">
        <v>1850</v>
      </c>
      <c r="H82" s="90">
        <v>20</v>
      </c>
      <c r="I82" s="93" t="s">
        <v>14</v>
      </c>
    </row>
    <row r="83" spans="1:9" ht="13.15" customHeight="1" x14ac:dyDescent="0.2">
      <c r="A83" s="113" t="s">
        <v>130</v>
      </c>
      <c r="B83" s="91" t="s">
        <v>46</v>
      </c>
      <c r="C83" s="87">
        <v>643</v>
      </c>
      <c r="D83" s="87">
        <v>65185</v>
      </c>
      <c r="E83" s="87">
        <v>720</v>
      </c>
      <c r="F83" s="89">
        <v>768</v>
      </c>
      <c r="G83" s="88">
        <v>79384</v>
      </c>
      <c r="H83" s="90">
        <v>852</v>
      </c>
      <c r="I83" s="92">
        <f t="shared" si="0"/>
        <v>0.18333333333333332</v>
      </c>
    </row>
    <row r="84" spans="1:9" ht="13.15" customHeight="1" x14ac:dyDescent="0.2">
      <c r="A84" s="113" t="s">
        <v>130</v>
      </c>
      <c r="B84" s="91" t="s">
        <v>60</v>
      </c>
      <c r="C84" s="87">
        <v>0</v>
      </c>
      <c r="D84" s="87">
        <v>0</v>
      </c>
      <c r="E84" s="87">
        <v>0</v>
      </c>
      <c r="F84" s="89">
        <v>0</v>
      </c>
      <c r="G84" s="88">
        <v>1850</v>
      </c>
      <c r="H84" s="90">
        <v>26</v>
      </c>
      <c r="I84" s="93" t="s">
        <v>14</v>
      </c>
    </row>
    <row r="85" spans="1:9" ht="13.15" customHeight="1" x14ac:dyDescent="0.2">
      <c r="A85" s="113" t="s">
        <v>58</v>
      </c>
      <c r="B85" s="91" t="s">
        <v>148</v>
      </c>
      <c r="C85" s="87">
        <v>40</v>
      </c>
      <c r="D85" s="87">
        <v>6510</v>
      </c>
      <c r="E85" s="87">
        <v>41</v>
      </c>
      <c r="F85" s="89">
        <v>40</v>
      </c>
      <c r="G85" s="88">
        <v>6800</v>
      </c>
      <c r="H85" s="90">
        <v>41</v>
      </c>
      <c r="I85" s="92">
        <f t="shared" si="0"/>
        <v>0</v>
      </c>
    </row>
    <row r="86" spans="1:9" ht="13.15" customHeight="1" x14ac:dyDescent="0.2">
      <c r="A86" s="113" t="s">
        <v>58</v>
      </c>
      <c r="B86" s="91" t="s">
        <v>45</v>
      </c>
      <c r="C86" s="87">
        <v>106</v>
      </c>
      <c r="D86" s="87">
        <v>106</v>
      </c>
      <c r="E86" s="87">
        <v>171</v>
      </c>
      <c r="F86" s="89">
        <v>22</v>
      </c>
      <c r="G86" s="88">
        <v>22</v>
      </c>
      <c r="H86" s="90">
        <v>36</v>
      </c>
      <c r="I86" s="92">
        <f t="shared" si="0"/>
        <v>-0.78947368421052633</v>
      </c>
    </row>
    <row r="87" spans="1:9" ht="13.15" customHeight="1" x14ac:dyDescent="0.2">
      <c r="A87" s="113" t="s">
        <v>58</v>
      </c>
      <c r="B87" s="91" t="s">
        <v>153</v>
      </c>
      <c r="C87" s="87">
        <v>0</v>
      </c>
      <c r="D87" s="87">
        <v>0</v>
      </c>
      <c r="E87" s="87">
        <v>0</v>
      </c>
      <c r="F87" s="89">
        <v>49</v>
      </c>
      <c r="G87" s="88">
        <v>49</v>
      </c>
      <c r="H87" s="90">
        <v>79</v>
      </c>
      <c r="I87" s="93" t="s">
        <v>14</v>
      </c>
    </row>
    <row r="88" spans="1:9" ht="13.15" customHeight="1" x14ac:dyDescent="0.2">
      <c r="A88" s="113" t="s">
        <v>58</v>
      </c>
      <c r="B88" s="91" t="s">
        <v>147</v>
      </c>
      <c r="C88" s="87">
        <v>8268</v>
      </c>
      <c r="D88" s="87">
        <v>529549</v>
      </c>
      <c r="E88" s="87">
        <v>8467</v>
      </c>
      <c r="F88" s="89">
        <v>9757</v>
      </c>
      <c r="G88" s="88">
        <v>668486</v>
      </c>
      <c r="H88" s="90">
        <v>9680</v>
      </c>
      <c r="I88" s="92">
        <f t="shared" si="0"/>
        <v>0.14326207629620882</v>
      </c>
    </row>
    <row r="89" spans="1:9" ht="13.15" customHeight="1" x14ac:dyDescent="0.2">
      <c r="A89" s="113" t="s">
        <v>58</v>
      </c>
      <c r="B89" s="91" t="s">
        <v>202</v>
      </c>
      <c r="C89" s="87">
        <v>0</v>
      </c>
      <c r="D89" s="87">
        <v>2</v>
      </c>
      <c r="E89" s="87">
        <v>50</v>
      </c>
      <c r="F89" s="89">
        <v>0</v>
      </c>
      <c r="G89" s="88">
        <v>4</v>
      </c>
      <c r="H89" s="90">
        <v>100</v>
      </c>
      <c r="I89" s="92">
        <f t="shared" si="0"/>
        <v>1</v>
      </c>
    </row>
    <row r="90" spans="1:9" ht="13.15" customHeight="1" x14ac:dyDescent="0.2">
      <c r="A90" s="113" t="s">
        <v>58</v>
      </c>
      <c r="B90" s="91" t="s">
        <v>46</v>
      </c>
      <c r="C90" s="87">
        <v>11389</v>
      </c>
      <c r="D90" s="87">
        <v>1000496</v>
      </c>
      <c r="E90" s="87">
        <v>13916</v>
      </c>
      <c r="F90" s="89">
        <v>13846</v>
      </c>
      <c r="G90" s="88">
        <v>1256069</v>
      </c>
      <c r="H90" s="90">
        <v>15990</v>
      </c>
      <c r="I90" s="92">
        <f t="shared" si="0"/>
        <v>0.14903707962058063</v>
      </c>
    </row>
    <row r="91" spans="1:9" ht="13.15" customHeight="1" x14ac:dyDescent="0.2">
      <c r="A91" s="113" t="s">
        <v>58</v>
      </c>
      <c r="B91" s="91" t="s">
        <v>53</v>
      </c>
      <c r="C91" s="87">
        <v>0</v>
      </c>
      <c r="D91" s="87">
        <v>170</v>
      </c>
      <c r="E91" s="87">
        <v>4109</v>
      </c>
      <c r="F91" s="89">
        <v>0</v>
      </c>
      <c r="G91" s="88">
        <v>0</v>
      </c>
      <c r="H91" s="90">
        <v>0</v>
      </c>
      <c r="I91" s="92">
        <f t="shared" si="0"/>
        <v>-1</v>
      </c>
    </row>
    <row r="92" spans="1:9" ht="13.15" customHeight="1" x14ac:dyDescent="0.2">
      <c r="A92" s="113" t="s">
        <v>58</v>
      </c>
      <c r="B92" s="91" t="s">
        <v>155</v>
      </c>
      <c r="C92" s="87">
        <v>60</v>
      </c>
      <c r="D92" s="87">
        <v>120</v>
      </c>
      <c r="E92" s="87">
        <v>63</v>
      </c>
      <c r="F92" s="89">
        <v>0</v>
      </c>
      <c r="G92" s="88">
        <v>0</v>
      </c>
      <c r="H92" s="90">
        <v>0</v>
      </c>
      <c r="I92" s="92">
        <f t="shared" si="0"/>
        <v>-1</v>
      </c>
    </row>
    <row r="93" spans="1:9" ht="13.15" customHeight="1" x14ac:dyDescent="0.2">
      <c r="A93" s="113" t="s">
        <v>73</v>
      </c>
      <c r="B93" s="91" t="s">
        <v>147</v>
      </c>
      <c r="C93" s="87">
        <v>2289</v>
      </c>
      <c r="D93" s="87">
        <v>117313</v>
      </c>
      <c r="E93" s="87">
        <v>2339</v>
      </c>
      <c r="F93" s="89">
        <v>965</v>
      </c>
      <c r="G93" s="88">
        <v>49553</v>
      </c>
      <c r="H93" s="90">
        <v>986</v>
      </c>
      <c r="I93" s="92">
        <f t="shared" si="0"/>
        <v>-0.57845233005557928</v>
      </c>
    </row>
    <row r="94" spans="1:9" ht="13.15" customHeight="1" x14ac:dyDescent="0.2">
      <c r="A94" s="113" t="s">
        <v>73</v>
      </c>
      <c r="B94" s="91" t="s">
        <v>46</v>
      </c>
      <c r="C94" s="87">
        <v>163</v>
      </c>
      <c r="D94" s="87">
        <v>17751</v>
      </c>
      <c r="E94" s="87">
        <v>185</v>
      </c>
      <c r="F94" s="89">
        <v>344</v>
      </c>
      <c r="G94" s="88">
        <v>36020</v>
      </c>
      <c r="H94" s="90">
        <v>413</v>
      </c>
      <c r="I94" s="92">
        <f t="shared" si="0"/>
        <v>1.2324324324324325</v>
      </c>
    </row>
    <row r="95" spans="1:9" ht="13.15" customHeight="1" x14ac:dyDescent="0.2">
      <c r="A95" s="113" t="s">
        <v>73</v>
      </c>
      <c r="B95" s="91" t="s">
        <v>48</v>
      </c>
      <c r="C95" s="87">
        <v>1159</v>
      </c>
      <c r="D95" s="87">
        <v>63745</v>
      </c>
      <c r="E95" s="87">
        <v>1631</v>
      </c>
      <c r="F95" s="89">
        <v>720</v>
      </c>
      <c r="G95" s="88">
        <v>720</v>
      </c>
      <c r="H95" s="90">
        <v>917</v>
      </c>
      <c r="I95" s="92">
        <f t="shared" si="0"/>
        <v>-0.43776824034334766</v>
      </c>
    </row>
    <row r="96" spans="1:9" ht="13.15" customHeight="1" x14ac:dyDescent="0.2">
      <c r="A96" s="113" t="s">
        <v>150</v>
      </c>
      <c r="B96" s="91" t="s">
        <v>147</v>
      </c>
      <c r="C96" s="87">
        <v>1830</v>
      </c>
      <c r="D96" s="87">
        <v>104294</v>
      </c>
      <c r="E96" s="87">
        <v>1936</v>
      </c>
      <c r="F96" s="89">
        <v>2015</v>
      </c>
      <c r="G96" s="88">
        <v>117356</v>
      </c>
      <c r="H96" s="90">
        <v>2114</v>
      </c>
      <c r="I96" s="92">
        <f t="shared" si="0"/>
        <v>9.1942148760330578E-2</v>
      </c>
    </row>
    <row r="97" spans="1:9" ht="13.15" customHeight="1" x14ac:dyDescent="0.2">
      <c r="A97" s="113" t="s">
        <v>150</v>
      </c>
      <c r="B97" s="91" t="s">
        <v>46</v>
      </c>
      <c r="C97" s="87">
        <v>1688</v>
      </c>
      <c r="D97" s="87">
        <v>117106</v>
      </c>
      <c r="E97" s="87">
        <v>2063</v>
      </c>
      <c r="F97" s="89">
        <v>1807</v>
      </c>
      <c r="G97" s="88">
        <v>122656</v>
      </c>
      <c r="H97" s="90">
        <v>2121</v>
      </c>
      <c r="I97" s="92">
        <f t="shared" si="0"/>
        <v>2.8114396509936985E-2</v>
      </c>
    </row>
    <row r="98" spans="1:9" ht="13.15" customHeight="1" x14ac:dyDescent="0.2">
      <c r="A98" s="113" t="s">
        <v>132</v>
      </c>
      <c r="B98" s="91" t="s">
        <v>147</v>
      </c>
      <c r="C98" s="87">
        <v>103</v>
      </c>
      <c r="D98" s="87">
        <v>6377</v>
      </c>
      <c r="E98" s="87">
        <v>104</v>
      </c>
      <c r="F98" s="89">
        <v>82</v>
      </c>
      <c r="G98" s="88">
        <v>5068</v>
      </c>
      <c r="H98" s="90">
        <v>85</v>
      </c>
      <c r="I98" s="92">
        <f t="shared" si="0"/>
        <v>-0.18269230769230768</v>
      </c>
    </row>
    <row r="99" spans="1:9" ht="13.15" customHeight="1" x14ac:dyDescent="0.2">
      <c r="A99" s="113" t="s">
        <v>132</v>
      </c>
      <c r="B99" s="91" t="s">
        <v>46</v>
      </c>
      <c r="C99" s="87">
        <v>60</v>
      </c>
      <c r="D99" s="87">
        <v>4800</v>
      </c>
      <c r="E99" s="87">
        <v>67</v>
      </c>
      <c r="F99" s="89">
        <v>80</v>
      </c>
      <c r="G99" s="88">
        <v>5900</v>
      </c>
      <c r="H99" s="90">
        <v>82</v>
      </c>
      <c r="I99" s="92">
        <f t="shared" si="0"/>
        <v>0.22388059701492538</v>
      </c>
    </row>
    <row r="100" spans="1:9" ht="13.15" customHeight="1" x14ac:dyDescent="0.2">
      <c r="A100" s="113" t="s">
        <v>133</v>
      </c>
      <c r="B100" s="91" t="s">
        <v>147</v>
      </c>
      <c r="C100" s="87">
        <v>188</v>
      </c>
      <c r="D100" s="87">
        <v>10528</v>
      </c>
      <c r="E100" s="87">
        <v>200</v>
      </c>
      <c r="F100" s="89">
        <v>399</v>
      </c>
      <c r="G100" s="88">
        <v>22344</v>
      </c>
      <c r="H100" s="90">
        <v>425</v>
      </c>
      <c r="I100" s="92">
        <f t="shared" si="0"/>
        <v>1.125</v>
      </c>
    </row>
    <row r="101" spans="1:9" ht="13.15" customHeight="1" x14ac:dyDescent="0.2">
      <c r="A101" s="113" t="s">
        <v>133</v>
      </c>
      <c r="B101" s="91" t="s">
        <v>46</v>
      </c>
      <c r="C101" s="87">
        <v>1227</v>
      </c>
      <c r="D101" s="87">
        <v>80373</v>
      </c>
      <c r="E101" s="87">
        <v>1553</v>
      </c>
      <c r="F101" s="89">
        <v>2026</v>
      </c>
      <c r="G101" s="88">
        <v>138537</v>
      </c>
      <c r="H101" s="90">
        <v>2540</v>
      </c>
      <c r="I101" s="92">
        <f t="shared" si="0"/>
        <v>0.63554410817772056</v>
      </c>
    </row>
    <row r="102" spans="1:9" ht="13.15" customHeight="1" x14ac:dyDescent="0.2">
      <c r="A102" s="113" t="s">
        <v>134</v>
      </c>
      <c r="B102" s="91" t="s">
        <v>226</v>
      </c>
      <c r="C102" s="87">
        <v>0</v>
      </c>
      <c r="D102" s="87">
        <v>4689</v>
      </c>
      <c r="E102" s="87">
        <v>79</v>
      </c>
      <c r="F102" s="89">
        <v>0</v>
      </c>
      <c r="G102" s="88">
        <v>0</v>
      </c>
      <c r="H102" s="90">
        <v>0</v>
      </c>
      <c r="I102" s="92">
        <f t="shared" si="0"/>
        <v>-1</v>
      </c>
    </row>
    <row r="103" spans="1:9" ht="13.15" customHeight="1" x14ac:dyDescent="0.2">
      <c r="A103" s="113" t="s">
        <v>134</v>
      </c>
      <c r="B103" s="91" t="s">
        <v>227</v>
      </c>
      <c r="C103" s="87">
        <v>0</v>
      </c>
      <c r="D103" s="87">
        <v>0</v>
      </c>
      <c r="E103" s="87">
        <v>0</v>
      </c>
      <c r="F103" s="89">
        <v>180</v>
      </c>
      <c r="G103" s="88">
        <v>380</v>
      </c>
      <c r="H103" s="90">
        <v>217</v>
      </c>
      <c r="I103" s="93" t="s">
        <v>14</v>
      </c>
    </row>
    <row r="104" spans="1:9" ht="13.15" customHeight="1" x14ac:dyDescent="0.2">
      <c r="A104" s="113" t="s">
        <v>134</v>
      </c>
      <c r="B104" s="91" t="s">
        <v>246</v>
      </c>
      <c r="C104" s="87">
        <v>0</v>
      </c>
      <c r="D104" s="87">
        <v>0</v>
      </c>
      <c r="E104" s="87">
        <v>0</v>
      </c>
      <c r="F104" s="89">
        <v>0</v>
      </c>
      <c r="G104" s="88">
        <v>5509</v>
      </c>
      <c r="H104" s="90">
        <v>77</v>
      </c>
      <c r="I104" s="93" t="s">
        <v>14</v>
      </c>
    </row>
    <row r="105" spans="1:9" ht="13.15" customHeight="1" x14ac:dyDescent="0.2">
      <c r="A105" s="113" t="s">
        <v>134</v>
      </c>
      <c r="B105" s="91" t="s">
        <v>147</v>
      </c>
      <c r="C105" s="87">
        <v>369</v>
      </c>
      <c r="D105" s="87">
        <v>28406</v>
      </c>
      <c r="E105" s="87">
        <v>375</v>
      </c>
      <c r="F105" s="89">
        <v>356</v>
      </c>
      <c r="G105" s="88">
        <v>24247</v>
      </c>
      <c r="H105" s="90">
        <v>353</v>
      </c>
      <c r="I105" s="92">
        <f t="shared" si="0"/>
        <v>-5.8666666666666666E-2</v>
      </c>
    </row>
    <row r="106" spans="1:9" ht="13.15" customHeight="1" x14ac:dyDescent="0.2">
      <c r="A106" s="113" t="s">
        <v>134</v>
      </c>
      <c r="B106" s="91" t="s">
        <v>248</v>
      </c>
      <c r="C106" s="87">
        <v>120</v>
      </c>
      <c r="D106" s="87">
        <v>13792</v>
      </c>
      <c r="E106" s="87">
        <v>146</v>
      </c>
      <c r="F106" s="89">
        <v>40</v>
      </c>
      <c r="G106" s="88">
        <v>4832</v>
      </c>
      <c r="H106" s="90">
        <v>51</v>
      </c>
      <c r="I106" s="92">
        <f t="shared" si="0"/>
        <v>-0.65068493150684936</v>
      </c>
    </row>
    <row r="107" spans="1:9" ht="13.15" customHeight="1" x14ac:dyDescent="0.2">
      <c r="A107" s="113" t="s">
        <v>134</v>
      </c>
      <c r="B107" s="91" t="s">
        <v>46</v>
      </c>
      <c r="C107" s="87">
        <v>14038</v>
      </c>
      <c r="D107" s="87">
        <v>1200030</v>
      </c>
      <c r="E107" s="87">
        <v>16783</v>
      </c>
      <c r="F107" s="89">
        <v>16188</v>
      </c>
      <c r="G107" s="88">
        <v>1444156</v>
      </c>
      <c r="H107" s="90">
        <v>19776</v>
      </c>
      <c r="I107" s="92">
        <f t="shared" si="0"/>
        <v>0.17833522016326045</v>
      </c>
    </row>
    <row r="108" spans="1:9" ht="13.15" customHeight="1" x14ac:dyDescent="0.2">
      <c r="A108" s="113" t="s">
        <v>134</v>
      </c>
      <c r="B108" s="91" t="s">
        <v>60</v>
      </c>
      <c r="C108" s="87">
        <v>0</v>
      </c>
      <c r="D108" s="87">
        <v>1203</v>
      </c>
      <c r="E108" s="87">
        <v>13</v>
      </c>
      <c r="F108" s="89">
        <v>0</v>
      </c>
      <c r="G108" s="88">
        <v>1850</v>
      </c>
      <c r="H108" s="90">
        <v>26</v>
      </c>
      <c r="I108" s="92">
        <f t="shared" si="0"/>
        <v>1</v>
      </c>
    </row>
    <row r="109" spans="1:9" ht="13.15" customHeight="1" x14ac:dyDescent="0.2">
      <c r="A109" s="113" t="s">
        <v>135</v>
      </c>
      <c r="B109" s="91" t="s">
        <v>226</v>
      </c>
      <c r="C109" s="87">
        <v>0</v>
      </c>
      <c r="D109" s="87">
        <v>0</v>
      </c>
      <c r="E109" s="87">
        <v>0</v>
      </c>
      <c r="F109" s="89">
        <v>0</v>
      </c>
      <c r="G109" s="88">
        <v>3995</v>
      </c>
      <c r="H109" s="90">
        <v>63</v>
      </c>
      <c r="I109" s="93" t="s">
        <v>14</v>
      </c>
    </row>
    <row r="110" spans="1:9" ht="13.15" customHeight="1" x14ac:dyDescent="0.2">
      <c r="A110" s="113" t="s">
        <v>135</v>
      </c>
      <c r="B110" s="91" t="s">
        <v>119</v>
      </c>
      <c r="C110" s="87">
        <v>18</v>
      </c>
      <c r="D110" s="87">
        <v>72</v>
      </c>
      <c r="E110" s="87">
        <v>24</v>
      </c>
      <c r="F110" s="89">
        <v>0</v>
      </c>
      <c r="G110" s="88">
        <v>0</v>
      </c>
      <c r="H110" s="90">
        <v>0</v>
      </c>
      <c r="I110" s="92">
        <f t="shared" si="0"/>
        <v>-1</v>
      </c>
    </row>
    <row r="111" spans="1:9" ht="13.15" customHeight="1" x14ac:dyDescent="0.2">
      <c r="A111" s="113" t="s">
        <v>135</v>
      </c>
      <c r="B111" s="91" t="s">
        <v>246</v>
      </c>
      <c r="C111" s="87">
        <v>0</v>
      </c>
      <c r="D111" s="87">
        <v>0</v>
      </c>
      <c r="E111" s="87">
        <v>0</v>
      </c>
      <c r="F111" s="89">
        <v>0</v>
      </c>
      <c r="G111" s="88">
        <v>1837</v>
      </c>
      <c r="H111" s="90">
        <v>26</v>
      </c>
      <c r="I111" s="93" t="s">
        <v>14</v>
      </c>
    </row>
    <row r="112" spans="1:9" ht="13.15" customHeight="1" x14ac:dyDescent="0.2">
      <c r="A112" s="113" t="s">
        <v>135</v>
      </c>
      <c r="B112" s="91" t="s">
        <v>60</v>
      </c>
      <c r="C112" s="87">
        <v>0</v>
      </c>
      <c r="D112" s="87">
        <v>0</v>
      </c>
      <c r="E112" s="87">
        <v>0</v>
      </c>
      <c r="F112" s="89">
        <v>0</v>
      </c>
      <c r="G112" s="88">
        <v>4250</v>
      </c>
      <c r="H112" s="90">
        <v>50</v>
      </c>
      <c r="I112" s="93" t="s">
        <v>14</v>
      </c>
    </row>
    <row r="113" spans="1:9" ht="13.15" customHeight="1" x14ac:dyDescent="0.2">
      <c r="A113" s="113" t="s">
        <v>182</v>
      </c>
      <c r="B113" s="91" t="s">
        <v>147</v>
      </c>
      <c r="C113" s="87">
        <v>231</v>
      </c>
      <c r="D113" s="87">
        <v>12936</v>
      </c>
      <c r="E113" s="87">
        <v>246</v>
      </c>
      <c r="F113" s="89">
        <v>294</v>
      </c>
      <c r="G113" s="88">
        <v>16464</v>
      </c>
      <c r="H113" s="90">
        <v>313</v>
      </c>
      <c r="I113" s="92">
        <f t="shared" si="0"/>
        <v>0.27235772357723576</v>
      </c>
    </row>
    <row r="114" spans="1:9" ht="13.15" customHeight="1" x14ac:dyDescent="0.2">
      <c r="A114" s="113" t="s">
        <v>182</v>
      </c>
      <c r="B114" s="91" t="s">
        <v>46</v>
      </c>
      <c r="C114" s="87">
        <v>21</v>
      </c>
      <c r="D114" s="87">
        <v>2205</v>
      </c>
      <c r="E114" s="87">
        <v>22</v>
      </c>
      <c r="F114" s="89">
        <v>20</v>
      </c>
      <c r="G114" s="88">
        <v>2240</v>
      </c>
      <c r="H114" s="90">
        <v>26</v>
      </c>
      <c r="I114" s="92">
        <f t="shared" si="0"/>
        <v>0.18181818181818182</v>
      </c>
    </row>
    <row r="115" spans="1:9" ht="13.15" customHeight="1" x14ac:dyDescent="0.2">
      <c r="A115" s="113" t="s">
        <v>250</v>
      </c>
      <c r="B115" s="91" t="s">
        <v>248</v>
      </c>
      <c r="C115" s="87">
        <v>0</v>
      </c>
      <c r="D115" s="87">
        <v>0</v>
      </c>
      <c r="E115" s="87">
        <v>0</v>
      </c>
      <c r="F115" s="89">
        <v>0</v>
      </c>
      <c r="G115" s="88">
        <v>2000</v>
      </c>
      <c r="H115" s="90">
        <v>20</v>
      </c>
      <c r="I115" s="93" t="s">
        <v>14</v>
      </c>
    </row>
    <row r="116" spans="1:9" ht="13.15" customHeight="1" x14ac:dyDescent="0.2">
      <c r="A116" s="113" t="s">
        <v>158</v>
      </c>
      <c r="B116" s="91" t="s">
        <v>147</v>
      </c>
      <c r="C116" s="87">
        <v>546</v>
      </c>
      <c r="D116" s="87">
        <v>30576</v>
      </c>
      <c r="E116" s="87">
        <v>585</v>
      </c>
      <c r="F116" s="89">
        <v>777</v>
      </c>
      <c r="G116" s="88">
        <v>43512</v>
      </c>
      <c r="H116" s="90">
        <v>827</v>
      </c>
      <c r="I116" s="92">
        <f t="shared" si="0"/>
        <v>0.41367521367521365</v>
      </c>
    </row>
    <row r="117" spans="1:9" ht="13.15" customHeight="1" x14ac:dyDescent="0.2">
      <c r="A117" s="113" t="s">
        <v>158</v>
      </c>
      <c r="B117" s="91" t="s">
        <v>46</v>
      </c>
      <c r="C117" s="87">
        <v>223</v>
      </c>
      <c r="D117" s="87">
        <v>24241</v>
      </c>
      <c r="E117" s="87">
        <v>256</v>
      </c>
      <c r="F117" s="89">
        <v>313</v>
      </c>
      <c r="G117" s="88">
        <v>33410</v>
      </c>
      <c r="H117" s="90">
        <v>343</v>
      </c>
      <c r="I117" s="92">
        <f t="shared" si="0"/>
        <v>0.33984375</v>
      </c>
    </row>
    <row r="118" spans="1:9" ht="13.15" customHeight="1" x14ac:dyDescent="0.2">
      <c r="A118" s="113" t="s">
        <v>136</v>
      </c>
      <c r="B118" s="91" t="s">
        <v>46</v>
      </c>
      <c r="C118" s="87">
        <v>140</v>
      </c>
      <c r="D118" s="87">
        <v>13720</v>
      </c>
      <c r="E118" s="87">
        <v>176</v>
      </c>
      <c r="F118" s="89">
        <v>261</v>
      </c>
      <c r="G118" s="88">
        <v>22523</v>
      </c>
      <c r="H118" s="90">
        <v>340</v>
      </c>
      <c r="I118" s="92">
        <f t="shared" si="0"/>
        <v>0.93181818181818177</v>
      </c>
    </row>
    <row r="119" spans="1:9" ht="13.15" customHeight="1" x14ac:dyDescent="0.2">
      <c r="A119" s="113" t="s">
        <v>261</v>
      </c>
      <c r="B119" s="91" t="s">
        <v>60</v>
      </c>
      <c r="C119" s="87">
        <v>0</v>
      </c>
      <c r="D119" s="87">
        <v>0</v>
      </c>
      <c r="E119" s="87">
        <v>0</v>
      </c>
      <c r="F119" s="89">
        <v>0</v>
      </c>
      <c r="G119" s="88">
        <v>2193</v>
      </c>
      <c r="H119" s="90">
        <v>26</v>
      </c>
      <c r="I119" s="93" t="s">
        <v>14</v>
      </c>
    </row>
    <row r="120" spans="1:9" ht="13.15" customHeight="1" x14ac:dyDescent="0.2">
      <c r="A120" s="113" t="s">
        <v>137</v>
      </c>
      <c r="B120" s="91" t="s">
        <v>147</v>
      </c>
      <c r="C120" s="87">
        <v>81</v>
      </c>
      <c r="D120" s="87">
        <v>6741</v>
      </c>
      <c r="E120" s="87">
        <v>78</v>
      </c>
      <c r="F120" s="89">
        <v>60</v>
      </c>
      <c r="G120" s="88">
        <v>5124</v>
      </c>
      <c r="H120" s="90">
        <v>61</v>
      </c>
      <c r="I120" s="92">
        <f t="shared" si="0"/>
        <v>-0.21794871794871795</v>
      </c>
    </row>
    <row r="121" spans="1:9" ht="13.15" customHeight="1" x14ac:dyDescent="0.2">
      <c r="A121" s="113" t="s">
        <v>137</v>
      </c>
      <c r="B121" s="91" t="s">
        <v>46</v>
      </c>
      <c r="C121" s="87">
        <v>108</v>
      </c>
      <c r="D121" s="87">
        <v>11298</v>
      </c>
      <c r="E121" s="87">
        <v>122</v>
      </c>
      <c r="F121" s="89">
        <v>128</v>
      </c>
      <c r="G121" s="88">
        <v>13635</v>
      </c>
      <c r="H121" s="90">
        <v>139</v>
      </c>
      <c r="I121" s="92">
        <f t="shared" si="0"/>
        <v>0.13934426229508196</v>
      </c>
    </row>
    <row r="122" spans="1:9" ht="13.15" customHeight="1" x14ac:dyDescent="0.2">
      <c r="A122" s="113" t="s">
        <v>183</v>
      </c>
      <c r="B122" s="91" t="s">
        <v>46</v>
      </c>
      <c r="C122" s="87">
        <v>0</v>
      </c>
      <c r="D122" s="87">
        <v>0</v>
      </c>
      <c r="E122" s="87">
        <v>0</v>
      </c>
      <c r="F122" s="89">
        <v>165</v>
      </c>
      <c r="G122" s="88">
        <v>17144</v>
      </c>
      <c r="H122" s="90">
        <v>193</v>
      </c>
      <c r="I122" s="93" t="s">
        <v>14</v>
      </c>
    </row>
    <row r="123" spans="1:9" ht="13.15" customHeight="1" x14ac:dyDescent="0.2">
      <c r="A123" s="113" t="s">
        <v>184</v>
      </c>
      <c r="B123" s="91" t="s">
        <v>48</v>
      </c>
      <c r="C123" s="87">
        <v>0</v>
      </c>
      <c r="D123" s="87">
        <v>0</v>
      </c>
      <c r="E123" s="87">
        <v>0</v>
      </c>
      <c r="F123" s="89">
        <v>1560</v>
      </c>
      <c r="G123" s="88">
        <v>1560</v>
      </c>
      <c r="H123" s="90">
        <v>1987</v>
      </c>
      <c r="I123" s="93" t="s">
        <v>14</v>
      </c>
    </row>
    <row r="124" spans="1:9" ht="13.15" customHeight="1" x14ac:dyDescent="0.2">
      <c r="A124" s="113" t="s">
        <v>138</v>
      </c>
      <c r="B124" s="91" t="s">
        <v>147</v>
      </c>
      <c r="C124" s="87">
        <v>1890</v>
      </c>
      <c r="D124" s="87">
        <v>105805</v>
      </c>
      <c r="E124" s="87">
        <v>2010</v>
      </c>
      <c r="F124" s="89">
        <v>1491</v>
      </c>
      <c r="G124" s="88">
        <v>83496</v>
      </c>
      <c r="H124" s="90">
        <v>1586</v>
      </c>
      <c r="I124" s="92">
        <f t="shared" si="0"/>
        <v>-0.21094527363184079</v>
      </c>
    </row>
    <row r="125" spans="1:9" ht="13.15" customHeight="1" x14ac:dyDescent="0.2">
      <c r="A125" s="113" t="s">
        <v>159</v>
      </c>
      <c r="B125" s="91" t="s">
        <v>147</v>
      </c>
      <c r="C125" s="87">
        <v>336</v>
      </c>
      <c r="D125" s="87">
        <v>17633</v>
      </c>
      <c r="E125" s="87">
        <v>342</v>
      </c>
      <c r="F125" s="89">
        <v>294</v>
      </c>
      <c r="G125" s="88">
        <v>16464</v>
      </c>
      <c r="H125" s="90">
        <v>313</v>
      </c>
      <c r="I125" s="92">
        <f t="shared" si="0"/>
        <v>-8.4795321637426896E-2</v>
      </c>
    </row>
    <row r="126" spans="1:9" ht="13.15" customHeight="1" x14ac:dyDescent="0.2">
      <c r="A126" s="113" t="s">
        <v>159</v>
      </c>
      <c r="B126" s="91" t="s">
        <v>46</v>
      </c>
      <c r="C126" s="87">
        <v>61</v>
      </c>
      <c r="D126" s="87">
        <v>6685</v>
      </c>
      <c r="E126" s="87">
        <v>74</v>
      </c>
      <c r="F126" s="89">
        <v>121</v>
      </c>
      <c r="G126" s="88">
        <v>12125</v>
      </c>
      <c r="H126" s="90">
        <v>145</v>
      </c>
      <c r="I126" s="92">
        <f t="shared" si="0"/>
        <v>0.95945945945945943</v>
      </c>
    </row>
    <row r="127" spans="1:9" ht="13.15" customHeight="1" x14ac:dyDescent="0.2">
      <c r="A127" s="113" t="s">
        <v>74</v>
      </c>
      <c r="B127" s="91" t="s">
        <v>49</v>
      </c>
      <c r="C127" s="87">
        <v>2183</v>
      </c>
      <c r="D127" s="87">
        <v>130980</v>
      </c>
      <c r="E127" s="87">
        <v>3288</v>
      </c>
      <c r="F127" s="89">
        <v>3216</v>
      </c>
      <c r="G127" s="88">
        <v>192960</v>
      </c>
      <c r="H127" s="90">
        <v>4843</v>
      </c>
      <c r="I127" s="92">
        <f t="shared" si="0"/>
        <v>0.47293187347931875</v>
      </c>
    </row>
    <row r="128" spans="1:9" ht="13.15" customHeight="1" x14ac:dyDescent="0.2">
      <c r="A128" s="113" t="s">
        <v>74</v>
      </c>
      <c r="B128" s="91" t="s">
        <v>52</v>
      </c>
      <c r="C128" s="87">
        <v>34</v>
      </c>
      <c r="D128" s="87">
        <v>2040</v>
      </c>
      <c r="E128" s="87">
        <v>52</v>
      </c>
      <c r="F128" s="89">
        <v>0</v>
      </c>
      <c r="G128" s="88">
        <v>0</v>
      </c>
      <c r="H128" s="90">
        <v>0</v>
      </c>
      <c r="I128" s="92">
        <f t="shared" si="0"/>
        <v>-1</v>
      </c>
    </row>
    <row r="129" spans="1:9" ht="13.15" customHeight="1" x14ac:dyDescent="0.2">
      <c r="A129" s="113" t="s">
        <v>139</v>
      </c>
      <c r="B129" s="91" t="s">
        <v>147</v>
      </c>
      <c r="C129" s="87">
        <v>229</v>
      </c>
      <c r="D129" s="87">
        <v>14984</v>
      </c>
      <c r="E129" s="87">
        <v>234</v>
      </c>
      <c r="F129" s="89">
        <v>374</v>
      </c>
      <c r="G129" s="88">
        <v>25056</v>
      </c>
      <c r="H129" s="90">
        <v>372</v>
      </c>
      <c r="I129" s="92">
        <f t="shared" si="0"/>
        <v>0.58974358974358976</v>
      </c>
    </row>
    <row r="130" spans="1:9" ht="13.15" customHeight="1" x14ac:dyDescent="0.2">
      <c r="A130" s="113" t="s">
        <v>139</v>
      </c>
      <c r="B130" s="91" t="s">
        <v>46</v>
      </c>
      <c r="C130" s="87">
        <v>223</v>
      </c>
      <c r="D130" s="87">
        <v>21290</v>
      </c>
      <c r="E130" s="87">
        <v>274</v>
      </c>
      <c r="F130" s="89">
        <v>546</v>
      </c>
      <c r="G130" s="88">
        <v>48292</v>
      </c>
      <c r="H130" s="90">
        <v>657</v>
      </c>
      <c r="I130" s="92">
        <f t="shared" si="0"/>
        <v>1.3978102189781021</v>
      </c>
    </row>
    <row r="131" spans="1:9" ht="13.15" customHeight="1" x14ac:dyDescent="0.2">
      <c r="A131" s="113" t="s">
        <v>160</v>
      </c>
      <c r="B131" s="91" t="s">
        <v>147</v>
      </c>
      <c r="C131" s="87">
        <v>63</v>
      </c>
      <c r="D131" s="87">
        <v>3528</v>
      </c>
      <c r="E131" s="87">
        <v>67</v>
      </c>
      <c r="F131" s="89">
        <v>0</v>
      </c>
      <c r="G131" s="88">
        <v>0</v>
      </c>
      <c r="H131" s="90">
        <v>0</v>
      </c>
      <c r="I131" s="92">
        <f t="shared" si="0"/>
        <v>-1</v>
      </c>
    </row>
    <row r="132" spans="1:9" ht="13.15" customHeight="1" x14ac:dyDescent="0.2">
      <c r="A132" s="113" t="s">
        <v>160</v>
      </c>
      <c r="B132" s="91" t="s">
        <v>46</v>
      </c>
      <c r="C132" s="87">
        <v>101</v>
      </c>
      <c r="D132" s="87">
        <v>11165</v>
      </c>
      <c r="E132" s="87">
        <v>123</v>
      </c>
      <c r="F132" s="89">
        <v>100</v>
      </c>
      <c r="G132" s="88">
        <v>11200</v>
      </c>
      <c r="H132" s="90">
        <v>123</v>
      </c>
      <c r="I132" s="92">
        <f t="shared" si="0"/>
        <v>0</v>
      </c>
    </row>
    <row r="133" spans="1:9" ht="13.15" customHeight="1" x14ac:dyDescent="0.2">
      <c r="A133" s="113" t="s">
        <v>140</v>
      </c>
      <c r="B133" s="91" t="s">
        <v>44</v>
      </c>
      <c r="C133" s="87">
        <v>72</v>
      </c>
      <c r="D133" s="87">
        <v>288</v>
      </c>
      <c r="E133" s="87">
        <v>94</v>
      </c>
      <c r="F133" s="89">
        <v>0</v>
      </c>
      <c r="G133" s="88">
        <v>0</v>
      </c>
      <c r="H133" s="90">
        <v>0</v>
      </c>
      <c r="I133" s="92">
        <f t="shared" si="0"/>
        <v>-1</v>
      </c>
    </row>
    <row r="134" spans="1:9" ht="13.15" customHeight="1" x14ac:dyDescent="0.2">
      <c r="A134" s="113" t="s">
        <v>185</v>
      </c>
      <c r="B134" s="91" t="s">
        <v>46</v>
      </c>
      <c r="C134" s="87">
        <v>0</v>
      </c>
      <c r="D134" s="87">
        <v>0</v>
      </c>
      <c r="E134" s="87">
        <v>0</v>
      </c>
      <c r="F134" s="89">
        <v>100</v>
      </c>
      <c r="G134" s="88">
        <v>7120</v>
      </c>
      <c r="H134" s="90">
        <v>138</v>
      </c>
      <c r="I134" s="93" t="s">
        <v>14</v>
      </c>
    </row>
    <row r="135" spans="1:9" ht="13.15" customHeight="1" x14ac:dyDescent="0.2">
      <c r="A135" s="113" t="s">
        <v>59</v>
      </c>
      <c r="B135" s="91" t="s">
        <v>246</v>
      </c>
      <c r="C135" s="87">
        <v>0</v>
      </c>
      <c r="D135" s="87">
        <v>0</v>
      </c>
      <c r="E135" s="87">
        <v>0</v>
      </c>
      <c r="F135" s="89">
        <v>0</v>
      </c>
      <c r="G135" s="88">
        <v>4000</v>
      </c>
      <c r="H135" s="90">
        <v>56</v>
      </c>
      <c r="I135" s="93" t="s">
        <v>14</v>
      </c>
    </row>
    <row r="136" spans="1:9" ht="13.15" customHeight="1" x14ac:dyDescent="0.2">
      <c r="A136" s="113" t="s">
        <v>59</v>
      </c>
      <c r="B136" s="91" t="s">
        <v>147</v>
      </c>
      <c r="C136" s="87">
        <v>13979</v>
      </c>
      <c r="D136" s="87">
        <v>786557</v>
      </c>
      <c r="E136" s="87">
        <v>14900</v>
      </c>
      <c r="F136" s="89">
        <v>7839</v>
      </c>
      <c r="G136" s="88">
        <v>438241</v>
      </c>
      <c r="H136" s="90">
        <v>8294</v>
      </c>
      <c r="I136" s="92">
        <f t="shared" si="0"/>
        <v>-0.44335570469798657</v>
      </c>
    </row>
    <row r="137" spans="1:9" ht="13.15" customHeight="1" x14ac:dyDescent="0.2">
      <c r="A137" s="113" t="s">
        <v>59</v>
      </c>
      <c r="B137" s="91" t="s">
        <v>46</v>
      </c>
      <c r="C137" s="87">
        <v>49407</v>
      </c>
      <c r="D137" s="87">
        <v>4030026</v>
      </c>
      <c r="E137" s="87">
        <v>60705</v>
      </c>
      <c r="F137" s="89">
        <v>50382</v>
      </c>
      <c r="G137" s="88">
        <v>4329704</v>
      </c>
      <c r="H137" s="90">
        <v>61940</v>
      </c>
      <c r="I137" s="92">
        <f t="shared" si="0"/>
        <v>2.0344287949921751E-2</v>
      </c>
    </row>
    <row r="138" spans="1:9" ht="13.15" customHeight="1" x14ac:dyDescent="0.2">
      <c r="A138" s="113" t="s">
        <v>59</v>
      </c>
      <c r="B138" s="91" t="s">
        <v>60</v>
      </c>
      <c r="C138" s="87">
        <v>0</v>
      </c>
      <c r="D138" s="87">
        <v>1293</v>
      </c>
      <c r="E138" s="87">
        <v>16</v>
      </c>
      <c r="F138" s="89">
        <v>0</v>
      </c>
      <c r="G138" s="88">
        <v>23078</v>
      </c>
      <c r="H138" s="90">
        <v>482</v>
      </c>
      <c r="I138" s="92">
        <f t="shared" si="0"/>
        <v>29.125</v>
      </c>
    </row>
    <row r="139" spans="1:9" ht="13.15" customHeight="1" x14ac:dyDescent="0.2">
      <c r="A139" s="113" t="s">
        <v>230</v>
      </c>
      <c r="B139" s="91" t="s">
        <v>147</v>
      </c>
      <c r="C139" s="87">
        <v>16</v>
      </c>
      <c r="D139" s="87">
        <v>896</v>
      </c>
      <c r="E139" s="87">
        <v>17</v>
      </c>
      <c r="F139" s="89">
        <v>28</v>
      </c>
      <c r="G139" s="88">
        <v>1568</v>
      </c>
      <c r="H139" s="90">
        <v>30</v>
      </c>
      <c r="I139" s="92">
        <f t="shared" si="0"/>
        <v>0.76470588235294112</v>
      </c>
    </row>
    <row r="140" spans="1:9" ht="13.15" customHeight="1" x14ac:dyDescent="0.2">
      <c r="A140" s="113" t="s">
        <v>230</v>
      </c>
      <c r="B140" s="91" t="s">
        <v>46</v>
      </c>
      <c r="C140" s="87">
        <v>5</v>
      </c>
      <c r="D140" s="87">
        <v>465</v>
      </c>
      <c r="E140" s="87">
        <v>7</v>
      </c>
      <c r="F140" s="89">
        <v>14</v>
      </c>
      <c r="G140" s="88">
        <v>1298</v>
      </c>
      <c r="H140" s="90">
        <v>18</v>
      </c>
      <c r="I140" s="92">
        <f t="shared" si="0"/>
        <v>1.5714285714285714</v>
      </c>
    </row>
    <row r="141" spans="1:9" ht="13.15" customHeight="1" x14ac:dyDescent="0.2">
      <c r="A141" s="113" t="s">
        <v>151</v>
      </c>
      <c r="B141" s="91" t="s">
        <v>147</v>
      </c>
      <c r="C141" s="87">
        <v>185</v>
      </c>
      <c r="D141" s="87">
        <v>11480</v>
      </c>
      <c r="E141" s="87">
        <v>186</v>
      </c>
      <c r="F141" s="89">
        <v>99</v>
      </c>
      <c r="G141" s="88">
        <v>6930</v>
      </c>
      <c r="H141" s="90">
        <v>90</v>
      </c>
      <c r="I141" s="92">
        <f t="shared" si="0"/>
        <v>-0.5161290322580645</v>
      </c>
    </row>
    <row r="142" spans="1:9" ht="13.15" customHeight="1" x14ac:dyDescent="0.2">
      <c r="A142" s="113" t="s">
        <v>141</v>
      </c>
      <c r="B142" s="91" t="s">
        <v>46</v>
      </c>
      <c r="C142" s="87">
        <v>560</v>
      </c>
      <c r="D142" s="87">
        <v>49805</v>
      </c>
      <c r="E142" s="87">
        <v>624</v>
      </c>
      <c r="F142" s="89">
        <v>461</v>
      </c>
      <c r="G142" s="88">
        <v>42545</v>
      </c>
      <c r="H142" s="90">
        <v>414</v>
      </c>
      <c r="I142" s="92">
        <f t="shared" si="0"/>
        <v>-0.33653846153846156</v>
      </c>
    </row>
    <row r="143" spans="1:9" ht="13.15" customHeight="1" x14ac:dyDescent="0.2">
      <c r="A143" s="113" t="s">
        <v>264</v>
      </c>
      <c r="B143" s="91" t="s">
        <v>226</v>
      </c>
      <c r="C143" s="87">
        <v>0</v>
      </c>
      <c r="D143" s="87">
        <v>2486</v>
      </c>
      <c r="E143" s="87">
        <v>46</v>
      </c>
      <c r="F143" s="89">
        <v>0</v>
      </c>
      <c r="G143" s="88">
        <v>4800</v>
      </c>
      <c r="H143" s="90">
        <v>75</v>
      </c>
      <c r="I143" s="92">
        <f t="shared" si="0"/>
        <v>0.63043478260869568</v>
      </c>
    </row>
    <row r="144" spans="1:9" ht="13.15" customHeight="1" x14ac:dyDescent="0.2">
      <c r="A144" s="113" t="s">
        <v>264</v>
      </c>
      <c r="B144" s="91" t="s">
        <v>60</v>
      </c>
      <c r="C144" s="87">
        <v>0</v>
      </c>
      <c r="D144" s="87">
        <v>0</v>
      </c>
      <c r="E144" s="87">
        <v>0</v>
      </c>
      <c r="F144" s="89">
        <v>0</v>
      </c>
      <c r="G144" s="88">
        <v>9602</v>
      </c>
      <c r="H144" s="90">
        <v>131</v>
      </c>
      <c r="I144" s="93" t="s">
        <v>14</v>
      </c>
    </row>
    <row r="145" spans="1:9" ht="13.15" customHeight="1" x14ac:dyDescent="0.2">
      <c r="A145" s="113" t="s">
        <v>268</v>
      </c>
      <c r="B145" s="91" t="s">
        <v>60</v>
      </c>
      <c r="C145" s="87">
        <v>0</v>
      </c>
      <c r="D145" s="87">
        <v>0</v>
      </c>
      <c r="E145" s="87">
        <v>0</v>
      </c>
      <c r="F145" s="89">
        <v>0</v>
      </c>
      <c r="G145" s="88">
        <v>6963</v>
      </c>
      <c r="H145" s="90">
        <v>84</v>
      </c>
      <c r="I145" s="93" t="s">
        <v>14</v>
      </c>
    </row>
    <row r="146" spans="1:9" ht="13.15" customHeight="1" x14ac:dyDescent="0.2">
      <c r="A146" s="113" t="s">
        <v>251</v>
      </c>
      <c r="B146" s="91" t="s">
        <v>48</v>
      </c>
      <c r="C146" s="87">
        <v>0</v>
      </c>
      <c r="D146" s="87">
        <v>0</v>
      </c>
      <c r="E146" s="87">
        <v>0</v>
      </c>
      <c r="F146" s="89">
        <v>480</v>
      </c>
      <c r="G146" s="88">
        <v>480</v>
      </c>
      <c r="H146" s="90">
        <v>612</v>
      </c>
      <c r="I146" s="93" t="s">
        <v>14</v>
      </c>
    </row>
    <row r="147" spans="1:9" ht="13.15" customHeight="1" x14ac:dyDescent="0.2">
      <c r="A147" s="113" t="s">
        <v>63</v>
      </c>
      <c r="B147" s="91" t="s">
        <v>40</v>
      </c>
      <c r="C147" s="87">
        <v>20</v>
      </c>
      <c r="D147" s="87">
        <v>20</v>
      </c>
      <c r="E147" s="87">
        <v>20</v>
      </c>
      <c r="F147" s="89">
        <v>0</v>
      </c>
      <c r="G147" s="88">
        <v>0</v>
      </c>
      <c r="H147" s="90">
        <v>0</v>
      </c>
      <c r="I147" s="92">
        <f t="shared" si="0"/>
        <v>-1</v>
      </c>
    </row>
    <row r="148" spans="1:9" ht="13.15" customHeight="1" x14ac:dyDescent="0.2">
      <c r="A148" s="113" t="s">
        <v>63</v>
      </c>
      <c r="B148" s="91" t="s">
        <v>224</v>
      </c>
      <c r="C148" s="87">
        <v>0</v>
      </c>
      <c r="D148" s="87">
        <v>0</v>
      </c>
      <c r="E148" s="87">
        <v>0</v>
      </c>
      <c r="F148" s="89">
        <v>16</v>
      </c>
      <c r="G148" s="88">
        <v>16</v>
      </c>
      <c r="H148" s="90">
        <v>19</v>
      </c>
      <c r="I148" s="93" t="s">
        <v>14</v>
      </c>
    </row>
    <row r="149" spans="1:9" ht="13.15" customHeight="1" x14ac:dyDescent="0.2">
      <c r="A149" s="113" t="s">
        <v>63</v>
      </c>
      <c r="B149" s="91" t="s">
        <v>225</v>
      </c>
      <c r="C149" s="87">
        <v>50</v>
      </c>
      <c r="D149" s="87">
        <v>3823</v>
      </c>
      <c r="E149" s="87">
        <v>28</v>
      </c>
      <c r="F149" s="89">
        <v>40</v>
      </c>
      <c r="G149" s="88">
        <v>5053</v>
      </c>
      <c r="H149" s="90">
        <v>40</v>
      </c>
      <c r="I149" s="92">
        <f t="shared" si="0"/>
        <v>0.42857142857142855</v>
      </c>
    </row>
    <row r="150" spans="1:9" ht="13.15" customHeight="1" x14ac:dyDescent="0.2">
      <c r="A150" s="113" t="s">
        <v>63</v>
      </c>
      <c r="B150" s="91" t="s">
        <v>44</v>
      </c>
      <c r="C150" s="87">
        <v>2993</v>
      </c>
      <c r="D150" s="87">
        <v>3137</v>
      </c>
      <c r="E150" s="87">
        <v>4814</v>
      </c>
      <c r="F150" s="89">
        <v>1659</v>
      </c>
      <c r="G150" s="88">
        <v>1707</v>
      </c>
      <c r="H150" s="90">
        <v>2672</v>
      </c>
      <c r="I150" s="92">
        <f t="shared" si="0"/>
        <v>-0.44495222268383883</v>
      </c>
    </row>
    <row r="151" spans="1:9" ht="13.15" customHeight="1" x14ac:dyDescent="0.2">
      <c r="A151" s="113" t="s">
        <v>63</v>
      </c>
      <c r="B151" s="91" t="s">
        <v>45</v>
      </c>
      <c r="C151" s="87">
        <v>2710</v>
      </c>
      <c r="D151" s="87">
        <v>3286</v>
      </c>
      <c r="E151" s="87">
        <v>4313</v>
      </c>
      <c r="F151" s="89">
        <v>1876</v>
      </c>
      <c r="G151" s="88">
        <v>2372</v>
      </c>
      <c r="H151" s="90">
        <v>3163</v>
      </c>
      <c r="I151" s="92">
        <f t="shared" si="0"/>
        <v>-0.26663575237653603</v>
      </c>
    </row>
    <row r="152" spans="1:9" ht="13.15" customHeight="1" x14ac:dyDescent="0.2">
      <c r="A152" s="113" t="s">
        <v>63</v>
      </c>
      <c r="B152" s="91" t="s">
        <v>152</v>
      </c>
      <c r="C152" s="87">
        <v>176</v>
      </c>
      <c r="D152" s="87">
        <v>176</v>
      </c>
      <c r="E152" s="87">
        <v>284</v>
      </c>
      <c r="F152" s="89">
        <v>232</v>
      </c>
      <c r="G152" s="88">
        <v>280</v>
      </c>
      <c r="H152" s="90">
        <v>369</v>
      </c>
      <c r="I152" s="92">
        <f t="shared" si="0"/>
        <v>0.29929577464788731</v>
      </c>
    </row>
    <row r="153" spans="1:9" ht="13.15" customHeight="1" x14ac:dyDescent="0.2">
      <c r="A153" s="113" t="s">
        <v>63</v>
      </c>
      <c r="B153" s="91" t="s">
        <v>120</v>
      </c>
      <c r="C153" s="87">
        <v>1</v>
      </c>
      <c r="D153" s="87">
        <v>135</v>
      </c>
      <c r="E153" s="87">
        <v>3040</v>
      </c>
      <c r="F153" s="89">
        <v>0</v>
      </c>
      <c r="G153" s="88">
        <v>0</v>
      </c>
      <c r="H153" s="90">
        <v>0</v>
      </c>
      <c r="I153" s="92">
        <f t="shared" si="0"/>
        <v>-1</v>
      </c>
    </row>
    <row r="154" spans="1:9" ht="13.15" customHeight="1" x14ac:dyDescent="0.2">
      <c r="A154" s="113" t="s">
        <v>63</v>
      </c>
      <c r="B154" s="91" t="s">
        <v>254</v>
      </c>
      <c r="C154" s="87">
        <v>16</v>
      </c>
      <c r="D154" s="87">
        <v>16</v>
      </c>
      <c r="E154" s="87">
        <v>26</v>
      </c>
      <c r="F154" s="89">
        <v>64</v>
      </c>
      <c r="G154" s="88">
        <v>256</v>
      </c>
      <c r="H154" s="90">
        <v>81</v>
      </c>
      <c r="I154" s="92">
        <f t="shared" si="0"/>
        <v>2.1153846153846154</v>
      </c>
    </row>
    <row r="155" spans="1:9" ht="13.15" customHeight="1" x14ac:dyDescent="0.2">
      <c r="A155" s="113" t="s">
        <v>63</v>
      </c>
      <c r="B155" s="91" t="s">
        <v>153</v>
      </c>
      <c r="C155" s="87">
        <v>204</v>
      </c>
      <c r="D155" s="87">
        <v>258</v>
      </c>
      <c r="E155" s="87">
        <v>324</v>
      </c>
      <c r="F155" s="89">
        <v>160</v>
      </c>
      <c r="G155" s="88">
        <v>160</v>
      </c>
      <c r="H155" s="90">
        <v>258</v>
      </c>
      <c r="I155" s="92">
        <f t="shared" si="0"/>
        <v>-0.20370370370370369</v>
      </c>
    </row>
    <row r="156" spans="1:9" ht="13.15" customHeight="1" x14ac:dyDescent="0.2">
      <c r="A156" s="113" t="s">
        <v>63</v>
      </c>
      <c r="B156" s="91" t="s">
        <v>147</v>
      </c>
      <c r="C156" s="87">
        <v>6887</v>
      </c>
      <c r="D156" s="87">
        <v>385551</v>
      </c>
      <c r="E156" s="87">
        <v>7350</v>
      </c>
      <c r="F156" s="89">
        <v>1647</v>
      </c>
      <c r="G156" s="88">
        <v>92225</v>
      </c>
      <c r="H156" s="90">
        <v>1752</v>
      </c>
      <c r="I156" s="92">
        <f t="shared" si="0"/>
        <v>-0.76163265306122452</v>
      </c>
    </row>
    <row r="157" spans="1:9" ht="13.15" customHeight="1" x14ac:dyDescent="0.2">
      <c r="A157" s="113" t="s">
        <v>63</v>
      </c>
      <c r="B157" s="91" t="s">
        <v>46</v>
      </c>
      <c r="C157" s="87">
        <v>16426</v>
      </c>
      <c r="D157" s="87">
        <v>1058294</v>
      </c>
      <c r="E157" s="87">
        <v>19976</v>
      </c>
      <c r="F157" s="89">
        <v>14927</v>
      </c>
      <c r="G157" s="88">
        <v>1120658</v>
      </c>
      <c r="H157" s="90">
        <v>18357</v>
      </c>
      <c r="I157" s="92">
        <f t="shared" si="0"/>
        <v>-8.1047256708049659E-2</v>
      </c>
    </row>
    <row r="158" spans="1:9" ht="13.15" customHeight="1" x14ac:dyDescent="0.2">
      <c r="A158" s="113" t="s">
        <v>63</v>
      </c>
      <c r="B158" s="91" t="s">
        <v>60</v>
      </c>
      <c r="C158" s="87">
        <v>0</v>
      </c>
      <c r="D158" s="87">
        <v>36530</v>
      </c>
      <c r="E158" s="87">
        <v>523</v>
      </c>
      <c r="F158" s="89">
        <v>0</v>
      </c>
      <c r="G158" s="88">
        <v>26147</v>
      </c>
      <c r="H158" s="90">
        <v>293</v>
      </c>
      <c r="I158" s="92">
        <f t="shared" ref="I158" si="1">(+H158-E158)/E158</f>
        <v>-0.43977055449330782</v>
      </c>
    </row>
    <row r="159" spans="1:9" ht="13.15" customHeight="1" x14ac:dyDescent="0.2">
      <c r="A159" s="113" t="s">
        <v>263</v>
      </c>
      <c r="B159" s="91" t="s">
        <v>60</v>
      </c>
      <c r="C159" s="87">
        <v>0</v>
      </c>
      <c r="D159" s="87">
        <v>0</v>
      </c>
      <c r="E159" s="87">
        <v>0</v>
      </c>
      <c r="F159" s="89">
        <v>0</v>
      </c>
      <c r="G159" s="88">
        <v>2191</v>
      </c>
      <c r="H159" s="90">
        <v>25</v>
      </c>
      <c r="I159" s="93" t="s">
        <v>14</v>
      </c>
    </row>
    <row r="160" spans="1:9" ht="13.15" customHeight="1" x14ac:dyDescent="0.2">
      <c r="A160" s="18"/>
      <c r="B160" s="110" t="s">
        <v>17</v>
      </c>
      <c r="C160" s="111">
        <f t="shared" ref="C160:H160" si="2">SUM(C16:C159)</f>
        <v>245566</v>
      </c>
      <c r="D160" s="111">
        <f t="shared" si="2"/>
        <v>12962066</v>
      </c>
      <c r="E160" s="112">
        <f t="shared" si="2"/>
        <v>324415</v>
      </c>
      <c r="F160" s="53">
        <f t="shared" si="2"/>
        <v>224074</v>
      </c>
      <c r="G160" s="54">
        <f t="shared" si="2"/>
        <v>13215627</v>
      </c>
      <c r="H160" s="54">
        <f t="shared" si="2"/>
        <v>275240</v>
      </c>
      <c r="I160" s="103">
        <f>(+H160-E160)/E160</f>
        <v>-0.15158053727478693</v>
      </c>
    </row>
    <row r="161" spans="7:9" ht="13.15" customHeight="1" x14ac:dyDescent="0.2">
      <c r="G161" s="132" t="s">
        <v>15</v>
      </c>
      <c r="H161" s="132"/>
      <c r="I161" s="102">
        <f>+(F160-C160)/C160</f>
        <v>-8.7520259319286878E-2</v>
      </c>
    </row>
  </sheetData>
  <sheetProtection selectLockedCells="1" selectUnlockedCells="1"/>
  <mergeCells count="1">
    <mergeCell ref="G161:H161"/>
  </mergeCells>
  <pageMargins left="0.94488188976377963" right="0.27559055118110237" top="0.39370078740157483" bottom="0.43307086614173229" header="0.51181102362204722" footer="0"/>
  <pageSetup paperSize="9" scale="94" firstPageNumber="0" orientation="portrait" horizontalDpi="300" verticalDpi="300" r:id="rId1"/>
  <headerFooter alignWithMargins="0">
    <oddFooter>&amp;C&amp;"Consolas,Normal"&amp;8Puertos San Antonio Este - Río Negro y 
Terminal de Contenedores Puerto de Bahía Blanca - Buenos Aires
República Argentina&amp;"Arial,Normal"
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88A6397A8DD1748AD9B36135F13626E" ma:contentTypeVersion="13" ma:contentTypeDescription="Crear nuevo documento." ma:contentTypeScope="" ma:versionID="22cba3f634f4ee79d86804482f325ddb">
  <xsd:schema xmlns:xsd="http://www.w3.org/2001/XMLSchema" xmlns:xs="http://www.w3.org/2001/XMLSchema" xmlns:p="http://schemas.microsoft.com/office/2006/metadata/properties" xmlns:ns3="b733e9c4-db80-4f59-8f44-9ac46e28eeb5" xmlns:ns4="4bfdc545-eb95-43a6-9f27-45b267e79d11" targetNamespace="http://schemas.microsoft.com/office/2006/metadata/properties" ma:root="true" ma:fieldsID="8d03d1ec29dadeb1e73fd22538003a9c" ns3:_="" ns4:_="">
    <xsd:import namespace="b733e9c4-db80-4f59-8f44-9ac46e28eeb5"/>
    <xsd:import namespace="4bfdc545-eb95-43a6-9f27-45b267e79d11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33e9c4-db80-4f59-8f44-9ac46e28eeb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fdc545-eb95-43a6-9f27-45b267e79d1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CAD7DD7-23FF-47A0-85B3-770C90FDDB66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9C1C329-9002-47AB-83E4-19DAF0894F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733e9c4-db80-4f59-8f44-9ac46e28eeb5"/>
    <ds:schemaRef ds:uri="4bfdc545-eb95-43a6-9f27-45b267e79d1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2716BAE-0807-49DC-8414-463B729B71D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Sancho</dc:creator>
  <cp:lastModifiedBy>Daniel Sancho</cp:lastModifiedBy>
  <cp:lastPrinted>2019-01-30T00:30:02Z</cp:lastPrinted>
  <dcterms:created xsi:type="dcterms:W3CDTF">2015-04-15T02:22:17Z</dcterms:created>
  <dcterms:modified xsi:type="dcterms:W3CDTF">2021-01-02T21:54:06Z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