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2/Estad2022/SAE+BHI/"/>
    </mc:Choice>
  </mc:AlternateContent>
  <xr:revisionPtr revIDLastSave="988" documentId="8_{AADEB446-92D0-4722-B595-37ECAF5B3FC8}" xr6:coauthVersionLast="47" xr6:coauthVersionMax="47" xr10:uidLastSave="{57B32E97-C42D-45D1-8D41-B5ABAD673EC6}"/>
  <bookViews>
    <workbookView xWindow="20370" yWindow="-11385" windowWidth="29040" windowHeight="15720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buques!$A$12:$R$50</definedName>
    <definedName name="_xlnm._FilterDatabase" localSheetId="5" hidden="1">'esp x destino'!$A$15:$I$105</definedName>
    <definedName name="_xlnm._FilterDatabase" localSheetId="4" hidden="1">'especie y destino'!$A$15:$H$35</definedName>
    <definedName name="_xlnm._FilterDatabase" localSheetId="3" hidden="1">'peras y manz'!$A$12:$E$12</definedName>
    <definedName name="_xlnm.Print_Area" localSheetId="1">buques!$A$1:$G$50</definedName>
    <definedName name="_xlnm.Print_Area" localSheetId="5">'esp x destino'!$A$1:$I$105</definedName>
    <definedName name="_xlnm.Print_Area" localSheetId="4">'especie y destino'!$A$1:$H$81</definedName>
    <definedName name="_xlnm.Print_Area" localSheetId="3">'peras y manz'!$A$1:$F$38</definedName>
    <definedName name="_xlnm.Print_Area" localSheetId="0">Principal!$A$1:$G$60</definedName>
    <definedName name="Excel_BuiltIn__FilterDatabase" localSheetId="1">buques!$A$12:$G$50</definedName>
    <definedName name="Excel_BuiltIn__FilterDatabase" localSheetId="2">exportadores!$A$12:$D$43</definedName>
    <definedName name="Excel_BuiltIn__FilterDatabase_2">buques!$A$12:$G$50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destino'!$A$15:$I$105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destino'!$37:$38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2" i="6" l="1"/>
  <c r="I101" i="6"/>
  <c r="I100" i="6"/>
  <c r="I99" i="6"/>
  <c r="I98" i="6"/>
  <c r="I97" i="6"/>
  <c r="I96" i="6"/>
  <c r="I95" i="6"/>
  <c r="I94" i="6"/>
  <c r="I93" i="6"/>
  <c r="I92" i="6"/>
  <c r="I90" i="6"/>
  <c r="I89" i="6"/>
  <c r="I86" i="6"/>
  <c r="I85" i="6"/>
  <c r="I84" i="6"/>
  <c r="I83" i="6"/>
  <c r="I82" i="6"/>
  <c r="I81" i="6"/>
  <c r="I80" i="6"/>
  <c r="I79" i="6"/>
  <c r="I76" i="6"/>
  <c r="I75" i="6"/>
  <c r="I73" i="6"/>
  <c r="I71" i="6"/>
  <c r="I70" i="6"/>
  <c r="I69" i="6"/>
  <c r="I68" i="6"/>
  <c r="I67" i="6"/>
  <c r="I66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2" i="6"/>
  <c r="I41" i="6"/>
  <c r="I40" i="6"/>
  <c r="I39" i="6"/>
  <c r="I37" i="6"/>
  <c r="I36" i="6"/>
  <c r="I34" i="6"/>
  <c r="I33" i="6"/>
  <c r="I32" i="6"/>
  <c r="I31" i="6"/>
  <c r="I30" i="6"/>
  <c r="I29" i="6"/>
  <c r="I28" i="6"/>
  <c r="I27" i="6"/>
  <c r="I26" i="6"/>
  <c r="I25" i="6"/>
  <c r="I22" i="6"/>
  <c r="I21" i="6"/>
  <c r="I20" i="6"/>
  <c r="I19" i="6"/>
  <c r="I18" i="6"/>
  <c r="I16" i="6"/>
  <c r="H78" i="5"/>
  <c r="H77" i="5"/>
  <c r="H75" i="5"/>
  <c r="H74" i="5"/>
  <c r="H73" i="5"/>
  <c r="H72" i="5"/>
  <c r="H71" i="5"/>
  <c r="H70" i="5"/>
  <c r="H69" i="5"/>
  <c r="H68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6" i="5"/>
  <c r="H45" i="5"/>
  <c r="H44" i="5"/>
  <c r="H43" i="5"/>
  <c r="H42" i="5"/>
  <c r="H41" i="5"/>
  <c r="H32" i="5"/>
  <c r="H31" i="5"/>
  <c r="H30" i="5"/>
  <c r="H29" i="5"/>
  <c r="H28" i="5"/>
  <c r="H27" i="5"/>
  <c r="H26" i="5"/>
  <c r="H24" i="5"/>
  <c r="H23" i="5"/>
  <c r="H22" i="5"/>
  <c r="H21" i="5"/>
  <c r="H20" i="5"/>
  <c r="H19" i="5"/>
  <c r="B39" i="4" l="1"/>
  <c r="D44" i="3"/>
  <c r="C44" i="3"/>
  <c r="B44" i="3"/>
  <c r="I17" i="6"/>
  <c r="C39" i="4"/>
  <c r="D39" i="4"/>
  <c r="E17" i="3"/>
  <c r="F50" i="2"/>
  <c r="E50" i="2"/>
  <c r="D50" i="2"/>
  <c r="E38" i="3" l="1"/>
  <c r="E41" i="3"/>
  <c r="I103" i="6" l="1"/>
  <c r="H79" i="5"/>
  <c r="H40" i="5"/>
  <c r="H33" i="5"/>
  <c r="H16" i="5"/>
  <c r="E20" i="3" l="1"/>
  <c r="E40" i="3"/>
  <c r="E14" i="3"/>
  <c r="E39" i="3"/>
  <c r="E29" i="3"/>
  <c r="E23" i="3"/>
  <c r="E37" i="3"/>
  <c r="E43" i="3"/>
  <c r="E32" i="3"/>
  <c r="E24" i="3"/>
  <c r="E34" i="3"/>
  <c r="E18" i="3"/>
  <c r="E21" i="3"/>
  <c r="E16" i="3"/>
  <c r="E33" i="3"/>
  <c r="E26" i="3"/>
  <c r="E22" i="3"/>
  <c r="E13" i="3"/>
  <c r="E44" i="3" s="1"/>
  <c r="E36" i="3"/>
  <c r="E28" i="3"/>
  <c r="E19" i="3"/>
  <c r="E27" i="3"/>
  <c r="E42" i="3"/>
  <c r="E30" i="3"/>
  <c r="E31" i="3"/>
  <c r="E15" i="3"/>
  <c r="E35" i="3"/>
  <c r="E25" i="3"/>
  <c r="H39" i="5"/>
  <c r="H17" i="5"/>
  <c r="B34" i="5"/>
  <c r="C34" i="5"/>
  <c r="D34" i="5"/>
  <c r="E34" i="5"/>
  <c r="F34" i="5"/>
  <c r="G34" i="5"/>
  <c r="E39" i="4" l="1"/>
  <c r="C104" i="6" l="1"/>
  <c r="D104" i="6"/>
  <c r="E104" i="6"/>
  <c r="F104" i="6"/>
  <c r="G104" i="6"/>
  <c r="H104" i="6"/>
  <c r="G80" i="5" l="1"/>
  <c r="F80" i="5"/>
  <c r="E80" i="5"/>
  <c r="D80" i="5"/>
  <c r="C80" i="5"/>
  <c r="B80" i="5"/>
  <c r="H80" i="5" l="1"/>
  <c r="F12" i="6" l="1"/>
  <c r="E12" i="5"/>
  <c r="E10" i="4"/>
  <c r="E10" i="3"/>
  <c r="F10" i="2"/>
  <c r="H34" i="5" l="1"/>
  <c r="I104" i="6"/>
  <c r="I105" i="6"/>
  <c r="H81" i="5"/>
  <c r="H35" i="5"/>
</calcChain>
</file>

<file path=xl/sharedStrings.xml><?xml version="1.0" encoding="utf-8"?>
<sst xmlns="http://schemas.openxmlformats.org/spreadsheetml/2006/main" count="459" uniqueCount="182">
  <si>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</si>
  <si>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</si>
  <si>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</si>
  <si>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</si>
  <si>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</si>
  <si>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</si>
  <si>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</si>
  <si>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</si>
  <si>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</si>
  <si>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</si>
  <si>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</si>
  <si>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</si>
  <si>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</si>
  <si>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</si>
  <si>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</si>
  <si>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</si>
  <si>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</si>
  <si>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</si>
  <si>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</si>
  <si>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</si>
  <si>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Buques</t>
  </si>
  <si>
    <t>Exportadores</t>
  </si>
  <si>
    <t xml:space="preserve">DOW ARGENTINA       </t>
  </si>
  <si>
    <t>CIA MOLINERA DEL SUR</t>
  </si>
  <si>
    <t xml:space="preserve">ALFALFA             </t>
  </si>
  <si>
    <t xml:space="preserve">J.C.MANZ            </t>
  </si>
  <si>
    <t xml:space="preserve">J.C.PERA   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</si>
  <si>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</si>
  <si>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</si>
  <si>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</si>
  <si>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</si>
  <si>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</si>
  <si>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</si>
  <si>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 xml:space="preserve">TRIGO ORGAN         </t>
  </si>
  <si>
    <t>COLOMBIA</t>
  </si>
  <si>
    <t xml:space="preserve">HOLANDA             </t>
  </si>
  <si>
    <t xml:space="preserve">RUSIA               </t>
  </si>
  <si>
    <t xml:space="preserve">U.S.A.              </t>
  </si>
  <si>
    <t xml:space="preserve">ARGENTINA           </t>
  </si>
  <si>
    <t xml:space="preserve">BRASIL              </t>
  </si>
  <si>
    <t xml:space="preserve">CHILE               </t>
  </si>
  <si>
    <t xml:space="preserve">COLOMBIA            </t>
  </si>
  <si>
    <t xml:space="preserve">ECUADOR             </t>
  </si>
  <si>
    <t xml:space="preserve">PERU                </t>
  </si>
  <si>
    <t>TEMPORADA 2020</t>
  </si>
  <si>
    <t xml:space="preserve">ALEMANIA            </t>
  </si>
  <si>
    <t xml:space="preserve">ESPAÑA              </t>
  </si>
  <si>
    <t xml:space="preserve">FRANCIA             </t>
  </si>
  <si>
    <t xml:space="preserve">GRECIA              </t>
  </si>
  <si>
    <t xml:space="preserve">ITALIA              </t>
  </si>
  <si>
    <t xml:space="preserve">INGLATERRA          </t>
  </si>
  <si>
    <t xml:space="preserve"> </t>
  </si>
  <si>
    <t>TEMPORADA 2021</t>
  </si>
  <si>
    <t>Comparativo 2020 vs 2021 Especies y Destinos</t>
  </si>
  <si>
    <t>Comparativo 2020 vs 2021 Especies por Destinos</t>
  </si>
  <si>
    <t>Temporada 2021</t>
  </si>
  <si>
    <t xml:space="preserve">BANDAS ELAS         </t>
  </si>
  <si>
    <t xml:space="preserve">CANADA              </t>
  </si>
  <si>
    <t xml:space="preserve">EMIRATOS ARABES     </t>
  </si>
  <si>
    <t>TEMPORADA 2022</t>
  </si>
  <si>
    <t xml:space="preserve">MADRID TRADER V152  </t>
  </si>
  <si>
    <t xml:space="preserve">MADRID TRADER V 202 </t>
  </si>
  <si>
    <t xml:space="preserve">MADRID TRADER V204  </t>
  </si>
  <si>
    <t xml:space="preserve">UNIPAR INDUPA SAIC  </t>
  </si>
  <si>
    <t xml:space="preserve">PEREDA AGRO SA      </t>
  </si>
  <si>
    <t>Buques - Temporada 2022</t>
  </si>
  <si>
    <t>Exportadores - Temporada 2022</t>
  </si>
  <si>
    <t>Exportadores - Temporada 2022 (Manzana y Pera)</t>
  </si>
  <si>
    <t>Comparativos Temporada 2021 Vs. 2022 Especies y Destinos</t>
  </si>
  <si>
    <t>Temporada 2022</t>
  </si>
  <si>
    <t xml:space="preserve">GIRASOL             </t>
  </si>
  <si>
    <t xml:space="preserve">MAIZ PISING         </t>
  </si>
  <si>
    <t>ESPAÑA</t>
  </si>
  <si>
    <t xml:space="preserve">MARRUECOS           </t>
  </si>
  <si>
    <t xml:space="preserve">MEXICO              </t>
  </si>
  <si>
    <t xml:space="preserve">TURQUIA             </t>
  </si>
  <si>
    <t>SODA CAUST</t>
  </si>
  <si>
    <t>GIRASOL</t>
  </si>
  <si>
    <t>MARRUECOS</t>
  </si>
  <si>
    <t>MEXICO</t>
  </si>
  <si>
    <t>Comparativos Temporada 2021 Vs. 2022 Especies por Destinos</t>
  </si>
  <si>
    <t xml:space="preserve">SAN AMERIGO 205 HS  </t>
  </si>
  <si>
    <t xml:space="preserve">SAN AMERIGO 205 MSK </t>
  </si>
  <si>
    <t xml:space="preserve">SAN AMERIGO 206 HS  </t>
  </si>
  <si>
    <t xml:space="preserve">SAN AMERIGO 206 MSK </t>
  </si>
  <si>
    <t xml:space="preserve">WATER PHOENIX       </t>
  </si>
  <si>
    <t>PSAE</t>
  </si>
  <si>
    <t>PBHI</t>
  </si>
  <si>
    <t xml:space="preserve">MADRID TRADER V206  </t>
  </si>
  <si>
    <t xml:space="preserve">MADRID TRADER V208  </t>
  </si>
  <si>
    <t xml:space="preserve">SAN AMERIGO 207 HS  </t>
  </si>
  <si>
    <t xml:space="preserve">SAN AMERIGO 207 MSK </t>
  </si>
  <si>
    <t xml:space="preserve">SAN AMERIGO 208 HS  </t>
  </si>
  <si>
    <t xml:space="preserve">SAN AMERIGO 208 MSK </t>
  </si>
  <si>
    <t xml:space="preserve">BATTAGLIO ARG. SA   </t>
  </si>
  <si>
    <t xml:space="preserve">BOSCHI HNOS S.A.    </t>
  </si>
  <si>
    <t xml:space="preserve">CLASICA S.R.L.      </t>
  </si>
  <si>
    <t xml:space="preserve">DON CLEMENTE SRL    </t>
  </si>
  <si>
    <t xml:space="preserve">ECOFRUT SA          </t>
  </si>
  <si>
    <t xml:space="preserve">EMELKA S.A.         </t>
  </si>
  <si>
    <t>FRIGORI CINCO SALTOS</t>
  </si>
  <si>
    <t xml:space="preserve">FRUIT AND HEALTH SA </t>
  </si>
  <si>
    <t xml:space="preserve">FRUIT WORLD SA      </t>
  </si>
  <si>
    <t>FRUTAS SENSACION SRL</t>
  </si>
  <si>
    <t xml:space="preserve">KLEPPE S.A.         </t>
  </si>
  <si>
    <t xml:space="preserve">LA CONQUISTA SRL    </t>
  </si>
  <si>
    <t xml:space="preserve">LUIS ALDRIGHETTI    </t>
  </si>
  <si>
    <t xml:space="preserve">MI VIEJO SA         </t>
  </si>
  <si>
    <t xml:space="preserve">MIELE S.A.          </t>
  </si>
  <si>
    <t xml:space="preserve">MOÑO AZUL S.A.      </t>
  </si>
  <si>
    <t xml:space="preserve">PAI S.A.            </t>
  </si>
  <si>
    <t>PAT. FRUITS TRADE SA</t>
  </si>
  <si>
    <t xml:space="preserve">RAFICO S.A          </t>
  </si>
  <si>
    <t xml:space="preserve">STD FRUIT ARG. S.A. </t>
  </si>
  <si>
    <t xml:space="preserve">TEOREMA SRL         </t>
  </si>
  <si>
    <t xml:space="preserve">TRES ASES S.A.      </t>
  </si>
  <si>
    <t xml:space="preserve">TREVISUR SA         </t>
  </si>
  <si>
    <t xml:space="preserve">TERRUÑO DE LA PATAG </t>
  </si>
  <si>
    <t xml:space="preserve">MANZANA             </t>
  </si>
  <si>
    <t>JCMORG</t>
  </si>
  <si>
    <t>JUGO PERA O</t>
  </si>
  <si>
    <t>PERA</t>
  </si>
  <si>
    <t>ARABIA</t>
  </si>
  <si>
    <t xml:space="preserve">FINLANDIA           </t>
  </si>
  <si>
    <t>INDIA</t>
  </si>
  <si>
    <t>IRLANDA</t>
  </si>
  <si>
    <t xml:space="preserve">ISRAEL              </t>
  </si>
  <si>
    <t>LIBIA</t>
  </si>
  <si>
    <t>LITUANIA</t>
  </si>
  <si>
    <t xml:space="preserve">MALTA               </t>
  </si>
  <si>
    <t xml:space="preserve">NORUEGA             </t>
  </si>
  <si>
    <t xml:space="preserve">OMAN                </t>
  </si>
  <si>
    <t xml:space="preserve">PORTUGAL            </t>
  </si>
  <si>
    <t>QATAR</t>
  </si>
  <si>
    <t>SUECIA</t>
  </si>
  <si>
    <t xml:space="preserve">ARABIA              </t>
  </si>
  <si>
    <t xml:space="preserve">IRLANDA             </t>
  </si>
  <si>
    <t xml:space="preserve">LIBIA               </t>
  </si>
  <si>
    <t xml:space="preserve">LITUANIA            </t>
  </si>
  <si>
    <t xml:space="preserve">QATAR               </t>
  </si>
  <si>
    <t xml:space="preserve">SUECIA              </t>
  </si>
  <si>
    <t xml:space="preserve">SAN AMERIGO 209 HS  </t>
  </si>
  <si>
    <t xml:space="preserve">SAN AMERIGO 209 MSK </t>
  </si>
  <si>
    <t xml:space="preserve">GSL MELINA V210     </t>
  </si>
  <si>
    <t>MADRID TRADER 211 HS</t>
  </si>
  <si>
    <t>MADRID TRADER 211 MK</t>
  </si>
  <si>
    <t>MADRID TARDER 211 AL</t>
  </si>
  <si>
    <t xml:space="preserve">SAN AMERIGO 212 HS  </t>
  </si>
  <si>
    <t xml:space="preserve">SAN AMERIGO 212 MSK </t>
  </si>
  <si>
    <t xml:space="preserve">SAN AMERIGO 212 ALI </t>
  </si>
  <si>
    <t xml:space="preserve">GSL MELINA V212     </t>
  </si>
  <si>
    <t xml:space="preserve">AUSTRADE S.R.L.     </t>
  </si>
  <si>
    <t xml:space="preserve">SERVICIOS ORG. SRL  </t>
  </si>
  <si>
    <t>BELGICA</t>
  </si>
  <si>
    <t>CHINA</t>
  </si>
  <si>
    <t>DINAMARCA</t>
  </si>
  <si>
    <t xml:space="preserve">KUWAIT              </t>
  </si>
  <si>
    <t xml:space="preserve">BELGICA             </t>
  </si>
  <si>
    <t>KUWAIT</t>
  </si>
  <si>
    <t>Datos al 30/04/2022</t>
  </si>
  <si>
    <t>MADRID TRADER 213 HS</t>
  </si>
  <si>
    <t>MADRID TRADER 213 MK</t>
  </si>
  <si>
    <t>MADRID TRADER 213 AL</t>
  </si>
  <si>
    <t xml:space="preserve">GSL MELINA V214     </t>
  </si>
  <si>
    <t xml:space="preserve">SAN AMERIGO 214 HS  </t>
  </si>
  <si>
    <t xml:space="preserve">SAN AMERIGO 214 MSK </t>
  </si>
  <si>
    <t>MADRID TRADER 215 HS</t>
  </si>
  <si>
    <t>MADRID TARDER 215 MK</t>
  </si>
  <si>
    <t xml:space="preserve">GSL MELINA V216     </t>
  </si>
  <si>
    <t xml:space="preserve">SAN AMERIGO 216 HS  </t>
  </si>
  <si>
    <t xml:space="preserve">SAN AMERIGO 216 MSK </t>
  </si>
  <si>
    <t>MADRID TRADER 217 HS</t>
  </si>
  <si>
    <t>MADRID TRADER 217 MK</t>
  </si>
  <si>
    <t xml:space="preserve">ARGENOVA SA         </t>
  </si>
  <si>
    <t xml:space="preserve">TERRUﾑO DE LA PATAG </t>
  </si>
  <si>
    <t>JCM</t>
  </si>
  <si>
    <t xml:space="preserve">JUGO FERMEN         </t>
  </si>
  <si>
    <t>INDONESIA</t>
  </si>
  <si>
    <t xml:space="preserve">REP.DOMINICANA      </t>
  </si>
  <si>
    <t>RUMANIA</t>
  </si>
  <si>
    <t xml:space="preserve">SINGAPUR            </t>
  </si>
  <si>
    <t xml:space="preserve">RUMANIA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</si>
</sst>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2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3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</cellStyleXfs>
  <cellXfs count="137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0" xfId="0" applyFont="1" applyFill="1" applyBorder="1"/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9" fillId="0" borderId="18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0" fontId="13" fillId="0" borderId="9" xfId="5" applyNumberFormat="1" applyFont="1" applyBorder="1"/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3" fontId="15" fillId="4" borderId="0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3" fontId="13" fillId="3" borderId="0" xfId="0" applyNumberFormat="1" applyFont="1" applyFill="1" applyBorder="1" applyAlignment="1">
      <alignment horizontal="right"/>
    </xf>
    <xf numFmtId="0" fontId="13" fillId="2" borderId="16" xfId="0" applyFont="1" applyFill="1" applyBorder="1"/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21" fillId="0" borderId="0" xfId="7" applyNumberFormat="1" applyFont="1"/>
    <xf numFmtId="10" fontId="13" fillId="5" borderId="20" xfId="5" applyNumberFormat="1" applyFont="1" applyFill="1" applyBorder="1" applyAlignment="1">
      <alignment horizontal="right"/>
    </xf>
    <xf numFmtId="10" fontId="15" fillId="4" borderId="28" xfId="5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</cellXfs>
  <cellStyles count="8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  <cellStyle name="Porcentual_bb-150609" xfId="7" xr:uid="{039F31A2-0B0F-4BFD-9FBE-5B938DCFD72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459790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32" t="s">
        <v>159</v>
      </c>
      <c r="D11" s="132"/>
      <c r="E11" s="132"/>
    </row>
    <row r="12" spans="2:5" x14ac:dyDescent="0.2">
      <c r="E12" s="2" t="s">
        <v>51</v>
      </c>
    </row>
    <row r="40" spans="1:7" ht="15.75" x14ac:dyDescent="0.25">
      <c r="A40" s="132" t="s">
        <v>59</v>
      </c>
      <c r="B40" s="132"/>
      <c r="C40" s="132"/>
      <c r="D40" s="132"/>
      <c r="E40" s="132"/>
      <c r="F40" s="132"/>
      <c r="G40" s="132"/>
    </row>
    <row r="41" spans="1:7" x14ac:dyDescent="0.2">
      <c r="A41" s="133" t="s">
        <v>20</v>
      </c>
      <c r="B41" s="133"/>
      <c r="C41" s="133"/>
      <c r="D41" s="133"/>
      <c r="E41" s="133"/>
      <c r="F41" s="133"/>
      <c r="G41" s="133"/>
    </row>
    <row r="42" spans="1:7" x14ac:dyDescent="0.2">
      <c r="A42" s="133" t="s">
        <v>21</v>
      </c>
      <c r="B42" s="133"/>
      <c r="C42" s="133"/>
      <c r="D42" s="133"/>
      <c r="E42" s="133"/>
      <c r="F42" s="133"/>
      <c r="G42" s="133"/>
    </row>
    <row r="43" spans="1:7" x14ac:dyDescent="0.2">
      <c r="A43" s="133" t="s">
        <v>0</v>
      </c>
      <c r="B43" s="133"/>
      <c r="C43" s="133"/>
      <c r="D43" s="133"/>
      <c r="E43" s="133"/>
      <c r="F43" s="133"/>
      <c r="G43" s="133"/>
    </row>
    <row r="44" spans="1:7" x14ac:dyDescent="0.2">
      <c r="A44" s="133" t="s">
        <v>53</v>
      </c>
      <c r="B44" s="133"/>
      <c r="C44" s="133"/>
      <c r="D44" s="133"/>
      <c r="E44" s="133"/>
      <c r="F44" s="133"/>
      <c r="G44" s="133"/>
    </row>
    <row r="45" spans="1:7" x14ac:dyDescent="0.2">
      <c r="A45" s="133" t="s">
        <v>54</v>
      </c>
      <c r="B45" s="133"/>
      <c r="C45" s="133"/>
      <c r="D45" s="133"/>
      <c r="E45" s="133"/>
      <c r="F45" s="133"/>
      <c r="G45" s="133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57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65</v>
      </c>
      <c r="B10" s="4"/>
      <c r="C10" s="4"/>
      <c r="D10" s="4"/>
      <c r="E10" s="4"/>
      <c r="F10" s="5" t="str">
        <f>Principal!C11</f>
        <v>Datos al 30/04/2022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1" t="s">
        <v>60</v>
      </c>
      <c r="C13" s="70">
        <v>44563</v>
      </c>
      <c r="D13" s="71">
        <v>713</v>
      </c>
      <c r="E13" s="71">
        <v>67580</v>
      </c>
      <c r="F13" s="71">
        <v>1443</v>
      </c>
      <c r="G13" s="72" t="s">
        <v>87</v>
      </c>
      <c r="H13" s="9"/>
    </row>
    <row r="14" spans="1:18" x14ac:dyDescent="0.2">
      <c r="A14" s="10">
        <v>2</v>
      </c>
      <c r="B14" s="69" t="s">
        <v>61</v>
      </c>
      <c r="C14" s="70">
        <v>44575</v>
      </c>
      <c r="D14" s="71">
        <v>258</v>
      </c>
      <c r="E14" s="71">
        <v>17794</v>
      </c>
      <c r="F14" s="71">
        <v>495</v>
      </c>
      <c r="G14" s="72" t="s">
        <v>87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69" t="s">
        <v>62</v>
      </c>
      <c r="C15" s="70">
        <v>44589</v>
      </c>
      <c r="D15" s="71">
        <v>1296</v>
      </c>
      <c r="E15" s="71">
        <v>56360</v>
      </c>
      <c r="F15" s="71">
        <v>1903</v>
      </c>
      <c r="G15" s="72" t="s">
        <v>87</v>
      </c>
      <c r="H15" s="11"/>
      <c r="L15" s="12"/>
      <c r="N15" s="13"/>
      <c r="P15" s="14"/>
      <c r="Q15" s="14"/>
      <c r="R15" s="14"/>
    </row>
    <row r="16" spans="1:18" x14ac:dyDescent="0.2">
      <c r="A16" s="10">
        <v>4</v>
      </c>
      <c r="B16" s="69" t="s">
        <v>81</v>
      </c>
      <c r="C16" s="70">
        <v>44595</v>
      </c>
      <c r="D16" s="71">
        <v>2260</v>
      </c>
      <c r="E16" s="71">
        <v>175828</v>
      </c>
      <c r="F16" s="71">
        <v>2834</v>
      </c>
      <c r="G16" s="72" t="s">
        <v>86</v>
      </c>
      <c r="H16" s="11"/>
      <c r="L16" s="12"/>
      <c r="N16" s="13"/>
      <c r="P16" s="14"/>
      <c r="Q16" s="14"/>
      <c r="R16" s="14"/>
    </row>
    <row r="17" spans="1:18" x14ac:dyDescent="0.2">
      <c r="A17" s="10"/>
      <c r="B17" s="69" t="s">
        <v>82</v>
      </c>
      <c r="C17" s="70">
        <v>44595</v>
      </c>
      <c r="D17" s="71">
        <v>1964</v>
      </c>
      <c r="E17" s="71">
        <v>160796</v>
      </c>
      <c r="F17" s="71">
        <v>2540</v>
      </c>
      <c r="G17" s="72" t="s">
        <v>86</v>
      </c>
      <c r="H17" s="11"/>
      <c r="L17" s="12"/>
      <c r="N17" s="13"/>
      <c r="P17" s="14"/>
      <c r="Q17" s="14"/>
      <c r="R17" s="14"/>
    </row>
    <row r="18" spans="1:18" x14ac:dyDescent="0.2">
      <c r="A18" s="10">
        <v>5</v>
      </c>
      <c r="B18" s="69" t="s">
        <v>83</v>
      </c>
      <c r="C18" s="70">
        <v>44603</v>
      </c>
      <c r="D18" s="71">
        <v>3583</v>
      </c>
      <c r="E18" s="71">
        <v>281254</v>
      </c>
      <c r="F18" s="71">
        <v>4443</v>
      </c>
      <c r="G18" s="72" t="s">
        <v>86</v>
      </c>
      <c r="H18" s="11"/>
      <c r="L18" s="12"/>
      <c r="N18" s="13"/>
      <c r="P18" s="14"/>
      <c r="Q18" s="14"/>
      <c r="R18" s="14"/>
    </row>
    <row r="19" spans="1:18" x14ac:dyDescent="0.2">
      <c r="A19" s="10"/>
      <c r="B19" s="69" t="s">
        <v>84</v>
      </c>
      <c r="C19" s="70">
        <v>44603</v>
      </c>
      <c r="D19" s="71">
        <v>2860</v>
      </c>
      <c r="E19" s="71">
        <v>244445</v>
      </c>
      <c r="F19" s="71">
        <v>3678</v>
      </c>
      <c r="G19" s="72" t="s">
        <v>86</v>
      </c>
      <c r="H19" s="11"/>
      <c r="L19" s="12"/>
      <c r="N19" s="13"/>
      <c r="P19" s="14"/>
      <c r="Q19" s="14"/>
      <c r="R19" s="14"/>
    </row>
    <row r="20" spans="1:18" x14ac:dyDescent="0.2">
      <c r="A20" s="10">
        <v>6</v>
      </c>
      <c r="B20" s="69" t="s">
        <v>85</v>
      </c>
      <c r="C20" s="70">
        <v>44604</v>
      </c>
      <c r="D20" s="71">
        <v>3486</v>
      </c>
      <c r="E20" s="71">
        <v>244483</v>
      </c>
      <c r="F20" s="71">
        <v>4091</v>
      </c>
      <c r="G20" s="72" t="s">
        <v>86</v>
      </c>
      <c r="H20" s="11"/>
      <c r="L20" s="12"/>
      <c r="N20" s="13"/>
      <c r="P20" s="14"/>
      <c r="Q20" s="14"/>
      <c r="R20" s="14"/>
    </row>
    <row r="21" spans="1:18" x14ac:dyDescent="0.2">
      <c r="A21" s="10">
        <v>7</v>
      </c>
      <c r="B21" s="69" t="s">
        <v>88</v>
      </c>
      <c r="C21" s="70">
        <v>44604</v>
      </c>
      <c r="D21" s="71">
        <v>1277</v>
      </c>
      <c r="E21" s="71">
        <v>53990</v>
      </c>
      <c r="F21" s="71">
        <v>1873</v>
      </c>
      <c r="G21" s="72" t="s">
        <v>87</v>
      </c>
      <c r="H21" s="11"/>
      <c r="L21" s="12"/>
      <c r="N21" s="13"/>
      <c r="P21" s="14"/>
      <c r="Q21" s="14"/>
      <c r="R21" s="14"/>
    </row>
    <row r="22" spans="1:18" x14ac:dyDescent="0.2">
      <c r="A22" s="10">
        <v>8</v>
      </c>
      <c r="B22" s="69" t="s">
        <v>90</v>
      </c>
      <c r="C22" s="70">
        <v>44611</v>
      </c>
      <c r="D22" s="71">
        <v>4876</v>
      </c>
      <c r="E22" s="71">
        <v>368967</v>
      </c>
      <c r="F22" s="71">
        <v>5822</v>
      </c>
      <c r="G22" s="72" t="s">
        <v>86</v>
      </c>
      <c r="H22" s="11"/>
      <c r="L22" s="12"/>
      <c r="N22" s="13"/>
      <c r="P22" s="14"/>
      <c r="Q22" s="14"/>
      <c r="R22" s="14"/>
    </row>
    <row r="23" spans="1:18" x14ac:dyDescent="0.2">
      <c r="A23" s="10"/>
      <c r="B23" s="69" t="s">
        <v>91</v>
      </c>
      <c r="C23" s="70">
        <v>44611</v>
      </c>
      <c r="D23" s="71">
        <v>2826</v>
      </c>
      <c r="E23" s="71">
        <v>243590</v>
      </c>
      <c r="F23" s="71">
        <v>3526</v>
      </c>
      <c r="G23" s="72" t="s">
        <v>86</v>
      </c>
      <c r="H23" s="11"/>
      <c r="L23" s="12"/>
      <c r="N23" s="13"/>
      <c r="P23" s="14"/>
      <c r="Q23" s="14"/>
      <c r="R23" s="14"/>
    </row>
    <row r="24" spans="1:18" x14ac:dyDescent="0.2">
      <c r="A24" s="10">
        <v>9</v>
      </c>
      <c r="B24" s="69" t="s">
        <v>92</v>
      </c>
      <c r="C24" s="70">
        <v>44619</v>
      </c>
      <c r="D24" s="71">
        <v>3658</v>
      </c>
      <c r="E24" s="71">
        <v>312789</v>
      </c>
      <c r="F24" s="71">
        <v>4327</v>
      </c>
      <c r="G24" s="72" t="s">
        <v>86</v>
      </c>
      <c r="H24" s="11"/>
      <c r="L24" s="12"/>
      <c r="N24" s="13"/>
      <c r="P24" s="14"/>
      <c r="Q24" s="14"/>
      <c r="R24" s="14"/>
    </row>
    <row r="25" spans="1:18" x14ac:dyDescent="0.2">
      <c r="A25" s="10"/>
      <c r="B25" s="69" t="s">
        <v>93</v>
      </c>
      <c r="C25" s="70">
        <v>44619</v>
      </c>
      <c r="D25" s="71">
        <v>3736</v>
      </c>
      <c r="E25" s="71">
        <v>330750</v>
      </c>
      <c r="F25" s="71">
        <v>4647</v>
      </c>
      <c r="G25" s="72" t="s">
        <v>86</v>
      </c>
      <c r="H25" s="11"/>
      <c r="L25" s="12"/>
      <c r="N25" s="13"/>
      <c r="P25" s="14"/>
      <c r="Q25" s="14"/>
      <c r="R25" s="14"/>
    </row>
    <row r="26" spans="1:18" x14ac:dyDescent="0.2">
      <c r="A26" s="10">
        <v>10</v>
      </c>
      <c r="B26" s="69" t="s">
        <v>89</v>
      </c>
      <c r="C26" s="70">
        <v>44619</v>
      </c>
      <c r="D26" s="71">
        <v>1323</v>
      </c>
      <c r="E26" s="71">
        <v>49880</v>
      </c>
      <c r="F26" s="71">
        <v>1878</v>
      </c>
      <c r="G26" s="72" t="s">
        <v>87</v>
      </c>
      <c r="H26" s="11"/>
      <c r="L26" s="12"/>
      <c r="N26" s="13"/>
      <c r="P26" s="14"/>
      <c r="Q26" s="14"/>
      <c r="R26" s="14"/>
    </row>
    <row r="27" spans="1:18" x14ac:dyDescent="0.2">
      <c r="A27" s="10">
        <v>11</v>
      </c>
      <c r="B27" s="69" t="s">
        <v>141</v>
      </c>
      <c r="C27" s="70">
        <v>44629</v>
      </c>
      <c r="D27" s="71">
        <v>4414</v>
      </c>
      <c r="E27" s="71">
        <v>354018</v>
      </c>
      <c r="F27" s="71">
        <v>5065</v>
      </c>
      <c r="G27" s="72" t="s">
        <v>86</v>
      </c>
      <c r="H27" s="11"/>
      <c r="L27" s="12"/>
      <c r="N27" s="13"/>
      <c r="P27" s="14"/>
      <c r="Q27" s="14"/>
      <c r="R27" s="14"/>
    </row>
    <row r="28" spans="1:18" x14ac:dyDescent="0.2">
      <c r="A28" s="10"/>
      <c r="B28" s="69" t="s">
        <v>142</v>
      </c>
      <c r="C28" s="70">
        <v>44629</v>
      </c>
      <c r="D28" s="71">
        <v>2463</v>
      </c>
      <c r="E28" s="71">
        <v>214836</v>
      </c>
      <c r="F28" s="71">
        <v>2906</v>
      </c>
      <c r="G28" s="72" t="s">
        <v>86</v>
      </c>
      <c r="H28" s="11"/>
      <c r="L28" s="12"/>
      <c r="N28" s="13"/>
      <c r="P28" s="14"/>
      <c r="Q28" s="14"/>
      <c r="R28" s="14"/>
    </row>
    <row r="29" spans="1:18" x14ac:dyDescent="0.2">
      <c r="A29" s="10">
        <v>12</v>
      </c>
      <c r="B29" s="69" t="s">
        <v>143</v>
      </c>
      <c r="C29" s="70">
        <v>44631</v>
      </c>
      <c r="D29" s="71">
        <v>879</v>
      </c>
      <c r="E29" s="71">
        <v>52740</v>
      </c>
      <c r="F29" s="71">
        <v>1324</v>
      </c>
      <c r="G29" s="72" t="s">
        <v>87</v>
      </c>
      <c r="H29" s="11"/>
      <c r="L29" s="12"/>
      <c r="N29" s="13"/>
      <c r="P29" s="14"/>
      <c r="Q29" s="14"/>
      <c r="R29" s="14"/>
    </row>
    <row r="30" spans="1:18" x14ac:dyDescent="0.2">
      <c r="A30" s="10">
        <v>13</v>
      </c>
      <c r="B30" s="69" t="s">
        <v>144</v>
      </c>
      <c r="C30" s="70">
        <v>44639</v>
      </c>
      <c r="D30" s="71">
        <v>3483</v>
      </c>
      <c r="E30" s="71">
        <v>260166</v>
      </c>
      <c r="F30" s="71">
        <v>4146</v>
      </c>
      <c r="G30" s="72" t="s">
        <v>86</v>
      </c>
      <c r="H30" s="11"/>
      <c r="L30" s="12"/>
      <c r="N30" s="13"/>
      <c r="P30" s="14"/>
      <c r="Q30" s="14"/>
      <c r="R30" s="14"/>
    </row>
    <row r="31" spans="1:18" x14ac:dyDescent="0.2">
      <c r="A31" s="10"/>
      <c r="B31" s="69" t="s">
        <v>145</v>
      </c>
      <c r="C31" s="70">
        <v>44639</v>
      </c>
      <c r="D31" s="71">
        <v>3463</v>
      </c>
      <c r="E31" s="71">
        <v>320170</v>
      </c>
      <c r="F31" s="71">
        <v>3825</v>
      </c>
      <c r="G31" s="72" t="s">
        <v>86</v>
      </c>
      <c r="H31" s="11"/>
      <c r="L31" s="12"/>
      <c r="N31" s="13"/>
      <c r="P31" s="14"/>
      <c r="Q31" s="14"/>
      <c r="R31" s="14"/>
    </row>
    <row r="32" spans="1:18" x14ac:dyDescent="0.2">
      <c r="A32" s="10"/>
      <c r="B32" s="69" t="s">
        <v>146</v>
      </c>
      <c r="C32" s="70">
        <v>44639</v>
      </c>
      <c r="D32" s="71">
        <v>126</v>
      </c>
      <c r="E32" s="71">
        <v>8141</v>
      </c>
      <c r="F32" s="71">
        <v>158</v>
      </c>
      <c r="G32" s="72" t="s">
        <v>86</v>
      </c>
      <c r="H32" s="11"/>
      <c r="L32" s="12"/>
      <c r="N32" s="13"/>
      <c r="P32" s="14"/>
      <c r="Q32" s="14"/>
      <c r="R32" s="14"/>
    </row>
    <row r="33" spans="1:18" x14ac:dyDescent="0.2">
      <c r="A33" s="10">
        <v>14</v>
      </c>
      <c r="B33" s="69" t="s">
        <v>147</v>
      </c>
      <c r="C33" s="70">
        <v>44646</v>
      </c>
      <c r="D33" s="71">
        <v>2421</v>
      </c>
      <c r="E33" s="71">
        <v>200123</v>
      </c>
      <c r="F33" s="71">
        <v>2871</v>
      </c>
      <c r="G33" s="72" t="s">
        <v>86</v>
      </c>
      <c r="H33" s="11"/>
      <c r="L33" s="12"/>
      <c r="N33" s="13"/>
      <c r="P33" s="14"/>
      <c r="Q33" s="14"/>
      <c r="R33" s="14"/>
    </row>
    <row r="34" spans="1:18" x14ac:dyDescent="0.2">
      <c r="A34" s="10"/>
      <c r="B34" s="69" t="s">
        <v>148</v>
      </c>
      <c r="C34" s="70">
        <v>44646</v>
      </c>
      <c r="D34" s="71">
        <v>2239</v>
      </c>
      <c r="E34" s="71">
        <v>202385</v>
      </c>
      <c r="F34" s="71">
        <v>2617</v>
      </c>
      <c r="G34" s="72" t="s">
        <v>86</v>
      </c>
      <c r="H34" s="11"/>
      <c r="L34" s="12"/>
      <c r="N34" s="13"/>
      <c r="P34" s="14"/>
      <c r="Q34" s="14"/>
      <c r="R34" s="14"/>
    </row>
    <row r="35" spans="1:18" x14ac:dyDescent="0.2">
      <c r="A35" s="10"/>
      <c r="B35" s="69" t="s">
        <v>149</v>
      </c>
      <c r="C35" s="70">
        <v>44646</v>
      </c>
      <c r="D35" s="71">
        <v>251</v>
      </c>
      <c r="E35" s="71">
        <v>15772</v>
      </c>
      <c r="F35" s="71">
        <v>314</v>
      </c>
      <c r="G35" s="72" t="s">
        <v>86</v>
      </c>
      <c r="H35" s="11"/>
      <c r="L35" s="12"/>
      <c r="N35" s="13"/>
      <c r="P35" s="14"/>
      <c r="Q35" s="14"/>
      <c r="R35" s="14"/>
    </row>
    <row r="36" spans="1:18" x14ac:dyDescent="0.2">
      <c r="A36" s="10">
        <v>15</v>
      </c>
      <c r="B36" s="69" t="s">
        <v>150</v>
      </c>
      <c r="C36" s="70">
        <v>44648</v>
      </c>
      <c r="D36" s="71">
        <v>1966</v>
      </c>
      <c r="E36" s="71">
        <v>72300</v>
      </c>
      <c r="F36" s="71">
        <v>2925</v>
      </c>
      <c r="G36" s="72" t="s">
        <v>87</v>
      </c>
      <c r="H36" s="11"/>
      <c r="L36" s="12"/>
      <c r="N36" s="13"/>
      <c r="P36" s="14"/>
      <c r="Q36" s="14"/>
      <c r="R36" s="14"/>
    </row>
    <row r="37" spans="1:18" x14ac:dyDescent="0.2">
      <c r="A37" s="10">
        <v>16</v>
      </c>
      <c r="B37" s="69" t="s">
        <v>160</v>
      </c>
      <c r="C37" s="70">
        <v>44653</v>
      </c>
      <c r="D37" s="71">
        <v>1638</v>
      </c>
      <c r="E37" s="71">
        <v>127680</v>
      </c>
      <c r="F37" s="71">
        <v>1896</v>
      </c>
      <c r="G37" s="72" t="s">
        <v>86</v>
      </c>
      <c r="H37" s="11"/>
      <c r="L37" s="12"/>
      <c r="N37" s="13"/>
      <c r="P37" s="14"/>
      <c r="Q37" s="14"/>
      <c r="R37" s="14"/>
    </row>
    <row r="38" spans="1:18" x14ac:dyDescent="0.2">
      <c r="A38" s="10"/>
      <c r="B38" s="69" t="s">
        <v>161</v>
      </c>
      <c r="C38" s="70">
        <v>44653</v>
      </c>
      <c r="D38" s="71">
        <v>1235</v>
      </c>
      <c r="E38" s="71">
        <v>120900</v>
      </c>
      <c r="F38" s="71">
        <v>1407</v>
      </c>
      <c r="G38" s="72" t="s">
        <v>86</v>
      </c>
      <c r="H38" s="11"/>
      <c r="L38" s="12"/>
      <c r="N38" s="13"/>
      <c r="P38" s="14"/>
      <c r="Q38" s="14"/>
      <c r="R38" s="14"/>
    </row>
    <row r="39" spans="1:18" x14ac:dyDescent="0.2">
      <c r="A39" s="10"/>
      <c r="B39" s="69" t="s">
        <v>162</v>
      </c>
      <c r="C39" s="70">
        <v>44653</v>
      </c>
      <c r="D39" s="71">
        <v>377</v>
      </c>
      <c r="E39" s="71">
        <v>24062</v>
      </c>
      <c r="F39" s="71">
        <v>485</v>
      </c>
      <c r="G39" s="72" t="s">
        <v>86</v>
      </c>
      <c r="H39" s="11"/>
      <c r="L39" s="12"/>
      <c r="N39" s="13"/>
      <c r="P39" s="14"/>
      <c r="Q39" s="14"/>
      <c r="R39" s="14"/>
    </row>
    <row r="40" spans="1:18" x14ac:dyDescent="0.2">
      <c r="A40" s="10">
        <v>17</v>
      </c>
      <c r="B40" s="69" t="s">
        <v>163</v>
      </c>
      <c r="C40" s="70">
        <v>44659</v>
      </c>
      <c r="D40" s="71">
        <v>1438</v>
      </c>
      <c r="E40" s="71">
        <v>58668</v>
      </c>
      <c r="F40" s="71">
        <v>2057</v>
      </c>
      <c r="G40" s="72" t="s">
        <v>87</v>
      </c>
      <c r="H40" s="11"/>
      <c r="L40" s="12"/>
      <c r="N40" s="13"/>
      <c r="P40" s="14"/>
      <c r="Q40" s="14"/>
      <c r="R40" s="14"/>
    </row>
    <row r="41" spans="1:18" x14ac:dyDescent="0.2">
      <c r="A41" s="10">
        <v>18</v>
      </c>
      <c r="B41" s="69" t="s">
        <v>164</v>
      </c>
      <c r="C41" s="70">
        <v>44660</v>
      </c>
      <c r="D41" s="71">
        <v>2529</v>
      </c>
      <c r="E41" s="71">
        <v>185636</v>
      </c>
      <c r="F41" s="71">
        <v>2952</v>
      </c>
      <c r="G41" s="72" t="s">
        <v>86</v>
      </c>
      <c r="H41" s="11"/>
      <c r="L41" s="12"/>
      <c r="N41" s="13"/>
      <c r="P41" s="14"/>
      <c r="Q41" s="14"/>
      <c r="R41" s="14"/>
    </row>
    <row r="42" spans="1:18" x14ac:dyDescent="0.2">
      <c r="A42" s="10"/>
      <c r="B42" s="69" t="s">
        <v>165</v>
      </c>
      <c r="C42" s="70">
        <v>44660</v>
      </c>
      <c r="D42" s="71">
        <v>1154</v>
      </c>
      <c r="E42" s="71">
        <v>94359</v>
      </c>
      <c r="F42" s="71">
        <v>1228</v>
      </c>
      <c r="G42" s="72" t="s">
        <v>86</v>
      </c>
      <c r="H42" s="11"/>
      <c r="L42" s="12"/>
      <c r="N42" s="13"/>
      <c r="P42" s="14"/>
      <c r="Q42" s="14"/>
      <c r="R42" s="14"/>
    </row>
    <row r="43" spans="1:18" x14ac:dyDescent="0.2">
      <c r="A43" s="10">
        <v>19</v>
      </c>
      <c r="B43" s="69" t="s">
        <v>166</v>
      </c>
      <c r="C43" s="70">
        <v>44667</v>
      </c>
      <c r="D43" s="71">
        <v>2135</v>
      </c>
      <c r="E43" s="71">
        <v>167236</v>
      </c>
      <c r="F43" s="71">
        <v>2287</v>
      </c>
      <c r="G43" s="72" t="s">
        <v>86</v>
      </c>
      <c r="H43" s="11"/>
      <c r="L43" s="12"/>
      <c r="N43" s="13"/>
      <c r="P43" s="14"/>
      <c r="Q43" s="14"/>
      <c r="R43" s="14"/>
    </row>
    <row r="44" spans="1:18" x14ac:dyDescent="0.2">
      <c r="A44" s="10"/>
      <c r="B44" s="69" t="s">
        <v>167</v>
      </c>
      <c r="C44" s="70">
        <v>44667</v>
      </c>
      <c r="D44" s="71">
        <v>1067</v>
      </c>
      <c r="E44" s="71">
        <v>84139</v>
      </c>
      <c r="F44" s="71">
        <v>1157</v>
      </c>
      <c r="G44" s="72" t="s">
        <v>86</v>
      </c>
      <c r="H44" s="11"/>
      <c r="L44" s="12"/>
      <c r="N44" s="13"/>
      <c r="P44" s="14"/>
      <c r="Q44" s="14"/>
      <c r="R44" s="14"/>
    </row>
    <row r="45" spans="1:18" x14ac:dyDescent="0.2">
      <c r="A45" s="10">
        <v>20</v>
      </c>
      <c r="B45" s="69" t="s">
        <v>168</v>
      </c>
      <c r="C45" s="70">
        <v>44674</v>
      </c>
      <c r="D45" s="71">
        <v>1442</v>
      </c>
      <c r="E45" s="71">
        <v>78550</v>
      </c>
      <c r="F45" s="71">
        <v>2345</v>
      </c>
      <c r="G45" s="72" t="s">
        <v>87</v>
      </c>
      <c r="H45" s="11"/>
      <c r="L45" s="12"/>
      <c r="N45" s="13"/>
      <c r="P45" s="14"/>
      <c r="Q45" s="14"/>
      <c r="R45" s="14"/>
    </row>
    <row r="46" spans="1:18" x14ac:dyDescent="0.2">
      <c r="A46" s="10">
        <v>21</v>
      </c>
      <c r="B46" s="69" t="s">
        <v>169</v>
      </c>
      <c r="C46" s="70">
        <v>44674</v>
      </c>
      <c r="D46" s="71">
        <v>2578</v>
      </c>
      <c r="E46" s="71">
        <v>202834</v>
      </c>
      <c r="F46" s="71">
        <v>2862</v>
      </c>
      <c r="G46" s="72" t="s">
        <v>86</v>
      </c>
      <c r="H46" s="11"/>
      <c r="L46" s="12"/>
      <c r="N46" s="13"/>
      <c r="P46" s="14"/>
      <c r="Q46" s="14"/>
      <c r="R46" s="14"/>
    </row>
    <row r="47" spans="1:18" x14ac:dyDescent="0.2">
      <c r="A47" s="10"/>
      <c r="B47" s="69" t="s">
        <v>170</v>
      </c>
      <c r="C47" s="70">
        <v>44674</v>
      </c>
      <c r="D47" s="71">
        <v>1405</v>
      </c>
      <c r="E47" s="71">
        <v>107689</v>
      </c>
      <c r="F47" s="71">
        <v>1514</v>
      </c>
      <c r="G47" s="72" t="s">
        <v>86</v>
      </c>
      <c r="H47" s="11"/>
      <c r="L47" s="12"/>
      <c r="N47" s="13"/>
      <c r="P47" s="14"/>
      <c r="Q47" s="14"/>
      <c r="R47" s="14"/>
    </row>
    <row r="48" spans="1:18" x14ac:dyDescent="0.2">
      <c r="A48" s="10">
        <v>22</v>
      </c>
      <c r="B48" s="69" t="s">
        <v>171</v>
      </c>
      <c r="C48" s="70">
        <v>44680</v>
      </c>
      <c r="D48" s="71">
        <v>2256</v>
      </c>
      <c r="E48" s="71">
        <v>155350</v>
      </c>
      <c r="F48" s="71">
        <v>2633</v>
      </c>
      <c r="G48" s="72" t="s">
        <v>86</v>
      </c>
      <c r="H48" s="11"/>
      <c r="L48" s="12"/>
      <c r="N48" s="13"/>
      <c r="P48" s="14"/>
      <c r="Q48" s="14"/>
      <c r="R48" s="14"/>
    </row>
    <row r="49" spans="1:18" x14ac:dyDescent="0.2">
      <c r="A49" s="10"/>
      <c r="B49" s="69" t="s">
        <v>172</v>
      </c>
      <c r="C49" s="70">
        <v>44680</v>
      </c>
      <c r="D49" s="71">
        <v>1220</v>
      </c>
      <c r="E49" s="71">
        <v>90015</v>
      </c>
      <c r="F49" s="71">
        <v>1283</v>
      </c>
      <c r="G49" s="72" t="s">
        <v>86</v>
      </c>
      <c r="H49" s="11"/>
      <c r="L49" s="12"/>
      <c r="N49" s="13"/>
      <c r="P49" s="14"/>
      <c r="Q49" s="14"/>
      <c r="R49" s="14"/>
    </row>
    <row r="50" spans="1:18" x14ac:dyDescent="0.2">
      <c r="A50" s="16"/>
      <c r="B50" s="103"/>
      <c r="C50" s="104" t="s">
        <v>8</v>
      </c>
      <c r="D50" s="103">
        <f>SUM(D13:D36)</f>
        <v>55821</v>
      </c>
      <c r="E50" s="103">
        <f>SUM(E13:E36)</f>
        <v>4309157</v>
      </c>
      <c r="F50" s="104">
        <f>SUM(F13:F36)</f>
        <v>69651</v>
      </c>
      <c r="G50" s="104"/>
      <c r="H50" s="17"/>
      <c r="P50" s="15"/>
      <c r="Q50" s="15"/>
      <c r="R50" s="15"/>
    </row>
    <row r="52" spans="1:18" x14ac:dyDescent="0.2">
      <c r="D52" s="22"/>
      <c r="E52" s="22"/>
      <c r="F52" s="22"/>
    </row>
    <row r="53" spans="1:18" x14ac:dyDescent="0.2">
      <c r="D53" s="22"/>
      <c r="E53" s="22"/>
      <c r="F53" s="22"/>
    </row>
    <row r="54" spans="1:18" x14ac:dyDescent="0.2">
      <c r="E54" s="22"/>
    </row>
    <row r="57" spans="1:18" x14ac:dyDescent="0.2">
      <c r="F57" s="86"/>
      <c r="G57" s="86"/>
      <c r="H57" s="86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44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66</v>
      </c>
      <c r="B10" s="4"/>
      <c r="C10" s="4"/>
      <c r="D10" s="4"/>
      <c r="E10" s="5" t="str">
        <f>Principal!C11</f>
        <v>Datos al 30/04/2022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127" t="s">
        <v>111</v>
      </c>
      <c r="B13" s="128">
        <v>12543</v>
      </c>
      <c r="C13" s="128">
        <v>1001108</v>
      </c>
      <c r="D13" s="128">
        <v>14208</v>
      </c>
      <c r="E13" s="129">
        <f>+D13/$D$44</f>
        <v>0.1515406849621895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127" t="s">
        <v>110</v>
      </c>
      <c r="B14" s="128">
        <v>10693</v>
      </c>
      <c r="C14" s="128">
        <v>888920</v>
      </c>
      <c r="D14" s="128">
        <v>11929</v>
      </c>
      <c r="E14" s="129">
        <f>+D14/$D$44</f>
        <v>0.12723316659022793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127" t="s">
        <v>22</v>
      </c>
      <c r="B15" s="128">
        <v>7309</v>
      </c>
      <c r="C15" s="128">
        <v>434528</v>
      </c>
      <c r="D15" s="128">
        <v>10992</v>
      </c>
      <c r="E15" s="129">
        <f>+D15/$D$44</f>
        <v>0.11723924613628849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127" t="s">
        <v>109</v>
      </c>
      <c r="B16" s="128">
        <v>6137</v>
      </c>
      <c r="C16" s="128">
        <v>496808</v>
      </c>
      <c r="D16" s="128">
        <v>7626</v>
      </c>
      <c r="E16" s="129">
        <f>+D16/$D$44</f>
        <v>8.1337926768134644E-2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127" t="s">
        <v>115</v>
      </c>
      <c r="B17" s="128">
        <v>4592</v>
      </c>
      <c r="C17" s="128">
        <v>339301</v>
      </c>
      <c r="D17" s="128">
        <v>5372</v>
      </c>
      <c r="E17" s="129">
        <f>+D17/$D$44</f>
        <v>5.7297055153215225E-2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127" t="s">
        <v>104</v>
      </c>
      <c r="B18" s="128">
        <v>4796</v>
      </c>
      <c r="C18" s="128">
        <v>375291</v>
      </c>
      <c r="D18" s="128">
        <v>5241</v>
      </c>
      <c r="E18" s="129">
        <f>+D18/$D$44</f>
        <v>5.5899826146314412E-2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127" t="s">
        <v>99</v>
      </c>
      <c r="B19" s="128">
        <v>4263</v>
      </c>
      <c r="C19" s="128">
        <v>317556</v>
      </c>
      <c r="D19" s="128">
        <v>4812</v>
      </c>
      <c r="E19" s="129">
        <f>+D19/$D$44</f>
        <v>5.1324167795471269E-2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127" t="s">
        <v>63</v>
      </c>
      <c r="B20" s="128">
        <v>3175</v>
      </c>
      <c r="C20" s="128">
        <v>18220</v>
      </c>
      <c r="D20" s="128">
        <v>4112</v>
      </c>
      <c r="E20" s="129">
        <f>+D20/$D$44</f>
        <v>4.3858058598291325E-2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127" t="s">
        <v>94</v>
      </c>
      <c r="B21" s="128">
        <v>2823</v>
      </c>
      <c r="C21" s="128">
        <v>313128</v>
      </c>
      <c r="D21" s="128">
        <v>3542</v>
      </c>
      <c r="E21" s="129">
        <f>+D21/$D$44</f>
        <v>3.7778512537730513E-2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127" t="s">
        <v>113</v>
      </c>
      <c r="B22" s="128">
        <v>2745</v>
      </c>
      <c r="C22" s="128">
        <v>240578</v>
      </c>
      <c r="D22" s="128">
        <v>3479</v>
      </c>
      <c r="E22" s="129">
        <f>+D22/$D$44</f>
        <v>3.7106562709984324E-2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81" t="s">
        <v>98</v>
      </c>
      <c r="B23" s="5">
        <v>2440</v>
      </c>
      <c r="C23" s="5">
        <v>184107</v>
      </c>
      <c r="D23" s="5">
        <v>2965</v>
      </c>
      <c r="E23" s="129">
        <f>+D23/$D$44</f>
        <v>3.1624305385197907E-2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127" t="s">
        <v>95</v>
      </c>
      <c r="B24" s="128">
        <v>2280</v>
      </c>
      <c r="C24" s="128">
        <v>176179</v>
      </c>
      <c r="D24" s="128">
        <v>2942</v>
      </c>
      <c r="E24" s="129">
        <f>+D24/$D$44</f>
        <v>3.1378990368719134E-2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127" t="s">
        <v>97</v>
      </c>
      <c r="B25" s="128">
        <v>2045</v>
      </c>
      <c r="C25" s="128">
        <v>181744</v>
      </c>
      <c r="D25" s="128">
        <v>2461</v>
      </c>
      <c r="E25" s="129">
        <f>+D25/$D$44</f>
        <v>2.6248706763228345E-2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127" t="s">
        <v>100</v>
      </c>
      <c r="B26" s="128">
        <v>1860</v>
      </c>
      <c r="C26" s="128">
        <v>149029</v>
      </c>
      <c r="D26" s="128">
        <v>2235</v>
      </c>
      <c r="E26" s="129">
        <f>+D26/$D$44</f>
        <v>2.3838220079567391E-2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81" t="s">
        <v>96</v>
      </c>
      <c r="B27" s="5">
        <v>1665</v>
      </c>
      <c r="C27" s="5">
        <v>129993</v>
      </c>
      <c r="D27" s="5">
        <v>2186</v>
      </c>
      <c r="E27" s="129">
        <f>+D27/$D$44</f>
        <v>2.3315592435764795E-2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127" t="s">
        <v>103</v>
      </c>
      <c r="B28" s="128">
        <v>1561</v>
      </c>
      <c r="C28" s="128">
        <v>115601</v>
      </c>
      <c r="D28" s="128">
        <v>1928</v>
      </c>
      <c r="E28" s="129">
        <f>+D28/$D$44</f>
        <v>2.0563797903089903E-2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127" t="s">
        <v>102</v>
      </c>
      <c r="B29" s="128">
        <v>1462</v>
      </c>
      <c r="C29" s="128">
        <v>107733</v>
      </c>
      <c r="D29" s="128">
        <v>1830</v>
      </c>
      <c r="E29" s="129">
        <f>+D29/$D$44</f>
        <v>1.9518542615484712E-2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127" t="s">
        <v>116</v>
      </c>
      <c r="B30" s="128">
        <v>1118</v>
      </c>
      <c r="C30" s="128">
        <v>85822</v>
      </c>
      <c r="D30" s="128">
        <v>1430</v>
      </c>
      <c r="E30" s="129">
        <f>+D30/$D$44</f>
        <v>1.5252194502810457E-2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127" t="s">
        <v>105</v>
      </c>
      <c r="B31" s="128">
        <v>730</v>
      </c>
      <c r="C31" s="128">
        <v>50680</v>
      </c>
      <c r="D31" s="128">
        <v>886</v>
      </c>
      <c r="E31" s="129">
        <f>+D31/$D$44</f>
        <v>9.4499610695734718E-3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127" t="s">
        <v>101</v>
      </c>
      <c r="B32" s="128">
        <v>440</v>
      </c>
      <c r="C32" s="128">
        <v>27720</v>
      </c>
      <c r="D32" s="128">
        <v>568</v>
      </c>
      <c r="E32" s="129">
        <f>+D32/$D$44</f>
        <v>6.0582143199974401E-3</v>
      </c>
      <c r="H32" s="18"/>
      <c r="I32" s="19"/>
      <c r="J32" s="19"/>
      <c r="K32" s="19"/>
      <c r="M32" s="18"/>
      <c r="N32" s="19"/>
      <c r="O32" s="19"/>
      <c r="P32" s="19"/>
    </row>
    <row r="33" spans="1:19" x14ac:dyDescent="0.2">
      <c r="A33" s="127" t="s">
        <v>64</v>
      </c>
      <c r="B33" s="128">
        <v>0</v>
      </c>
      <c r="C33" s="128">
        <v>34650</v>
      </c>
      <c r="D33" s="128">
        <v>567</v>
      </c>
      <c r="E33" s="129">
        <f>+D33/$D$44</f>
        <v>6.0475484497157549E-3</v>
      </c>
      <c r="H33" s="18"/>
      <c r="I33" s="19"/>
      <c r="J33" s="19"/>
      <c r="K33" s="19"/>
      <c r="M33" s="18"/>
      <c r="N33" s="19"/>
      <c r="O33" s="19"/>
      <c r="P33" s="19"/>
    </row>
    <row r="34" spans="1:19" x14ac:dyDescent="0.2">
      <c r="A34" s="127" t="s">
        <v>114</v>
      </c>
      <c r="B34" s="128">
        <v>404</v>
      </c>
      <c r="C34" s="128">
        <v>39006</v>
      </c>
      <c r="D34" s="128">
        <v>538</v>
      </c>
      <c r="E34" s="129">
        <f>+D34/$D$44</f>
        <v>5.7382382115468708E-3</v>
      </c>
      <c r="H34" s="18"/>
      <c r="I34" s="19"/>
      <c r="J34" s="19"/>
      <c r="K34" s="19"/>
      <c r="M34" s="18"/>
      <c r="N34" s="19"/>
      <c r="O34" s="19"/>
      <c r="P34" s="19"/>
    </row>
    <row r="35" spans="1:19" x14ac:dyDescent="0.2">
      <c r="A35" s="127" t="s">
        <v>108</v>
      </c>
      <c r="B35" s="128">
        <v>415</v>
      </c>
      <c r="C35" s="128">
        <v>26887</v>
      </c>
      <c r="D35" s="128">
        <v>469</v>
      </c>
      <c r="E35" s="129">
        <f>+D35/$D$44</f>
        <v>5.0022931621105625E-3</v>
      </c>
      <c r="H35" s="18"/>
      <c r="I35" s="19"/>
      <c r="J35" s="19"/>
      <c r="K35" s="19"/>
      <c r="M35" s="18"/>
      <c r="N35" s="19"/>
      <c r="O35" s="19"/>
      <c r="P35" s="19"/>
    </row>
    <row r="36" spans="1:19" x14ac:dyDescent="0.2">
      <c r="A36" s="127" t="s">
        <v>107</v>
      </c>
      <c r="B36" s="128">
        <v>260</v>
      </c>
      <c r="C36" s="128">
        <v>20262</v>
      </c>
      <c r="D36" s="128">
        <v>347</v>
      </c>
      <c r="E36" s="129">
        <f>+D36/$D$44</f>
        <v>3.7010569877449153E-3</v>
      </c>
      <c r="H36" s="18"/>
      <c r="I36" s="19"/>
      <c r="J36" s="19"/>
      <c r="K36" s="19"/>
      <c r="M36" s="18"/>
      <c r="N36" s="19"/>
      <c r="O36" s="19"/>
      <c r="P36" s="19"/>
    </row>
    <row r="37" spans="1:19" x14ac:dyDescent="0.2">
      <c r="A37" s="127" t="s">
        <v>23</v>
      </c>
      <c r="B37" s="128">
        <v>108</v>
      </c>
      <c r="C37" s="128">
        <v>114</v>
      </c>
      <c r="D37" s="128">
        <v>287</v>
      </c>
      <c r="E37" s="129">
        <f>+D37/$D$44</f>
        <v>3.0611047708437771E-3</v>
      </c>
      <c r="H37" s="18"/>
      <c r="I37" s="19"/>
      <c r="J37" s="19"/>
      <c r="K37" s="19"/>
      <c r="M37" s="18"/>
      <c r="N37" s="19"/>
      <c r="O37" s="19"/>
      <c r="P37" s="19"/>
    </row>
    <row r="38" spans="1:19" x14ac:dyDescent="0.2">
      <c r="A38" s="127" t="s">
        <v>173</v>
      </c>
      <c r="B38" s="128">
        <v>0</v>
      </c>
      <c r="C38" s="128">
        <v>20350</v>
      </c>
      <c r="D38" s="128">
        <v>285</v>
      </c>
      <c r="E38" s="129">
        <f>+D38/$D$44</f>
        <v>3.0397730302804057E-3</v>
      </c>
      <c r="H38" s="18"/>
      <c r="I38" s="19"/>
      <c r="J38" s="19"/>
      <c r="K38" s="19"/>
      <c r="M38" s="18"/>
      <c r="N38" s="19"/>
      <c r="O38" s="19"/>
      <c r="P38" s="19"/>
    </row>
    <row r="39" spans="1:19" x14ac:dyDescent="0.2">
      <c r="A39" s="81" t="s">
        <v>106</v>
      </c>
      <c r="B39" s="5">
        <v>140</v>
      </c>
      <c r="C39" s="5">
        <v>9433</v>
      </c>
      <c r="D39" s="5">
        <v>176</v>
      </c>
      <c r="E39" s="129">
        <f>+D39/$D$44</f>
        <v>1.8771931695766716E-3</v>
      </c>
      <c r="H39" s="18"/>
      <c r="I39" s="19"/>
      <c r="J39" s="19"/>
      <c r="K39" s="19"/>
      <c r="M39" s="18"/>
      <c r="N39" s="19"/>
      <c r="O39" s="19"/>
      <c r="P39" s="19"/>
    </row>
    <row r="40" spans="1:19" x14ac:dyDescent="0.2">
      <c r="A40" s="127" t="s">
        <v>152</v>
      </c>
      <c r="B40" s="128">
        <v>100</v>
      </c>
      <c r="C40" s="128">
        <v>6400</v>
      </c>
      <c r="D40" s="128">
        <v>122</v>
      </c>
      <c r="E40" s="129">
        <f>+D40/$D$44</f>
        <v>1.3012361743656475E-3</v>
      </c>
      <c r="H40" s="18"/>
      <c r="I40" s="19"/>
      <c r="J40" s="19"/>
      <c r="K40" s="19"/>
      <c r="M40" s="18"/>
      <c r="N40" s="19"/>
      <c r="O40" s="19"/>
      <c r="P40" s="19"/>
    </row>
    <row r="41" spans="1:19" x14ac:dyDescent="0.2">
      <c r="A41" s="127" t="s">
        <v>117</v>
      </c>
      <c r="B41" s="128">
        <v>86</v>
      </c>
      <c r="C41" s="128">
        <v>5110</v>
      </c>
      <c r="D41" s="128">
        <v>105</v>
      </c>
      <c r="E41" s="129">
        <f>+D41/$D$44</f>
        <v>1.1199163795769917E-3</v>
      </c>
      <c r="H41" s="18"/>
      <c r="I41" s="19"/>
      <c r="J41" s="19"/>
      <c r="K41" s="19"/>
      <c r="M41" s="18"/>
      <c r="N41" s="19"/>
      <c r="O41" s="19"/>
      <c r="P41" s="19"/>
    </row>
    <row r="42" spans="1:19" x14ac:dyDescent="0.2">
      <c r="A42" s="127" t="s">
        <v>151</v>
      </c>
      <c r="B42" s="128">
        <v>63</v>
      </c>
      <c r="C42" s="128">
        <v>6615</v>
      </c>
      <c r="D42" s="128">
        <v>67</v>
      </c>
      <c r="E42" s="129">
        <f>+D42/$D$44</f>
        <v>7.1461330887293744E-4</v>
      </c>
      <c r="H42" s="18"/>
      <c r="I42" s="19"/>
      <c r="J42" s="19"/>
      <c r="K42" s="19"/>
      <c r="M42" s="18"/>
      <c r="N42" s="19"/>
      <c r="O42" s="19"/>
      <c r="P42" s="19"/>
    </row>
    <row r="43" spans="1:19" x14ac:dyDescent="0.2">
      <c r="A43" s="127" t="s">
        <v>112</v>
      </c>
      <c r="B43" s="128">
        <v>42</v>
      </c>
      <c r="C43" s="128">
        <v>3402</v>
      </c>
      <c r="D43" s="128">
        <v>50</v>
      </c>
      <c r="E43" s="129">
        <f>+D43/$D$44</f>
        <v>5.3329351408428166E-4</v>
      </c>
      <c r="H43" s="18"/>
      <c r="I43" s="19"/>
      <c r="J43" s="19"/>
      <c r="K43" s="19"/>
      <c r="M43" s="18"/>
      <c r="N43" s="19"/>
      <c r="O43" s="19"/>
      <c r="P43" s="19"/>
    </row>
    <row r="44" spans="1:19" x14ac:dyDescent="0.2">
      <c r="A44" s="105" t="s">
        <v>11</v>
      </c>
      <c r="B44" s="103">
        <f>SUM(B13:B43)</f>
        <v>76295</v>
      </c>
      <c r="C44" s="103">
        <f>SUM(C13:C43)</f>
        <v>5806275</v>
      </c>
      <c r="D44" s="103">
        <f>SUM(D13:D43)</f>
        <v>93757</v>
      </c>
      <c r="E44" s="106">
        <f>SUM(E13:E43)</f>
        <v>0.99999999999999967</v>
      </c>
      <c r="Q44" s="22"/>
      <c r="R44" s="22"/>
      <c r="S44" s="22"/>
    </row>
  </sheetData>
  <sheetProtection selectLockedCells="1" selectUnlockedCells="1"/>
  <sortState xmlns:xlrd2="http://schemas.microsoft.com/office/spreadsheetml/2017/richdata2" ref="A13:E43">
    <sortCondition descending="1" ref="D13:D43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9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51</v>
      </c>
    </row>
    <row r="10" spans="1:6" x14ac:dyDescent="0.2">
      <c r="A10" s="3" t="s">
        <v>67</v>
      </c>
      <c r="B10" s="4"/>
      <c r="C10" s="4"/>
      <c r="D10" s="4"/>
      <c r="E10" s="5" t="str">
        <f>Principal!C11</f>
        <v>Datos al 30/04/2022</v>
      </c>
    </row>
    <row r="11" spans="1:6" x14ac:dyDescent="0.2">
      <c r="A11" s="3"/>
      <c r="B11" s="4"/>
      <c r="C11" s="4"/>
      <c r="D11" s="4"/>
      <c r="E11" s="5"/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127" t="s">
        <v>111</v>
      </c>
      <c r="B13" s="128">
        <v>12543</v>
      </c>
      <c r="C13" s="128">
        <v>1001108</v>
      </c>
      <c r="D13" s="128">
        <v>14208</v>
      </c>
      <c r="E13" s="129">
        <v>0.18329592073689915</v>
      </c>
    </row>
    <row r="14" spans="1:6" x14ac:dyDescent="0.2">
      <c r="A14" s="127" t="s">
        <v>110</v>
      </c>
      <c r="B14" s="128">
        <v>10693</v>
      </c>
      <c r="C14" s="128">
        <v>888920</v>
      </c>
      <c r="D14" s="128">
        <v>11929</v>
      </c>
      <c r="E14" s="129">
        <v>0.15389478029775266</v>
      </c>
    </row>
    <row r="15" spans="1:6" x14ac:dyDescent="0.2">
      <c r="A15" s="127" t="s">
        <v>109</v>
      </c>
      <c r="B15" s="128">
        <v>6137</v>
      </c>
      <c r="C15" s="128">
        <v>496808</v>
      </c>
      <c r="D15" s="128">
        <v>7626</v>
      </c>
      <c r="E15" s="129">
        <v>9.8382227726604224E-2</v>
      </c>
    </row>
    <row r="16" spans="1:6" x14ac:dyDescent="0.2">
      <c r="A16" s="127" t="s">
        <v>115</v>
      </c>
      <c r="B16" s="128">
        <v>4592</v>
      </c>
      <c r="C16" s="128">
        <v>339301</v>
      </c>
      <c r="D16" s="128">
        <v>5372</v>
      </c>
      <c r="E16" s="129">
        <v>6.9303609670511135E-2</v>
      </c>
    </row>
    <row r="17" spans="1:5" x14ac:dyDescent="0.2">
      <c r="A17" s="127" t="s">
        <v>104</v>
      </c>
      <c r="B17" s="128">
        <v>4796</v>
      </c>
      <c r="C17" s="128">
        <v>375291</v>
      </c>
      <c r="D17" s="128">
        <v>5241</v>
      </c>
      <c r="E17" s="129">
        <v>6.7613592383311397E-2</v>
      </c>
    </row>
    <row r="18" spans="1:5" x14ac:dyDescent="0.2">
      <c r="A18" s="127" t="s">
        <v>99</v>
      </c>
      <c r="B18" s="128">
        <v>4263</v>
      </c>
      <c r="C18" s="128">
        <v>317556</v>
      </c>
      <c r="D18" s="128">
        <v>4812</v>
      </c>
      <c r="E18" s="129">
        <v>6.2079108290115335E-2</v>
      </c>
    </row>
    <row r="19" spans="1:5" x14ac:dyDescent="0.2">
      <c r="A19" s="127" t="s">
        <v>94</v>
      </c>
      <c r="B19" s="128">
        <v>2823</v>
      </c>
      <c r="C19" s="128">
        <v>313128</v>
      </c>
      <c r="D19" s="128">
        <v>3542</v>
      </c>
      <c r="E19" s="129">
        <v>4.5694971231003433E-2</v>
      </c>
    </row>
    <row r="20" spans="1:5" x14ac:dyDescent="0.2">
      <c r="A20" s="127" t="s">
        <v>113</v>
      </c>
      <c r="B20" s="128">
        <v>2745</v>
      </c>
      <c r="C20" s="128">
        <v>240578</v>
      </c>
      <c r="D20" s="128">
        <v>3479</v>
      </c>
      <c r="E20" s="129">
        <v>4.4882214825708908E-2</v>
      </c>
    </row>
    <row r="21" spans="1:5" x14ac:dyDescent="0.2">
      <c r="A21" s="127" t="s">
        <v>98</v>
      </c>
      <c r="B21" s="128">
        <v>2440</v>
      </c>
      <c r="C21" s="128">
        <v>184107</v>
      </c>
      <c r="D21" s="128">
        <v>2965</v>
      </c>
      <c r="E21" s="129">
        <v>3.8251154630131332E-2</v>
      </c>
    </row>
    <row r="22" spans="1:5" x14ac:dyDescent="0.2">
      <c r="A22" s="127" t="s">
        <v>95</v>
      </c>
      <c r="B22" s="128">
        <v>2280</v>
      </c>
      <c r="C22" s="128">
        <v>176179</v>
      </c>
      <c r="D22" s="128">
        <v>2942</v>
      </c>
      <c r="E22" s="129">
        <v>3.7954434037722216E-2</v>
      </c>
    </row>
    <row r="23" spans="1:5" x14ac:dyDescent="0.2">
      <c r="A23" s="127" t="s">
        <v>97</v>
      </c>
      <c r="B23" s="128">
        <v>2045</v>
      </c>
      <c r="C23" s="128">
        <v>181744</v>
      </c>
      <c r="D23" s="128">
        <v>2461</v>
      </c>
      <c r="E23" s="129">
        <v>3.1749103387775111E-2</v>
      </c>
    </row>
    <row r="24" spans="1:5" x14ac:dyDescent="0.2">
      <c r="A24" s="127" t="s">
        <v>100</v>
      </c>
      <c r="B24" s="128">
        <v>1860</v>
      </c>
      <c r="C24" s="128">
        <v>149029</v>
      </c>
      <c r="D24" s="128">
        <v>2235</v>
      </c>
      <c r="E24" s="129">
        <v>2.883350104497252E-2</v>
      </c>
    </row>
    <row r="25" spans="1:5" x14ac:dyDescent="0.2">
      <c r="A25" s="127" t="s">
        <v>96</v>
      </c>
      <c r="B25" s="128">
        <v>1665</v>
      </c>
      <c r="C25" s="128">
        <v>129993</v>
      </c>
      <c r="D25" s="128">
        <v>2186</v>
      </c>
      <c r="E25" s="129">
        <v>2.820135717418789E-2</v>
      </c>
    </row>
    <row r="26" spans="1:5" x14ac:dyDescent="0.2">
      <c r="A26" s="127" t="s">
        <v>103</v>
      </c>
      <c r="B26" s="128">
        <v>1561</v>
      </c>
      <c r="C26" s="128">
        <v>115601</v>
      </c>
      <c r="D26" s="128">
        <v>1928</v>
      </c>
      <c r="E26" s="129">
        <v>2.4872926181076966E-2</v>
      </c>
    </row>
    <row r="27" spans="1:5" x14ac:dyDescent="0.2">
      <c r="A27" s="127" t="s">
        <v>102</v>
      </c>
      <c r="B27" s="128">
        <v>1462</v>
      </c>
      <c r="C27" s="128">
        <v>107733</v>
      </c>
      <c r="D27" s="128">
        <v>1830</v>
      </c>
      <c r="E27" s="129">
        <v>2.3608638439507702E-2</v>
      </c>
    </row>
    <row r="28" spans="1:5" x14ac:dyDescent="0.2">
      <c r="A28" s="127" t="s">
        <v>116</v>
      </c>
      <c r="B28" s="128">
        <v>1118</v>
      </c>
      <c r="C28" s="128">
        <v>85822</v>
      </c>
      <c r="D28" s="128">
        <v>1430</v>
      </c>
      <c r="E28" s="129">
        <v>1.8448280310653559E-2</v>
      </c>
    </row>
    <row r="29" spans="1:5" x14ac:dyDescent="0.2">
      <c r="A29" s="127" t="s">
        <v>105</v>
      </c>
      <c r="B29" s="128">
        <v>730</v>
      </c>
      <c r="C29" s="128">
        <v>50680</v>
      </c>
      <c r="D29" s="128">
        <v>886</v>
      </c>
      <c r="E29" s="129">
        <v>1.1430193255411926E-2</v>
      </c>
    </row>
    <row r="30" spans="1:5" x14ac:dyDescent="0.2">
      <c r="A30" s="127" t="s">
        <v>101</v>
      </c>
      <c r="B30" s="128">
        <v>440</v>
      </c>
      <c r="C30" s="128">
        <v>27720</v>
      </c>
      <c r="D30" s="128">
        <v>568</v>
      </c>
      <c r="E30" s="129">
        <v>7.3277085429728824E-3</v>
      </c>
    </row>
    <row r="31" spans="1:5" x14ac:dyDescent="0.2">
      <c r="A31" s="127" t="s">
        <v>114</v>
      </c>
      <c r="B31" s="128">
        <v>404</v>
      </c>
      <c r="C31" s="128">
        <v>39006</v>
      </c>
      <c r="D31" s="128">
        <v>538</v>
      </c>
      <c r="E31" s="129">
        <v>6.9406816833088216E-3</v>
      </c>
    </row>
    <row r="32" spans="1:5" x14ac:dyDescent="0.2">
      <c r="A32" s="127" t="s">
        <v>108</v>
      </c>
      <c r="B32" s="128">
        <v>415</v>
      </c>
      <c r="C32" s="128">
        <v>26887</v>
      </c>
      <c r="D32" s="128">
        <v>469</v>
      </c>
      <c r="E32" s="129">
        <v>6.0505199060814823E-3</v>
      </c>
    </row>
    <row r="33" spans="1:5" x14ac:dyDescent="0.2">
      <c r="A33" s="127" t="s">
        <v>107</v>
      </c>
      <c r="B33" s="128">
        <v>260</v>
      </c>
      <c r="C33" s="128">
        <v>20262</v>
      </c>
      <c r="D33" s="128">
        <v>347</v>
      </c>
      <c r="E33" s="129">
        <v>4.4766106767809687E-3</v>
      </c>
    </row>
    <row r="34" spans="1:5" x14ac:dyDescent="0.2">
      <c r="A34" s="127" t="s">
        <v>106</v>
      </c>
      <c r="B34" s="128">
        <v>140</v>
      </c>
      <c r="C34" s="128">
        <v>9433</v>
      </c>
      <c r="D34" s="128">
        <v>176</v>
      </c>
      <c r="E34" s="129">
        <v>2.2705575766958225E-3</v>
      </c>
    </row>
    <row r="35" spans="1:5" x14ac:dyDescent="0.2">
      <c r="A35" s="127" t="s">
        <v>152</v>
      </c>
      <c r="B35" s="128">
        <v>100</v>
      </c>
      <c r="C35" s="128">
        <v>6400</v>
      </c>
      <c r="D35" s="128">
        <v>122</v>
      </c>
      <c r="E35" s="129">
        <v>1.5739092293005135E-3</v>
      </c>
    </row>
    <row r="36" spans="1:5" x14ac:dyDescent="0.2">
      <c r="A36" s="127" t="s">
        <v>174</v>
      </c>
      <c r="B36" s="128">
        <v>86</v>
      </c>
      <c r="C36" s="128">
        <v>5110</v>
      </c>
      <c r="D36" s="128">
        <v>105</v>
      </c>
      <c r="E36" s="129">
        <v>1.3545940088242124E-3</v>
      </c>
    </row>
    <row r="37" spans="1:5" x14ac:dyDescent="0.2">
      <c r="A37" s="127" t="s">
        <v>151</v>
      </c>
      <c r="B37" s="128">
        <v>63</v>
      </c>
      <c r="C37" s="128">
        <v>6615</v>
      </c>
      <c r="D37" s="128">
        <v>67</v>
      </c>
      <c r="E37" s="129">
        <v>8.6435998658306891E-4</v>
      </c>
    </row>
    <row r="38" spans="1:5" x14ac:dyDescent="0.2">
      <c r="A38" s="127" t="s">
        <v>112</v>
      </c>
      <c r="B38" s="128">
        <v>42</v>
      </c>
      <c r="C38" s="128">
        <v>3402</v>
      </c>
      <c r="D38" s="128">
        <v>50</v>
      </c>
      <c r="E38" s="129">
        <v>6.4504476610676776E-4</v>
      </c>
    </row>
    <row r="39" spans="1:5" x14ac:dyDescent="0.2">
      <c r="A39" s="105" t="s">
        <v>11</v>
      </c>
      <c r="B39" s="103">
        <f>SUM(B13:B38)</f>
        <v>65703</v>
      </c>
      <c r="C39" s="103">
        <f>SUM(C13:C38)</f>
        <v>5298413</v>
      </c>
      <c r="D39" s="103">
        <f>SUM(D13:D38)</f>
        <v>77514</v>
      </c>
      <c r="E39" s="106">
        <f>SUM(E13:E38)</f>
        <v>1.0000000000000002</v>
      </c>
    </row>
  </sheetData>
  <sheetProtection selectLockedCells="1" selectUnlockedCells="1"/>
  <sortState xmlns:xlrd2="http://schemas.microsoft.com/office/spreadsheetml/2017/richdata2" ref="A13:E38">
    <sortCondition ref="A13:A38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82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68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30/04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55" t="s">
        <v>55</v>
      </c>
      <c r="B14" s="56"/>
      <c r="C14" s="56"/>
      <c r="D14" s="57"/>
      <c r="E14" s="63" t="s">
        <v>69</v>
      </c>
      <c r="F14" s="63"/>
      <c r="G14" s="64"/>
      <c r="H14" s="95" t="s">
        <v>18</v>
      </c>
      <c r="I14" s="24"/>
    </row>
    <row r="15" spans="1:18" x14ac:dyDescent="0.2">
      <c r="A15" s="58" t="s">
        <v>13</v>
      </c>
      <c r="B15" s="59" t="s">
        <v>4</v>
      </c>
      <c r="C15" s="59" t="s">
        <v>5</v>
      </c>
      <c r="D15" s="60" t="s">
        <v>6</v>
      </c>
      <c r="E15" s="65" t="s">
        <v>4</v>
      </c>
      <c r="F15" s="65" t="s">
        <v>5</v>
      </c>
      <c r="G15" s="66" t="s">
        <v>6</v>
      </c>
      <c r="H15" s="96" t="s">
        <v>19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24</v>
      </c>
      <c r="B16" s="20">
        <v>9192</v>
      </c>
      <c r="C16" s="20">
        <v>10609</v>
      </c>
      <c r="D16" s="20">
        <v>6863</v>
      </c>
      <c r="E16" s="76">
        <v>0</v>
      </c>
      <c r="F16" s="77">
        <v>0</v>
      </c>
      <c r="G16" s="77">
        <v>0</v>
      </c>
      <c r="H16" s="94">
        <f>(+G16-D16)/D16</f>
        <v>-1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56</v>
      </c>
      <c r="B17" s="20">
        <v>89</v>
      </c>
      <c r="C17" s="20">
        <v>11490</v>
      </c>
      <c r="D17" s="20">
        <v>84</v>
      </c>
      <c r="E17" s="76">
        <v>0</v>
      </c>
      <c r="F17" s="77">
        <v>0</v>
      </c>
      <c r="G17" s="77">
        <v>0</v>
      </c>
      <c r="H17" s="94">
        <f>(+G17-D17)/D17</f>
        <v>-1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70</v>
      </c>
      <c r="B18" s="20">
        <v>0</v>
      </c>
      <c r="C18" s="20">
        <v>0</v>
      </c>
      <c r="D18" s="20">
        <v>0</v>
      </c>
      <c r="E18" s="76">
        <v>0</v>
      </c>
      <c r="F18" s="77">
        <v>16450</v>
      </c>
      <c r="G18" s="77">
        <v>332</v>
      </c>
      <c r="H18" s="124" t="s">
        <v>14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25</v>
      </c>
      <c r="B19" s="20">
        <v>667</v>
      </c>
      <c r="C19" s="20">
        <v>667</v>
      </c>
      <c r="D19" s="20">
        <v>1077</v>
      </c>
      <c r="E19" s="76">
        <v>0</v>
      </c>
      <c r="F19" s="77">
        <v>0</v>
      </c>
      <c r="G19" s="77">
        <v>0</v>
      </c>
      <c r="H19" s="94">
        <f t="shared" ref="H18:H32" si="0">(+G19-D19)/D19</f>
        <v>-1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26</v>
      </c>
      <c r="B20" s="20">
        <v>1104</v>
      </c>
      <c r="C20" s="20">
        <v>1343</v>
      </c>
      <c r="D20" s="20">
        <v>1754</v>
      </c>
      <c r="E20" s="76">
        <v>0</v>
      </c>
      <c r="F20" s="77">
        <v>0</v>
      </c>
      <c r="G20" s="77">
        <v>0</v>
      </c>
      <c r="H20" s="94">
        <f t="shared" si="0"/>
        <v>-1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175</v>
      </c>
      <c r="B21" s="20">
        <v>12</v>
      </c>
      <c r="C21" s="20">
        <v>12</v>
      </c>
      <c r="D21" s="20">
        <v>19</v>
      </c>
      <c r="E21" s="76">
        <v>0</v>
      </c>
      <c r="F21" s="77">
        <v>0</v>
      </c>
      <c r="G21" s="77">
        <v>0</v>
      </c>
      <c r="H21" s="94">
        <f t="shared" si="0"/>
        <v>-1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33" t="s">
        <v>119</v>
      </c>
      <c r="B22" s="20">
        <v>84</v>
      </c>
      <c r="C22" s="20">
        <v>84</v>
      </c>
      <c r="D22" s="20">
        <v>136</v>
      </c>
      <c r="E22" s="76">
        <v>0</v>
      </c>
      <c r="F22" s="77">
        <v>0</v>
      </c>
      <c r="G22" s="77">
        <v>0</v>
      </c>
      <c r="H22" s="94">
        <f t="shared" si="0"/>
        <v>-1</v>
      </c>
      <c r="I22" s="30"/>
      <c r="K22" s="31"/>
      <c r="L22" s="32"/>
      <c r="M22" s="32"/>
      <c r="N22" s="16"/>
      <c r="O22" s="16"/>
      <c r="P22" s="16"/>
      <c r="Q22" s="16"/>
      <c r="R22" s="16"/>
    </row>
    <row r="23" spans="1:18" x14ac:dyDescent="0.2">
      <c r="A23" s="33" t="s">
        <v>176</v>
      </c>
      <c r="B23" s="20">
        <v>0</v>
      </c>
      <c r="C23" s="20">
        <v>8</v>
      </c>
      <c r="D23" s="20">
        <v>189</v>
      </c>
      <c r="E23" s="76">
        <v>0</v>
      </c>
      <c r="F23" s="77">
        <v>0</v>
      </c>
      <c r="G23" s="77">
        <v>0</v>
      </c>
      <c r="H23" s="94">
        <f t="shared" si="0"/>
        <v>-1</v>
      </c>
      <c r="I23" s="30"/>
      <c r="K23" s="31"/>
      <c r="L23" s="32"/>
      <c r="M23" s="32"/>
      <c r="N23" s="16"/>
      <c r="O23" s="16"/>
      <c r="P23" s="16"/>
      <c r="Q23" s="16"/>
      <c r="R23" s="16"/>
    </row>
    <row r="24" spans="1:18" x14ac:dyDescent="0.2">
      <c r="A24" s="33" t="s">
        <v>120</v>
      </c>
      <c r="B24" s="20">
        <v>42</v>
      </c>
      <c r="C24" s="20">
        <v>42</v>
      </c>
      <c r="D24" s="20">
        <v>68</v>
      </c>
      <c r="E24" s="76">
        <v>0</v>
      </c>
      <c r="F24" s="77">
        <v>0</v>
      </c>
      <c r="G24" s="77">
        <v>0</v>
      </c>
      <c r="H24" s="94">
        <f t="shared" si="0"/>
        <v>-1</v>
      </c>
      <c r="I24" s="30"/>
      <c r="K24" s="31"/>
      <c r="L24" s="32"/>
      <c r="M24" s="32"/>
      <c r="N24" s="16"/>
      <c r="O24" s="16"/>
      <c r="P24" s="16"/>
      <c r="Q24" s="16"/>
      <c r="R24" s="16"/>
    </row>
    <row r="25" spans="1:18" x14ac:dyDescent="0.2">
      <c r="A25" s="33" t="s">
        <v>71</v>
      </c>
      <c r="B25" s="20">
        <v>0</v>
      </c>
      <c r="C25" s="20">
        <v>0</v>
      </c>
      <c r="D25" s="20">
        <v>0</v>
      </c>
      <c r="E25" s="76">
        <v>0</v>
      </c>
      <c r="F25" s="77">
        <v>18200</v>
      </c>
      <c r="G25" s="77">
        <v>235</v>
      </c>
      <c r="H25" s="124" t="s">
        <v>14</v>
      </c>
      <c r="I25" s="30"/>
      <c r="K25" s="31"/>
      <c r="L25" s="32"/>
      <c r="M25" s="32"/>
      <c r="N25" s="16"/>
      <c r="O25" s="16"/>
      <c r="P25" s="16"/>
      <c r="Q25" s="16"/>
      <c r="R25" s="16"/>
    </row>
    <row r="26" spans="1:18" x14ac:dyDescent="0.2">
      <c r="A26" s="33" t="s">
        <v>118</v>
      </c>
      <c r="B26" s="20">
        <v>12328</v>
      </c>
      <c r="C26" s="20">
        <v>721194</v>
      </c>
      <c r="D26" s="20">
        <v>12713</v>
      </c>
      <c r="E26" s="76">
        <v>10132</v>
      </c>
      <c r="F26" s="77">
        <v>592271</v>
      </c>
      <c r="G26" s="77">
        <v>10310</v>
      </c>
      <c r="H26" s="94">
        <f t="shared" si="0"/>
        <v>-0.18901911429245655</v>
      </c>
      <c r="I26" s="30"/>
      <c r="K26" s="31"/>
      <c r="L26" s="32"/>
      <c r="M26" s="32"/>
      <c r="N26" s="16"/>
      <c r="O26" s="16"/>
      <c r="P26" s="16"/>
      <c r="Q26" s="16"/>
      <c r="R26" s="16"/>
    </row>
    <row r="27" spans="1:18" x14ac:dyDescent="0.2">
      <c r="A27" s="33" t="s">
        <v>121</v>
      </c>
      <c r="B27" s="20">
        <v>84351</v>
      </c>
      <c r="C27" s="20">
        <v>7211807</v>
      </c>
      <c r="D27" s="20">
        <v>102652</v>
      </c>
      <c r="E27" s="76">
        <v>55571</v>
      </c>
      <c r="F27" s="77">
        <v>4706142</v>
      </c>
      <c r="G27" s="77">
        <v>67204</v>
      </c>
      <c r="H27" s="94">
        <f t="shared" si="0"/>
        <v>-0.34532205899544088</v>
      </c>
      <c r="I27" s="30"/>
      <c r="K27" s="31"/>
      <c r="L27" s="32"/>
      <c r="M27" s="32"/>
      <c r="N27" s="16"/>
      <c r="O27" s="16"/>
      <c r="P27" s="16"/>
      <c r="Q27" s="16"/>
      <c r="R27" s="16"/>
    </row>
    <row r="28" spans="1:18" x14ac:dyDescent="0.2">
      <c r="A28" s="33" t="s">
        <v>28</v>
      </c>
      <c r="B28" s="20">
        <v>0</v>
      </c>
      <c r="C28" s="20">
        <v>15922</v>
      </c>
      <c r="D28" s="20">
        <v>200</v>
      </c>
      <c r="E28" s="76">
        <v>0</v>
      </c>
      <c r="F28" s="77">
        <v>20350</v>
      </c>
      <c r="G28" s="77">
        <v>285</v>
      </c>
      <c r="H28" s="94">
        <f t="shared" si="0"/>
        <v>0.42499999999999999</v>
      </c>
      <c r="I28" s="30"/>
      <c r="K28" s="31"/>
      <c r="L28" s="32"/>
      <c r="M28" s="32"/>
      <c r="N28" s="16"/>
      <c r="O28" s="16"/>
      <c r="P28" s="16"/>
      <c r="Q28" s="16"/>
      <c r="R28" s="16"/>
    </row>
    <row r="29" spans="1:18" x14ac:dyDescent="0.2">
      <c r="A29" s="33" t="s">
        <v>29</v>
      </c>
      <c r="B29" s="20">
        <v>7172</v>
      </c>
      <c r="C29" s="20">
        <v>21320</v>
      </c>
      <c r="D29" s="20">
        <v>9168</v>
      </c>
      <c r="E29" s="76">
        <v>2988</v>
      </c>
      <c r="F29" s="77">
        <v>2988</v>
      </c>
      <c r="G29" s="77">
        <v>3809</v>
      </c>
      <c r="H29" s="94">
        <f t="shared" si="0"/>
        <v>-0.58453315881326351</v>
      </c>
      <c r="I29" s="30"/>
      <c r="K29" s="31"/>
      <c r="L29" s="32"/>
      <c r="M29" s="32"/>
      <c r="N29" s="16"/>
      <c r="O29" s="16"/>
      <c r="P29" s="16"/>
      <c r="Q29" s="16"/>
      <c r="R29" s="16"/>
    </row>
    <row r="30" spans="1:18" x14ac:dyDescent="0.2">
      <c r="A30" s="33" t="s">
        <v>30</v>
      </c>
      <c r="B30" s="20">
        <v>2377</v>
      </c>
      <c r="C30" s="20">
        <v>142620</v>
      </c>
      <c r="D30" s="20">
        <v>3580</v>
      </c>
      <c r="E30" s="76">
        <v>7241</v>
      </c>
      <c r="F30" s="77">
        <v>434460</v>
      </c>
      <c r="G30" s="77">
        <v>10905</v>
      </c>
      <c r="H30" s="94">
        <f t="shared" si="0"/>
        <v>2.0460893854748603</v>
      </c>
      <c r="I30" s="30"/>
      <c r="K30" s="31"/>
      <c r="L30" s="32"/>
      <c r="M30" s="32"/>
      <c r="N30" s="16"/>
      <c r="O30" s="16"/>
      <c r="P30" s="16"/>
      <c r="Q30" s="16"/>
      <c r="R30" s="16"/>
    </row>
    <row r="31" spans="1:18" x14ac:dyDescent="0.2">
      <c r="A31" s="33" t="s">
        <v>31</v>
      </c>
      <c r="B31" s="20">
        <v>108</v>
      </c>
      <c r="C31" s="20">
        <v>1052</v>
      </c>
      <c r="D31" s="20">
        <v>630</v>
      </c>
      <c r="E31" s="76">
        <v>108</v>
      </c>
      <c r="F31" s="77">
        <v>114</v>
      </c>
      <c r="G31" s="77">
        <v>287</v>
      </c>
      <c r="H31" s="94">
        <f t="shared" si="0"/>
        <v>-0.5444444444444444</v>
      </c>
      <c r="I31" s="30"/>
      <c r="K31" s="31"/>
      <c r="L31" s="32"/>
      <c r="M31" s="32"/>
      <c r="N31" s="16"/>
      <c r="O31" s="16"/>
      <c r="P31" s="16"/>
      <c r="Q31" s="16"/>
      <c r="R31" s="16"/>
    </row>
    <row r="32" spans="1:18" x14ac:dyDescent="0.2">
      <c r="A32" s="33" t="s">
        <v>32</v>
      </c>
      <c r="B32" s="20">
        <v>122</v>
      </c>
      <c r="C32" s="20">
        <v>6140</v>
      </c>
      <c r="D32" s="20">
        <v>177</v>
      </c>
      <c r="E32" s="76">
        <v>255</v>
      </c>
      <c r="F32" s="77">
        <v>15300</v>
      </c>
      <c r="G32" s="77">
        <v>390</v>
      </c>
      <c r="H32" s="94">
        <f t="shared" si="0"/>
        <v>1.2033898305084745</v>
      </c>
      <c r="I32" s="30"/>
      <c r="K32" s="31"/>
      <c r="L32" s="32"/>
      <c r="M32" s="32"/>
      <c r="N32" s="16"/>
      <c r="O32" s="16"/>
      <c r="P32" s="16"/>
      <c r="Q32" s="16"/>
      <c r="R32" s="16"/>
    </row>
    <row r="33" spans="1:18" x14ac:dyDescent="0.2">
      <c r="A33" s="33" t="s">
        <v>33</v>
      </c>
      <c r="B33" s="20">
        <v>0</v>
      </c>
      <c r="C33" s="20">
        <v>101</v>
      </c>
      <c r="D33" s="20">
        <v>2493</v>
      </c>
      <c r="E33" s="76">
        <v>0</v>
      </c>
      <c r="F33" s="77">
        <v>0</v>
      </c>
      <c r="G33" s="77">
        <v>0</v>
      </c>
      <c r="H33" s="94">
        <f t="shared" ref="H33" si="1">(+G33-D33)/D33</f>
        <v>-1</v>
      </c>
      <c r="I33" s="30"/>
      <c r="K33" s="31"/>
      <c r="L33" s="32"/>
      <c r="M33" s="32"/>
      <c r="N33" s="16"/>
      <c r="O33" s="16"/>
      <c r="P33" s="16"/>
      <c r="Q33" s="16"/>
      <c r="R33" s="16"/>
    </row>
    <row r="34" spans="1:18" x14ac:dyDescent="0.2">
      <c r="A34" s="107" t="s">
        <v>12</v>
      </c>
      <c r="B34" s="108">
        <f t="shared" ref="B34:G34" si="2">SUM(B16:B33)</f>
        <v>117648</v>
      </c>
      <c r="C34" s="108">
        <f t="shared" si="2"/>
        <v>8144411</v>
      </c>
      <c r="D34" s="108">
        <f t="shared" si="2"/>
        <v>141803</v>
      </c>
      <c r="E34" s="78">
        <f t="shared" si="2"/>
        <v>76295</v>
      </c>
      <c r="F34" s="79">
        <f t="shared" si="2"/>
        <v>5806275</v>
      </c>
      <c r="G34" s="79">
        <f t="shared" si="2"/>
        <v>93757</v>
      </c>
      <c r="H34" s="97">
        <f>(+G34-D34)/D34</f>
        <v>-0.33882216878345311</v>
      </c>
      <c r="I34" s="34"/>
      <c r="K34" s="28"/>
      <c r="L34" s="28"/>
      <c r="M34" s="28"/>
      <c r="N34" s="35"/>
      <c r="O34" s="28"/>
      <c r="P34" s="28"/>
      <c r="Q34" s="35"/>
      <c r="R34" s="36"/>
    </row>
    <row r="35" spans="1:18" x14ac:dyDescent="0.2">
      <c r="A35" s="9"/>
      <c r="B35" s="9"/>
      <c r="C35" s="9"/>
      <c r="D35" s="9"/>
      <c r="E35" s="37"/>
      <c r="F35" s="134" t="s">
        <v>15</v>
      </c>
      <c r="G35" s="134"/>
      <c r="H35" s="38">
        <f>(+E34-B34)/B34</f>
        <v>-0.35149768801849585</v>
      </c>
      <c r="I35" s="39"/>
      <c r="K35" s="28"/>
      <c r="L35" s="40"/>
      <c r="M35" s="40"/>
      <c r="N35" s="40"/>
      <c r="O35" s="11"/>
      <c r="P35" s="11"/>
      <c r="Q35" s="11"/>
      <c r="R35" s="11"/>
    </row>
    <row r="36" spans="1:18" ht="26.25" customHeight="1" x14ac:dyDescent="0.2">
      <c r="A36" s="9"/>
      <c r="B36" s="9"/>
      <c r="C36" s="9"/>
      <c r="D36" s="9"/>
      <c r="E36" s="37"/>
      <c r="F36" s="41"/>
      <c r="G36" s="41"/>
      <c r="H36" s="42"/>
      <c r="I36" s="39"/>
      <c r="K36" s="28"/>
      <c r="L36" s="40"/>
      <c r="M36" s="40"/>
      <c r="N36" s="40"/>
      <c r="O36" s="11"/>
      <c r="R36" s="36"/>
    </row>
    <row r="37" spans="1:18" x14ac:dyDescent="0.2">
      <c r="A37" s="55" t="s">
        <v>52</v>
      </c>
      <c r="B37" s="56"/>
      <c r="C37" s="56"/>
      <c r="D37" s="57"/>
      <c r="E37" s="63" t="s">
        <v>59</v>
      </c>
      <c r="F37" s="63"/>
      <c r="G37" s="64"/>
      <c r="H37" s="95" t="s">
        <v>18</v>
      </c>
      <c r="I37" s="24"/>
      <c r="K37" s="28"/>
      <c r="L37" s="28"/>
      <c r="M37" s="28"/>
      <c r="N37" s="28"/>
      <c r="O37" s="28"/>
      <c r="P37" s="28"/>
      <c r="Q37" s="28"/>
      <c r="R37" s="29"/>
    </row>
    <row r="38" spans="1:18" x14ac:dyDescent="0.2">
      <c r="A38" s="61" t="s">
        <v>16</v>
      </c>
      <c r="B38" s="50" t="s">
        <v>4</v>
      </c>
      <c r="C38" s="50" t="s">
        <v>5</v>
      </c>
      <c r="D38" s="62" t="s">
        <v>6</v>
      </c>
      <c r="E38" s="67" t="s">
        <v>4</v>
      </c>
      <c r="F38" s="67" t="s">
        <v>5</v>
      </c>
      <c r="G38" s="68" t="s">
        <v>6</v>
      </c>
      <c r="H38" s="98" t="s">
        <v>19</v>
      </c>
      <c r="I38" s="27"/>
      <c r="K38" s="28"/>
      <c r="L38" s="16"/>
      <c r="M38" s="16"/>
      <c r="N38" s="16"/>
      <c r="O38" s="16"/>
      <c r="P38" s="16"/>
      <c r="Q38" s="16"/>
      <c r="R38" s="16"/>
    </row>
    <row r="39" spans="1:18" x14ac:dyDescent="0.2">
      <c r="A39" s="73" t="s">
        <v>45</v>
      </c>
      <c r="B39" s="74">
        <v>981</v>
      </c>
      <c r="C39" s="74">
        <v>90675</v>
      </c>
      <c r="D39" s="74">
        <v>938</v>
      </c>
      <c r="E39" s="82">
        <v>1968</v>
      </c>
      <c r="F39" s="80">
        <v>198991</v>
      </c>
      <c r="G39" s="83">
        <v>1982</v>
      </c>
      <c r="H39" s="92">
        <f t="shared" ref="H39:H79" si="3">(+G39-D39)/D39</f>
        <v>1.1130063965884862</v>
      </c>
      <c r="I39" s="27"/>
      <c r="K39" s="28"/>
      <c r="L39" s="16"/>
      <c r="M39" s="16"/>
      <c r="N39" s="16"/>
      <c r="O39" s="16"/>
      <c r="P39" s="16"/>
      <c r="Q39" s="16"/>
      <c r="R39" s="16"/>
    </row>
    <row r="40" spans="1:18" x14ac:dyDescent="0.2">
      <c r="A40" s="75" t="s">
        <v>122</v>
      </c>
      <c r="B40" s="125">
        <v>3120</v>
      </c>
      <c r="C40" s="125">
        <v>26528</v>
      </c>
      <c r="D40" s="125">
        <v>2435</v>
      </c>
      <c r="E40" s="84">
        <v>126</v>
      </c>
      <c r="F40" s="126">
        <v>11759</v>
      </c>
      <c r="G40" s="85">
        <v>141</v>
      </c>
      <c r="H40" s="92">
        <f t="shared" si="3"/>
        <v>-0.94209445585215601</v>
      </c>
      <c r="I40" s="27"/>
      <c r="K40" s="28"/>
      <c r="L40" s="16"/>
      <c r="M40" s="16"/>
      <c r="N40" s="16"/>
      <c r="O40" s="16"/>
      <c r="P40" s="16"/>
      <c r="Q40" s="16"/>
      <c r="R40" s="16"/>
    </row>
    <row r="41" spans="1:18" x14ac:dyDescent="0.2">
      <c r="A41" s="75" t="s">
        <v>38</v>
      </c>
      <c r="B41" s="125">
        <v>85</v>
      </c>
      <c r="C41" s="125">
        <v>5100</v>
      </c>
      <c r="D41" s="125">
        <v>128</v>
      </c>
      <c r="E41" s="84">
        <v>0</v>
      </c>
      <c r="F41" s="126">
        <v>0</v>
      </c>
      <c r="G41" s="85">
        <v>0</v>
      </c>
      <c r="H41" s="92">
        <f t="shared" si="3"/>
        <v>-1</v>
      </c>
      <c r="I41" s="27"/>
      <c r="K41" s="28"/>
      <c r="L41" s="16"/>
      <c r="M41" s="16"/>
      <c r="N41" s="16"/>
      <c r="O41" s="16"/>
      <c r="P41" s="16"/>
      <c r="Q41" s="16"/>
      <c r="R41" s="16"/>
    </row>
    <row r="42" spans="1:18" x14ac:dyDescent="0.2">
      <c r="A42" s="75" t="s">
        <v>153</v>
      </c>
      <c r="B42" s="125">
        <v>252</v>
      </c>
      <c r="C42" s="125">
        <v>14112</v>
      </c>
      <c r="D42" s="125">
        <v>268</v>
      </c>
      <c r="E42" s="84">
        <v>269</v>
      </c>
      <c r="F42" s="126">
        <v>16729</v>
      </c>
      <c r="G42" s="85">
        <v>287</v>
      </c>
      <c r="H42" s="92">
        <f t="shared" si="3"/>
        <v>7.0895522388059698E-2</v>
      </c>
      <c r="I42" s="27"/>
      <c r="K42" s="28"/>
      <c r="L42" s="16"/>
      <c r="M42" s="16"/>
      <c r="N42" s="16"/>
      <c r="O42" s="16"/>
      <c r="P42" s="16"/>
      <c r="Q42" s="16"/>
      <c r="R42" s="16"/>
    </row>
    <row r="43" spans="1:18" x14ac:dyDescent="0.2">
      <c r="A43" s="75" t="s">
        <v>39</v>
      </c>
      <c r="B43" s="125">
        <v>9274</v>
      </c>
      <c r="C43" s="125">
        <v>137508</v>
      </c>
      <c r="D43" s="125">
        <v>12747</v>
      </c>
      <c r="E43" s="84">
        <v>10145</v>
      </c>
      <c r="F43" s="126">
        <v>439981</v>
      </c>
      <c r="G43" s="85">
        <v>14318</v>
      </c>
      <c r="H43" s="92">
        <f t="shared" si="3"/>
        <v>0.1232446850239272</v>
      </c>
      <c r="I43" s="27"/>
      <c r="K43" s="28"/>
      <c r="L43" s="16"/>
      <c r="M43" s="16"/>
      <c r="N43" s="16"/>
      <c r="O43" s="16"/>
      <c r="P43" s="16"/>
      <c r="Q43" s="16"/>
      <c r="R43" s="16"/>
    </row>
    <row r="44" spans="1:18" x14ac:dyDescent="0.2">
      <c r="A44" s="75" t="s">
        <v>57</v>
      </c>
      <c r="B44" s="20">
        <v>1629</v>
      </c>
      <c r="C44" s="20">
        <v>94001</v>
      </c>
      <c r="D44" s="20">
        <v>1893</v>
      </c>
      <c r="E44" s="84">
        <v>2710</v>
      </c>
      <c r="F44" s="77">
        <v>111488</v>
      </c>
      <c r="G44" s="85">
        <v>3057</v>
      </c>
      <c r="H44" s="92">
        <f t="shared" si="3"/>
        <v>0.61489698890649758</v>
      </c>
      <c r="I44" s="27"/>
      <c r="K44" s="28"/>
      <c r="L44" s="16"/>
      <c r="M44" s="16"/>
      <c r="N44" s="16"/>
      <c r="O44" s="16"/>
      <c r="P44" s="16"/>
      <c r="Q44" s="16"/>
      <c r="R44" s="16"/>
    </row>
    <row r="45" spans="1:18" x14ac:dyDescent="0.2">
      <c r="A45" s="75" t="s">
        <v>40</v>
      </c>
      <c r="B45" s="20">
        <v>85</v>
      </c>
      <c r="C45" s="20">
        <v>5100</v>
      </c>
      <c r="D45" s="20">
        <v>128</v>
      </c>
      <c r="E45" s="84">
        <v>170</v>
      </c>
      <c r="F45" s="77">
        <v>10200</v>
      </c>
      <c r="G45" s="85">
        <v>256</v>
      </c>
      <c r="H45" s="92">
        <f t="shared" si="3"/>
        <v>1</v>
      </c>
      <c r="I45" s="27"/>
      <c r="K45" s="28"/>
      <c r="L45" s="16"/>
      <c r="M45" s="16"/>
      <c r="N45" s="16"/>
      <c r="O45" s="16"/>
      <c r="P45" s="16"/>
      <c r="Q45" s="16"/>
      <c r="R45" s="16"/>
    </row>
    <row r="46" spans="1:18" x14ac:dyDescent="0.2">
      <c r="A46" s="75" t="s">
        <v>154</v>
      </c>
      <c r="B46" s="20">
        <v>63</v>
      </c>
      <c r="C46" s="20">
        <v>6615</v>
      </c>
      <c r="D46" s="20">
        <v>76</v>
      </c>
      <c r="E46" s="84">
        <v>0</v>
      </c>
      <c r="F46" s="77">
        <v>0</v>
      </c>
      <c r="G46" s="85">
        <v>0</v>
      </c>
      <c r="H46" s="92">
        <f t="shared" si="3"/>
        <v>-1</v>
      </c>
      <c r="I46" s="27"/>
      <c r="K46" s="28"/>
      <c r="L46" s="16"/>
      <c r="M46" s="16"/>
      <c r="N46" s="16"/>
      <c r="O46" s="16"/>
      <c r="P46" s="16"/>
      <c r="Q46" s="16"/>
      <c r="R46" s="16"/>
    </row>
    <row r="47" spans="1:18" x14ac:dyDescent="0.2">
      <c r="A47" s="75" t="s">
        <v>41</v>
      </c>
      <c r="B47" s="20">
        <v>0</v>
      </c>
      <c r="C47" s="20">
        <v>0</v>
      </c>
      <c r="D47" s="20">
        <v>0</v>
      </c>
      <c r="E47" s="84">
        <v>0</v>
      </c>
      <c r="F47" s="77">
        <v>5500</v>
      </c>
      <c r="G47" s="85">
        <v>111</v>
      </c>
      <c r="H47" s="93" t="s">
        <v>14</v>
      </c>
      <c r="I47" s="27"/>
      <c r="K47" s="28"/>
      <c r="L47" s="16"/>
      <c r="M47" s="16"/>
      <c r="N47" s="16"/>
      <c r="O47" s="16"/>
      <c r="P47" s="16"/>
      <c r="Q47" s="16"/>
      <c r="R47" s="16"/>
    </row>
    <row r="48" spans="1:18" x14ac:dyDescent="0.2">
      <c r="A48" s="75" t="s">
        <v>155</v>
      </c>
      <c r="B48" s="20">
        <v>61</v>
      </c>
      <c r="C48" s="20">
        <v>4376</v>
      </c>
      <c r="D48" s="20">
        <v>74</v>
      </c>
      <c r="E48" s="84">
        <v>40</v>
      </c>
      <c r="F48" s="77">
        <v>3200</v>
      </c>
      <c r="G48" s="85">
        <v>51</v>
      </c>
      <c r="H48" s="92">
        <f t="shared" si="3"/>
        <v>-0.3108108108108108</v>
      </c>
      <c r="I48" s="27"/>
      <c r="K48" s="28"/>
      <c r="L48" s="16"/>
      <c r="M48" s="16"/>
      <c r="N48" s="16"/>
      <c r="O48" s="16"/>
      <c r="P48" s="16"/>
      <c r="Q48" s="16"/>
      <c r="R48" s="16"/>
    </row>
    <row r="49" spans="1:18" x14ac:dyDescent="0.2">
      <c r="A49" s="75" t="s">
        <v>42</v>
      </c>
      <c r="B49" s="20">
        <v>0</v>
      </c>
      <c r="C49" s="20">
        <v>47</v>
      </c>
      <c r="D49" s="20">
        <v>1158</v>
      </c>
      <c r="E49" s="84">
        <v>0</v>
      </c>
      <c r="F49" s="77">
        <v>2150</v>
      </c>
      <c r="G49" s="85">
        <v>43</v>
      </c>
      <c r="H49" s="92">
        <f t="shared" si="3"/>
        <v>-0.96286701208981007</v>
      </c>
      <c r="I49" s="27"/>
      <c r="K49" s="28"/>
      <c r="L49" s="16"/>
      <c r="M49" s="16"/>
      <c r="N49" s="16"/>
      <c r="O49" s="16"/>
      <c r="P49" s="16"/>
      <c r="Q49" s="16"/>
      <c r="R49" s="16"/>
    </row>
    <row r="50" spans="1:18" x14ac:dyDescent="0.2">
      <c r="A50" s="75" t="s">
        <v>58</v>
      </c>
      <c r="B50" s="20">
        <v>6978</v>
      </c>
      <c r="C50" s="20">
        <v>62726</v>
      </c>
      <c r="D50" s="20">
        <v>5435</v>
      </c>
      <c r="E50" s="84">
        <v>983</v>
      </c>
      <c r="F50" s="77">
        <v>104160</v>
      </c>
      <c r="G50" s="85">
        <v>1117</v>
      </c>
      <c r="H50" s="92">
        <f t="shared" si="3"/>
        <v>-0.79448022079116831</v>
      </c>
      <c r="I50" s="27"/>
      <c r="K50" s="28"/>
      <c r="L50" s="16"/>
      <c r="M50" s="16"/>
      <c r="N50" s="16"/>
      <c r="O50" s="16"/>
      <c r="P50" s="16"/>
      <c r="Q50" s="16"/>
      <c r="R50" s="16"/>
    </row>
    <row r="51" spans="1:18" x14ac:dyDescent="0.2">
      <c r="A51" s="75" t="s">
        <v>72</v>
      </c>
      <c r="B51" s="20">
        <v>732</v>
      </c>
      <c r="C51" s="20">
        <v>68455</v>
      </c>
      <c r="D51" s="20">
        <v>829</v>
      </c>
      <c r="E51" s="84">
        <v>1019</v>
      </c>
      <c r="F51" s="77">
        <v>110722</v>
      </c>
      <c r="G51" s="85">
        <v>1494</v>
      </c>
      <c r="H51" s="92">
        <f t="shared" si="3"/>
        <v>0.80217129071170079</v>
      </c>
      <c r="I51" s="27"/>
      <c r="K51" s="28"/>
      <c r="L51" s="16"/>
      <c r="M51" s="16"/>
      <c r="N51" s="16"/>
      <c r="O51" s="16"/>
      <c r="P51" s="16"/>
      <c r="Q51" s="16"/>
      <c r="R51" s="16"/>
    </row>
    <row r="52" spans="1:18" x14ac:dyDescent="0.2">
      <c r="A52" s="75" t="s">
        <v>123</v>
      </c>
      <c r="B52" s="20">
        <v>42</v>
      </c>
      <c r="C52" s="20">
        <v>2282</v>
      </c>
      <c r="D52" s="20">
        <v>43</v>
      </c>
      <c r="E52" s="84">
        <v>42</v>
      </c>
      <c r="F52" s="77">
        <v>2058</v>
      </c>
      <c r="G52" s="85">
        <v>42</v>
      </c>
      <c r="H52" s="92">
        <f t="shared" si="3"/>
        <v>-2.3255813953488372E-2</v>
      </c>
      <c r="I52" s="27"/>
      <c r="K52" s="28"/>
      <c r="L52" s="16"/>
      <c r="M52" s="16"/>
      <c r="N52" s="16"/>
      <c r="O52" s="16"/>
      <c r="P52" s="16"/>
      <c r="Q52" s="16"/>
      <c r="R52" s="16"/>
    </row>
    <row r="53" spans="1:18" x14ac:dyDescent="0.2">
      <c r="A53" s="75" t="s">
        <v>47</v>
      </c>
      <c r="B53" s="20">
        <v>1352</v>
      </c>
      <c r="C53" s="20">
        <v>101210</v>
      </c>
      <c r="D53" s="20">
        <v>1616</v>
      </c>
      <c r="E53" s="84">
        <v>1398</v>
      </c>
      <c r="F53" s="77">
        <v>116653</v>
      </c>
      <c r="G53" s="85">
        <v>1680</v>
      </c>
      <c r="H53" s="92">
        <f t="shared" si="3"/>
        <v>3.9603960396039604E-2</v>
      </c>
      <c r="I53" s="27"/>
      <c r="K53" s="28"/>
      <c r="L53" s="16"/>
      <c r="M53" s="16"/>
      <c r="N53" s="16"/>
      <c r="O53" s="16"/>
      <c r="P53" s="16"/>
      <c r="Q53" s="16"/>
      <c r="R53" s="16"/>
    </row>
    <row r="54" spans="1:18" x14ac:dyDescent="0.2">
      <c r="A54" s="75" t="s">
        <v>48</v>
      </c>
      <c r="B54" s="20">
        <v>1107</v>
      </c>
      <c r="C54" s="20">
        <v>114279</v>
      </c>
      <c r="D54" s="20">
        <v>1262</v>
      </c>
      <c r="E54" s="84">
        <v>622</v>
      </c>
      <c r="F54" s="77">
        <v>63432</v>
      </c>
      <c r="G54" s="85">
        <v>720</v>
      </c>
      <c r="H54" s="92">
        <f t="shared" si="3"/>
        <v>-0.42947702060221871</v>
      </c>
      <c r="I54" s="27"/>
      <c r="K54" s="28"/>
      <c r="L54" s="16"/>
      <c r="M54" s="16"/>
      <c r="N54" s="16"/>
      <c r="O54" s="16"/>
      <c r="P54" s="16"/>
      <c r="Q54" s="16"/>
      <c r="R54" s="16"/>
    </row>
    <row r="55" spans="1:18" x14ac:dyDescent="0.2">
      <c r="A55" s="75" t="s">
        <v>35</v>
      </c>
      <c r="B55" s="20">
        <v>11550</v>
      </c>
      <c r="C55" s="20">
        <v>1004556</v>
      </c>
      <c r="D55" s="20">
        <v>14186</v>
      </c>
      <c r="E55" s="84">
        <v>12987</v>
      </c>
      <c r="F55" s="77">
        <v>1097858</v>
      </c>
      <c r="G55" s="85">
        <v>14616</v>
      </c>
      <c r="H55" s="92">
        <f t="shared" si="3"/>
        <v>3.0311574792048497E-2</v>
      </c>
      <c r="I55" s="27"/>
      <c r="K55" s="28"/>
      <c r="L55" s="16"/>
      <c r="M55" s="16"/>
      <c r="N55" s="16"/>
      <c r="O55" s="16"/>
      <c r="P55" s="16"/>
      <c r="Q55" s="16"/>
      <c r="R55" s="16"/>
    </row>
    <row r="56" spans="1:18" x14ac:dyDescent="0.2">
      <c r="A56" s="75" t="s">
        <v>124</v>
      </c>
      <c r="B56" s="20">
        <v>1357</v>
      </c>
      <c r="C56" s="20">
        <v>75459</v>
      </c>
      <c r="D56" s="20">
        <v>1384</v>
      </c>
      <c r="E56" s="84">
        <v>908</v>
      </c>
      <c r="F56" s="77">
        <v>64376</v>
      </c>
      <c r="G56" s="85">
        <v>966</v>
      </c>
      <c r="H56" s="92">
        <f t="shared" si="3"/>
        <v>-0.30202312138728321</v>
      </c>
      <c r="I56" s="27"/>
      <c r="K56" s="28"/>
      <c r="L56" s="16"/>
      <c r="M56" s="16"/>
      <c r="N56" s="16"/>
      <c r="O56" s="16"/>
      <c r="P56" s="16"/>
      <c r="Q56" s="16"/>
      <c r="R56" s="16"/>
    </row>
    <row r="57" spans="1:18" x14ac:dyDescent="0.2">
      <c r="A57" s="75" t="s">
        <v>177</v>
      </c>
      <c r="B57" s="20">
        <v>60</v>
      </c>
      <c r="C57" s="20">
        <v>60</v>
      </c>
      <c r="D57" s="20">
        <v>48</v>
      </c>
      <c r="E57" s="84">
        <v>0</v>
      </c>
      <c r="F57" s="77">
        <v>0</v>
      </c>
      <c r="G57" s="85">
        <v>0</v>
      </c>
      <c r="H57" s="92">
        <f t="shared" si="3"/>
        <v>-1</v>
      </c>
      <c r="I57" s="27"/>
      <c r="K57" s="28"/>
      <c r="L57" s="16"/>
      <c r="M57" s="16"/>
      <c r="N57" s="16"/>
      <c r="O57" s="16"/>
      <c r="P57" s="16"/>
      <c r="Q57" s="16"/>
      <c r="R57" s="16"/>
    </row>
    <row r="58" spans="1:18" x14ac:dyDescent="0.2">
      <c r="A58" s="75" t="s">
        <v>50</v>
      </c>
      <c r="B58" s="20">
        <v>2836</v>
      </c>
      <c r="C58" s="20">
        <v>181526</v>
      </c>
      <c r="D58" s="20">
        <v>3160</v>
      </c>
      <c r="E58" s="84">
        <v>2488</v>
      </c>
      <c r="F58" s="77">
        <v>163027</v>
      </c>
      <c r="G58" s="85">
        <v>2663</v>
      </c>
      <c r="H58" s="92">
        <f t="shared" si="3"/>
        <v>-0.15727848101265823</v>
      </c>
      <c r="I58" s="27"/>
      <c r="K58" s="28"/>
      <c r="L58" s="16"/>
      <c r="M58" s="16"/>
      <c r="N58" s="16"/>
      <c r="O58" s="16"/>
      <c r="P58" s="16"/>
      <c r="Q58" s="16"/>
      <c r="R58" s="16"/>
    </row>
    <row r="59" spans="1:18" x14ac:dyDescent="0.2">
      <c r="A59" s="75" t="s">
        <v>125</v>
      </c>
      <c r="B59" s="20">
        <v>122</v>
      </c>
      <c r="C59" s="20">
        <v>7972</v>
      </c>
      <c r="D59" s="20">
        <v>124</v>
      </c>
      <c r="E59" s="84">
        <v>81</v>
      </c>
      <c r="F59" s="77">
        <v>5534</v>
      </c>
      <c r="G59" s="85">
        <v>81</v>
      </c>
      <c r="H59" s="92">
        <f t="shared" si="3"/>
        <v>-0.34677419354838712</v>
      </c>
      <c r="I59" s="27"/>
      <c r="K59" s="28"/>
      <c r="L59" s="16"/>
      <c r="M59" s="16"/>
      <c r="N59" s="16"/>
      <c r="O59" s="16"/>
      <c r="P59" s="16"/>
      <c r="Q59" s="16"/>
      <c r="R59" s="16"/>
    </row>
    <row r="60" spans="1:18" x14ac:dyDescent="0.2">
      <c r="A60" s="75" t="s">
        <v>126</v>
      </c>
      <c r="B60" s="20">
        <v>940</v>
      </c>
      <c r="C60" s="20">
        <v>60095</v>
      </c>
      <c r="D60" s="20">
        <v>1155</v>
      </c>
      <c r="E60" s="84">
        <v>1899</v>
      </c>
      <c r="F60" s="77">
        <v>127799</v>
      </c>
      <c r="G60" s="85">
        <v>2335</v>
      </c>
      <c r="H60" s="92">
        <f t="shared" si="3"/>
        <v>1.0216450216450217</v>
      </c>
      <c r="I60" s="27"/>
      <c r="K60" s="28"/>
      <c r="L60" s="16"/>
      <c r="M60" s="16"/>
      <c r="N60" s="16"/>
      <c r="O60" s="16"/>
      <c r="P60" s="16"/>
      <c r="Q60" s="16"/>
      <c r="R60" s="16"/>
    </row>
    <row r="61" spans="1:18" x14ac:dyDescent="0.2">
      <c r="A61" s="75" t="s">
        <v>49</v>
      </c>
      <c r="B61" s="20">
        <v>14987</v>
      </c>
      <c r="C61" s="20">
        <v>1365335</v>
      </c>
      <c r="D61" s="20">
        <v>18374</v>
      </c>
      <c r="E61" s="84">
        <v>11669</v>
      </c>
      <c r="F61" s="77">
        <v>1106811</v>
      </c>
      <c r="G61" s="85">
        <v>14314</v>
      </c>
      <c r="H61" s="92">
        <f t="shared" si="3"/>
        <v>-0.22096440622618918</v>
      </c>
      <c r="I61" s="27"/>
      <c r="K61" s="28"/>
      <c r="L61" s="16"/>
      <c r="M61" s="16"/>
      <c r="N61" s="16"/>
      <c r="O61" s="16"/>
      <c r="P61" s="16"/>
      <c r="Q61" s="16"/>
      <c r="R61" s="16"/>
    </row>
    <row r="62" spans="1:18" x14ac:dyDescent="0.2">
      <c r="A62" s="75" t="s">
        <v>156</v>
      </c>
      <c r="B62" s="20">
        <v>42</v>
      </c>
      <c r="C62" s="20">
        <v>2352</v>
      </c>
      <c r="D62" s="20">
        <v>45</v>
      </c>
      <c r="E62" s="84">
        <v>0</v>
      </c>
      <c r="F62" s="77">
        <v>0</v>
      </c>
      <c r="G62" s="85">
        <v>0</v>
      </c>
      <c r="H62" s="92">
        <f t="shared" si="3"/>
        <v>-1</v>
      </c>
      <c r="I62" s="27"/>
      <c r="K62" s="28"/>
      <c r="L62" s="16"/>
      <c r="M62" s="16"/>
      <c r="N62" s="16"/>
      <c r="O62" s="16"/>
      <c r="P62" s="16"/>
      <c r="Q62" s="16"/>
      <c r="R62" s="16"/>
    </row>
    <row r="63" spans="1:18" x14ac:dyDescent="0.2">
      <c r="A63" s="75" t="s">
        <v>127</v>
      </c>
      <c r="B63" s="20">
        <v>273</v>
      </c>
      <c r="C63" s="20">
        <v>20433</v>
      </c>
      <c r="D63" s="20">
        <v>291</v>
      </c>
      <c r="E63" s="84">
        <v>523</v>
      </c>
      <c r="F63" s="77">
        <v>38281</v>
      </c>
      <c r="G63" s="85">
        <v>567</v>
      </c>
      <c r="H63" s="92">
        <f t="shared" si="3"/>
        <v>0.94845360824742264</v>
      </c>
      <c r="I63" s="27"/>
      <c r="K63" s="28"/>
      <c r="L63" s="16"/>
      <c r="M63" s="16"/>
      <c r="N63" s="16"/>
      <c r="O63" s="16"/>
      <c r="P63" s="16"/>
      <c r="Q63" s="16"/>
      <c r="R63" s="16"/>
    </row>
    <row r="64" spans="1:18" x14ac:dyDescent="0.2">
      <c r="A64" s="75" t="s">
        <v>128</v>
      </c>
      <c r="B64" s="20">
        <v>205</v>
      </c>
      <c r="C64" s="20">
        <v>17333</v>
      </c>
      <c r="D64" s="20">
        <v>243</v>
      </c>
      <c r="E64" s="84">
        <v>122</v>
      </c>
      <c r="F64" s="77">
        <v>12316</v>
      </c>
      <c r="G64" s="85">
        <v>137</v>
      </c>
      <c r="H64" s="92">
        <f t="shared" si="3"/>
        <v>-0.43621399176954734</v>
      </c>
      <c r="I64" s="27"/>
      <c r="K64" s="28"/>
      <c r="L64" s="16"/>
      <c r="M64" s="16"/>
      <c r="N64" s="16"/>
      <c r="O64" s="16"/>
      <c r="P64" s="16"/>
      <c r="Q64" s="16"/>
      <c r="R64" s="16"/>
    </row>
    <row r="65" spans="1:18" x14ac:dyDescent="0.2">
      <c r="A65" s="75" t="s">
        <v>129</v>
      </c>
      <c r="B65" s="20">
        <v>84</v>
      </c>
      <c r="C65" s="20">
        <v>7819</v>
      </c>
      <c r="D65" s="20">
        <v>89</v>
      </c>
      <c r="E65" s="84">
        <v>0</v>
      </c>
      <c r="F65" s="77">
        <v>0</v>
      </c>
      <c r="G65" s="85">
        <v>0</v>
      </c>
      <c r="H65" s="92">
        <f t="shared" si="3"/>
        <v>-1</v>
      </c>
      <c r="I65" s="27"/>
      <c r="K65" s="28"/>
      <c r="L65" s="16"/>
      <c r="M65" s="16"/>
      <c r="N65" s="16"/>
      <c r="O65" s="16"/>
      <c r="P65" s="16"/>
      <c r="Q65" s="16"/>
      <c r="R65" s="16"/>
    </row>
    <row r="66" spans="1:18" x14ac:dyDescent="0.2">
      <c r="A66" s="75" t="s">
        <v>73</v>
      </c>
      <c r="B66" s="20">
        <v>21</v>
      </c>
      <c r="C66" s="20">
        <v>2352</v>
      </c>
      <c r="D66" s="20">
        <v>24</v>
      </c>
      <c r="E66" s="84">
        <v>21</v>
      </c>
      <c r="F66" s="77">
        <v>15352</v>
      </c>
      <c r="G66" s="85">
        <v>155</v>
      </c>
      <c r="H66" s="92">
        <f t="shared" si="3"/>
        <v>5.458333333333333</v>
      </c>
      <c r="I66" s="27"/>
      <c r="K66" s="28"/>
      <c r="L66" s="16"/>
      <c r="M66" s="16"/>
      <c r="N66" s="16"/>
      <c r="O66" s="16"/>
      <c r="P66" s="16"/>
      <c r="Q66" s="16"/>
      <c r="R66" s="16"/>
    </row>
    <row r="67" spans="1:18" x14ac:dyDescent="0.2">
      <c r="A67" s="75" t="s">
        <v>74</v>
      </c>
      <c r="B67" s="20">
        <v>0</v>
      </c>
      <c r="C67" s="20">
        <v>0</v>
      </c>
      <c r="D67" s="20">
        <v>0</v>
      </c>
      <c r="E67" s="84">
        <v>0</v>
      </c>
      <c r="F67" s="77">
        <v>2200</v>
      </c>
      <c r="G67" s="85">
        <v>44</v>
      </c>
      <c r="H67" s="93" t="s">
        <v>14</v>
      </c>
      <c r="I67" s="27"/>
      <c r="K67" s="28"/>
      <c r="L67" s="16"/>
      <c r="M67" s="16"/>
      <c r="N67" s="16"/>
      <c r="O67" s="16"/>
      <c r="P67" s="16"/>
      <c r="Q67" s="16"/>
      <c r="R67" s="16"/>
    </row>
    <row r="68" spans="1:18" x14ac:dyDescent="0.2">
      <c r="A68" s="75" t="s">
        <v>130</v>
      </c>
      <c r="B68" s="20">
        <v>1889</v>
      </c>
      <c r="C68" s="20">
        <v>105784</v>
      </c>
      <c r="D68" s="20">
        <v>2010</v>
      </c>
      <c r="E68" s="84">
        <v>1512</v>
      </c>
      <c r="F68" s="77">
        <v>84700</v>
      </c>
      <c r="G68" s="85">
        <v>1609</v>
      </c>
      <c r="H68" s="92">
        <f t="shared" si="3"/>
        <v>-0.19950248756218905</v>
      </c>
      <c r="I68" s="27"/>
      <c r="K68" s="28"/>
      <c r="L68" s="16"/>
      <c r="M68" s="16"/>
      <c r="N68" s="16"/>
      <c r="O68" s="16"/>
      <c r="P68" s="16"/>
      <c r="Q68" s="16"/>
      <c r="R68" s="16"/>
    </row>
    <row r="69" spans="1:18" x14ac:dyDescent="0.2">
      <c r="A69" s="75" t="s">
        <v>131</v>
      </c>
      <c r="B69" s="20">
        <v>63</v>
      </c>
      <c r="C69" s="20">
        <v>3528</v>
      </c>
      <c r="D69" s="20">
        <v>67</v>
      </c>
      <c r="E69" s="84">
        <v>20</v>
      </c>
      <c r="F69" s="77">
        <v>2240</v>
      </c>
      <c r="G69" s="85">
        <v>26</v>
      </c>
      <c r="H69" s="92">
        <f t="shared" si="3"/>
        <v>-0.61194029850746268</v>
      </c>
      <c r="I69" s="27"/>
      <c r="K69" s="28"/>
      <c r="L69" s="16"/>
      <c r="M69" s="16"/>
      <c r="N69" s="16"/>
      <c r="O69" s="16"/>
      <c r="P69" s="16"/>
      <c r="Q69" s="16"/>
      <c r="R69" s="16"/>
    </row>
    <row r="70" spans="1:18" x14ac:dyDescent="0.2">
      <c r="A70" s="75" t="s">
        <v>43</v>
      </c>
      <c r="B70" s="20">
        <v>425</v>
      </c>
      <c r="C70" s="20">
        <v>25500</v>
      </c>
      <c r="D70" s="20">
        <v>640</v>
      </c>
      <c r="E70" s="84">
        <v>1974</v>
      </c>
      <c r="F70" s="77">
        <v>114428</v>
      </c>
      <c r="G70" s="85">
        <v>2957</v>
      </c>
      <c r="H70" s="92">
        <f t="shared" si="3"/>
        <v>3.6203124999999998</v>
      </c>
      <c r="I70" s="27"/>
      <c r="K70" s="28"/>
      <c r="L70" s="16"/>
      <c r="M70" s="16"/>
      <c r="N70" s="16"/>
      <c r="O70" s="16"/>
      <c r="P70" s="16"/>
      <c r="Q70" s="16"/>
      <c r="R70" s="16"/>
    </row>
    <row r="71" spans="1:18" x14ac:dyDescent="0.2">
      <c r="A71" s="75" t="s">
        <v>132</v>
      </c>
      <c r="B71" s="20">
        <v>289</v>
      </c>
      <c r="C71" s="20">
        <v>24980</v>
      </c>
      <c r="D71" s="20">
        <v>307</v>
      </c>
      <c r="E71" s="84">
        <v>40</v>
      </c>
      <c r="F71" s="77">
        <v>4400</v>
      </c>
      <c r="G71" s="85">
        <v>33</v>
      </c>
      <c r="H71" s="92">
        <f t="shared" si="3"/>
        <v>-0.89250814332247552</v>
      </c>
      <c r="I71" s="27"/>
      <c r="K71" s="28"/>
      <c r="L71" s="16"/>
      <c r="M71" s="16"/>
      <c r="N71" s="16"/>
      <c r="O71" s="16"/>
      <c r="P71" s="16"/>
      <c r="Q71" s="16"/>
      <c r="R71" s="16"/>
    </row>
    <row r="72" spans="1:18" x14ac:dyDescent="0.2">
      <c r="A72" s="75" t="s">
        <v>133</v>
      </c>
      <c r="B72" s="20">
        <v>20</v>
      </c>
      <c r="C72" s="20">
        <v>2240</v>
      </c>
      <c r="D72" s="20">
        <v>23</v>
      </c>
      <c r="E72" s="84">
        <v>40</v>
      </c>
      <c r="F72" s="77">
        <v>4480</v>
      </c>
      <c r="G72" s="85">
        <v>49</v>
      </c>
      <c r="H72" s="92">
        <f t="shared" si="3"/>
        <v>1.1304347826086956</v>
      </c>
      <c r="I72" s="27"/>
      <c r="K72" s="28"/>
      <c r="L72" s="16"/>
      <c r="M72" s="16"/>
      <c r="N72" s="16"/>
      <c r="O72" s="16"/>
      <c r="P72" s="16"/>
      <c r="Q72" s="16"/>
      <c r="R72" s="16"/>
    </row>
    <row r="73" spans="1:18" x14ac:dyDescent="0.2">
      <c r="A73" s="75" t="s">
        <v>178</v>
      </c>
      <c r="B73" s="20">
        <v>0</v>
      </c>
      <c r="C73" s="20">
        <v>924</v>
      </c>
      <c r="D73" s="20">
        <v>23</v>
      </c>
      <c r="E73" s="84">
        <v>0</v>
      </c>
      <c r="F73" s="77">
        <v>0</v>
      </c>
      <c r="G73" s="85">
        <v>0</v>
      </c>
      <c r="H73" s="92">
        <f t="shared" si="3"/>
        <v>-1</v>
      </c>
      <c r="I73" s="27"/>
      <c r="K73" s="28"/>
      <c r="L73" s="16"/>
      <c r="M73" s="16"/>
      <c r="N73" s="16"/>
      <c r="O73" s="16"/>
      <c r="P73" s="16"/>
      <c r="Q73" s="16"/>
      <c r="R73" s="16"/>
    </row>
    <row r="74" spans="1:18" x14ac:dyDescent="0.2">
      <c r="A74" s="75" t="s">
        <v>179</v>
      </c>
      <c r="B74" s="20">
        <v>40</v>
      </c>
      <c r="C74" s="20">
        <v>2880</v>
      </c>
      <c r="D74" s="20">
        <v>55</v>
      </c>
      <c r="E74" s="84">
        <v>0</v>
      </c>
      <c r="F74" s="77">
        <v>0</v>
      </c>
      <c r="G74" s="85">
        <v>0</v>
      </c>
      <c r="H74" s="92">
        <f t="shared" si="3"/>
        <v>-1</v>
      </c>
      <c r="I74" s="27"/>
      <c r="K74" s="28"/>
      <c r="L74" s="16"/>
      <c r="M74" s="16"/>
      <c r="N74" s="16"/>
      <c r="O74" s="16"/>
      <c r="P74" s="16"/>
      <c r="Q74" s="16"/>
      <c r="R74" s="16"/>
    </row>
    <row r="75" spans="1:18" x14ac:dyDescent="0.2">
      <c r="A75" s="75" t="s">
        <v>36</v>
      </c>
      <c r="B75" s="20">
        <v>39151</v>
      </c>
      <c r="C75" s="20">
        <v>3290926</v>
      </c>
      <c r="D75" s="20">
        <v>47808</v>
      </c>
      <c r="E75" s="84">
        <v>8836</v>
      </c>
      <c r="F75" s="77">
        <v>727690</v>
      </c>
      <c r="G75" s="85">
        <v>11371</v>
      </c>
      <c r="H75" s="92">
        <f t="shared" si="3"/>
        <v>-0.76215277777777779</v>
      </c>
      <c r="I75" s="27"/>
      <c r="K75" s="28"/>
      <c r="L75" s="16"/>
      <c r="M75" s="16"/>
      <c r="N75" s="16"/>
      <c r="O75" s="16"/>
      <c r="P75" s="16"/>
      <c r="Q75" s="16"/>
      <c r="R75" s="16"/>
    </row>
    <row r="76" spans="1:18" x14ac:dyDescent="0.2">
      <c r="A76" s="75" t="s">
        <v>180</v>
      </c>
      <c r="B76" s="20">
        <v>0</v>
      </c>
      <c r="C76" s="20">
        <v>0</v>
      </c>
      <c r="D76" s="20">
        <v>0</v>
      </c>
      <c r="E76" s="84">
        <v>21</v>
      </c>
      <c r="F76" s="77">
        <v>1295</v>
      </c>
      <c r="G76" s="85">
        <v>23</v>
      </c>
      <c r="H76" s="93" t="s">
        <v>14</v>
      </c>
      <c r="I76" s="27"/>
      <c r="K76" s="28"/>
      <c r="L76" s="16"/>
      <c r="M76" s="16"/>
      <c r="N76" s="16"/>
      <c r="O76" s="16"/>
      <c r="P76" s="16"/>
      <c r="Q76" s="16"/>
      <c r="R76" s="16"/>
    </row>
    <row r="77" spans="1:18" x14ac:dyDescent="0.2">
      <c r="A77" s="75" t="s">
        <v>134</v>
      </c>
      <c r="B77" s="20">
        <v>281</v>
      </c>
      <c r="C77" s="20">
        <v>24876</v>
      </c>
      <c r="D77" s="20">
        <v>274</v>
      </c>
      <c r="E77" s="84">
        <v>220</v>
      </c>
      <c r="F77" s="77">
        <v>20900</v>
      </c>
      <c r="G77" s="85">
        <v>194</v>
      </c>
      <c r="H77" s="92">
        <f t="shared" si="3"/>
        <v>-0.29197080291970801</v>
      </c>
      <c r="I77" s="27"/>
      <c r="K77" s="28"/>
      <c r="L77" s="16"/>
      <c r="M77" s="16"/>
      <c r="N77" s="16"/>
      <c r="O77" s="16"/>
      <c r="P77" s="16"/>
      <c r="Q77" s="16"/>
      <c r="R77" s="16"/>
    </row>
    <row r="78" spans="1:18" x14ac:dyDescent="0.2">
      <c r="A78" s="75" t="s">
        <v>75</v>
      </c>
      <c r="B78" s="20">
        <v>42</v>
      </c>
      <c r="C78" s="20">
        <v>4410</v>
      </c>
      <c r="D78" s="20">
        <v>51</v>
      </c>
      <c r="E78" s="84">
        <v>450</v>
      </c>
      <c r="F78" s="77">
        <v>45788</v>
      </c>
      <c r="G78" s="85">
        <v>670</v>
      </c>
      <c r="H78" s="92">
        <f t="shared" si="3"/>
        <v>12.137254901960784</v>
      </c>
      <c r="I78" s="27"/>
      <c r="K78" s="28"/>
      <c r="L78" s="16"/>
      <c r="M78" s="16"/>
      <c r="N78" s="16"/>
      <c r="O78" s="16"/>
      <c r="P78" s="16"/>
      <c r="Q78" s="16"/>
      <c r="R78" s="16"/>
    </row>
    <row r="79" spans="1:18" x14ac:dyDescent="0.2">
      <c r="A79" s="75" t="s">
        <v>37</v>
      </c>
      <c r="B79" s="20">
        <v>17210</v>
      </c>
      <c r="C79" s="20">
        <v>1180057</v>
      </c>
      <c r="D79" s="20">
        <v>22392</v>
      </c>
      <c r="E79" s="84">
        <v>12992</v>
      </c>
      <c r="F79" s="77">
        <v>969777</v>
      </c>
      <c r="G79" s="85">
        <v>15649</v>
      </c>
      <c r="H79" s="92">
        <f t="shared" si="3"/>
        <v>-0.30113433369060377</v>
      </c>
      <c r="I79" s="27"/>
      <c r="K79" s="28"/>
      <c r="L79" s="16"/>
      <c r="M79" s="16"/>
      <c r="N79" s="16"/>
      <c r="O79" s="16"/>
      <c r="P79" s="16"/>
      <c r="Q79" s="16"/>
      <c r="R79" s="16"/>
    </row>
    <row r="80" spans="1:18" x14ac:dyDescent="0.2">
      <c r="A80" s="107" t="s">
        <v>12</v>
      </c>
      <c r="B80" s="108">
        <f t="shared" ref="B80:G80" si="4">SUM(B39:B79)</f>
        <v>117648</v>
      </c>
      <c r="C80" s="108">
        <f t="shared" si="4"/>
        <v>8144411</v>
      </c>
      <c r="D80" s="108">
        <f t="shared" si="4"/>
        <v>141803</v>
      </c>
      <c r="E80" s="78">
        <f t="shared" si="4"/>
        <v>76295</v>
      </c>
      <c r="F80" s="79">
        <f t="shared" si="4"/>
        <v>5806275</v>
      </c>
      <c r="G80" s="79">
        <f t="shared" si="4"/>
        <v>93758</v>
      </c>
      <c r="H80" s="97">
        <f>(+G80-D80)/D80</f>
        <v>-0.33881511674647224</v>
      </c>
      <c r="I80" s="34"/>
      <c r="J80" s="43"/>
      <c r="K80" s="44"/>
      <c r="L80" s="9"/>
      <c r="M80" s="9"/>
      <c r="N80" s="45"/>
      <c r="O80" s="9"/>
      <c r="P80" s="9"/>
      <c r="Q80" s="45"/>
      <c r="R80" s="21"/>
    </row>
    <row r="81" spans="1:18" x14ac:dyDescent="0.2">
      <c r="A81" s="9"/>
      <c r="B81" s="9"/>
      <c r="C81" s="9"/>
      <c r="D81" s="9"/>
      <c r="E81" s="9"/>
      <c r="F81" s="135" t="s">
        <v>15</v>
      </c>
      <c r="G81" s="135"/>
      <c r="H81" s="47">
        <f>(+E80-B80)/B80</f>
        <v>-0.35149768801849585</v>
      </c>
      <c r="I81" s="48"/>
      <c r="J81" s="43"/>
      <c r="K81" s="44"/>
      <c r="L81" s="9"/>
      <c r="M81" s="9"/>
      <c r="N81" s="45"/>
      <c r="O81" s="9"/>
      <c r="P81" s="9"/>
      <c r="Q81" s="45"/>
      <c r="R81" s="46"/>
    </row>
    <row r="82" spans="1:18" ht="10.15" customHeight="1" x14ac:dyDescent="0.2"/>
  </sheetData>
  <sheetProtection selectLockedCells="1" selectUnlockedCells="1"/>
  <sortState xmlns:xlrd2="http://schemas.microsoft.com/office/spreadsheetml/2017/richdata2" ref="A16:H33">
    <sortCondition ref="A16:A33"/>
  </sortState>
  <mergeCells count="2">
    <mergeCell ref="F35:G35"/>
    <mergeCell ref="F81:G81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05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1.25" x14ac:dyDescent="0.2"/>
  <cols>
    <col min="1" max="1" width="15.140625" style="11" customWidth="1"/>
    <col min="2" max="2" width="10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80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30/04 de ambas temporadas</v>
      </c>
      <c r="G12" s="49"/>
      <c r="H12" s="49"/>
      <c r="I12" s="49"/>
    </row>
    <row r="13" spans="1:9" ht="6" customHeight="1" x14ac:dyDescent="0.2"/>
    <row r="14" spans="1:9" x14ac:dyDescent="0.2">
      <c r="A14" s="117" t="s">
        <v>44</v>
      </c>
      <c r="B14" s="118"/>
      <c r="C14" s="118"/>
      <c r="D14" s="118"/>
      <c r="E14" s="119"/>
      <c r="F14" s="51" t="s">
        <v>52</v>
      </c>
      <c r="G14" s="51"/>
      <c r="H14" s="51"/>
      <c r="I14" s="95" t="s">
        <v>18</v>
      </c>
    </row>
    <row r="15" spans="1:9" x14ac:dyDescent="0.2">
      <c r="A15" s="120" t="s">
        <v>16</v>
      </c>
      <c r="B15" s="121" t="s">
        <v>13</v>
      </c>
      <c r="C15" s="122" t="s">
        <v>4</v>
      </c>
      <c r="D15" s="122" t="s">
        <v>5</v>
      </c>
      <c r="E15" s="123" t="s">
        <v>6</v>
      </c>
      <c r="F15" s="116" t="s">
        <v>4</v>
      </c>
      <c r="G15" s="52" t="s">
        <v>5</v>
      </c>
      <c r="H15" s="52" t="s">
        <v>6</v>
      </c>
      <c r="I15" s="96" t="s">
        <v>19</v>
      </c>
    </row>
    <row r="16" spans="1:9" ht="13.15" customHeight="1" x14ac:dyDescent="0.2">
      <c r="A16" s="112" t="s">
        <v>45</v>
      </c>
      <c r="B16" s="113" t="s">
        <v>118</v>
      </c>
      <c r="C16" s="114">
        <v>556</v>
      </c>
      <c r="D16" s="114">
        <v>42366</v>
      </c>
      <c r="E16" s="114">
        <v>519</v>
      </c>
      <c r="F16" s="100">
        <v>250</v>
      </c>
      <c r="G16" s="99">
        <v>16160</v>
      </c>
      <c r="H16" s="101">
        <v>256</v>
      </c>
      <c r="I16" s="92">
        <f t="shared" ref="I16:I103" si="0">(+H16-E16)/E16</f>
        <v>-0.50674373795761074</v>
      </c>
    </row>
    <row r="17" spans="1:9" ht="13.15" customHeight="1" x14ac:dyDescent="0.2">
      <c r="A17" s="112" t="s">
        <v>45</v>
      </c>
      <c r="B17" s="113" t="s">
        <v>27</v>
      </c>
      <c r="C17" s="114">
        <v>425</v>
      </c>
      <c r="D17" s="114">
        <v>48309</v>
      </c>
      <c r="E17" s="114">
        <v>420</v>
      </c>
      <c r="F17" s="89">
        <v>1718</v>
      </c>
      <c r="G17" s="115">
        <v>182831</v>
      </c>
      <c r="H17" s="90">
        <v>1725</v>
      </c>
      <c r="I17" s="92">
        <f t="shared" si="0"/>
        <v>3.1071428571428572</v>
      </c>
    </row>
    <row r="18" spans="1:9" ht="13.15" customHeight="1" x14ac:dyDescent="0.2">
      <c r="A18" s="112" t="s">
        <v>122</v>
      </c>
      <c r="B18" s="113" t="s">
        <v>24</v>
      </c>
      <c r="C18" s="114">
        <v>2700</v>
      </c>
      <c r="D18" s="114">
        <v>2700</v>
      </c>
      <c r="E18" s="114">
        <v>2002</v>
      </c>
      <c r="F18" s="89">
        <v>0</v>
      </c>
      <c r="G18" s="115">
        <v>0</v>
      </c>
      <c r="H18" s="90">
        <v>0</v>
      </c>
      <c r="I18" s="92">
        <f t="shared" si="0"/>
        <v>-1</v>
      </c>
    </row>
    <row r="19" spans="1:9" ht="13.15" customHeight="1" x14ac:dyDescent="0.2">
      <c r="A19" s="112" t="s">
        <v>135</v>
      </c>
      <c r="B19" s="113" t="s">
        <v>118</v>
      </c>
      <c r="C19" s="114">
        <v>378</v>
      </c>
      <c r="D19" s="114">
        <v>19418</v>
      </c>
      <c r="E19" s="114">
        <v>386</v>
      </c>
      <c r="F19" s="89">
        <v>42</v>
      </c>
      <c r="G19" s="115">
        <v>2351</v>
      </c>
      <c r="H19" s="90">
        <v>45</v>
      </c>
      <c r="I19" s="92">
        <f t="shared" si="0"/>
        <v>-0.88341968911917101</v>
      </c>
    </row>
    <row r="20" spans="1:9" ht="13.15" customHeight="1" x14ac:dyDescent="0.2">
      <c r="A20" s="112" t="s">
        <v>135</v>
      </c>
      <c r="B20" s="113" t="s">
        <v>27</v>
      </c>
      <c r="C20" s="114">
        <v>42</v>
      </c>
      <c r="D20" s="114">
        <v>4410</v>
      </c>
      <c r="E20" s="114">
        <v>48</v>
      </c>
      <c r="F20" s="89">
        <v>84</v>
      </c>
      <c r="G20" s="115">
        <v>9408</v>
      </c>
      <c r="H20" s="90">
        <v>96</v>
      </c>
      <c r="I20" s="92">
        <f t="shared" si="0"/>
        <v>1</v>
      </c>
    </row>
    <row r="21" spans="1:9" ht="13.15" customHeight="1" x14ac:dyDescent="0.2">
      <c r="A21" s="112" t="s">
        <v>38</v>
      </c>
      <c r="B21" s="113" t="s">
        <v>30</v>
      </c>
      <c r="C21" s="114">
        <v>85</v>
      </c>
      <c r="D21" s="114">
        <v>5100</v>
      </c>
      <c r="E21" s="114">
        <v>128</v>
      </c>
      <c r="F21" s="89">
        <v>0</v>
      </c>
      <c r="G21" s="115">
        <v>0</v>
      </c>
      <c r="H21" s="90">
        <v>0</v>
      </c>
      <c r="I21" s="92">
        <f t="shared" si="0"/>
        <v>-1</v>
      </c>
    </row>
    <row r="22" spans="1:9" ht="13.15" customHeight="1" x14ac:dyDescent="0.2">
      <c r="A22" s="112" t="s">
        <v>157</v>
      </c>
      <c r="B22" s="113" t="s">
        <v>118</v>
      </c>
      <c r="C22" s="114">
        <v>252</v>
      </c>
      <c r="D22" s="114">
        <v>14112</v>
      </c>
      <c r="E22" s="114">
        <v>268</v>
      </c>
      <c r="F22" s="89">
        <v>189</v>
      </c>
      <c r="G22" s="115">
        <v>10584</v>
      </c>
      <c r="H22" s="90">
        <v>201</v>
      </c>
      <c r="I22" s="92">
        <f t="shared" si="0"/>
        <v>-0.25</v>
      </c>
    </row>
    <row r="23" spans="1:9" ht="13.15" customHeight="1" x14ac:dyDescent="0.2">
      <c r="A23" s="112" t="s">
        <v>157</v>
      </c>
      <c r="B23" s="113" t="s">
        <v>27</v>
      </c>
      <c r="C23" s="114">
        <v>0</v>
      </c>
      <c r="D23" s="114">
        <v>0</v>
      </c>
      <c r="E23" s="114">
        <v>0</v>
      </c>
      <c r="F23" s="89">
        <v>80</v>
      </c>
      <c r="G23" s="115">
        <v>6145</v>
      </c>
      <c r="H23" s="90">
        <v>85</v>
      </c>
      <c r="I23" s="93" t="s">
        <v>14</v>
      </c>
    </row>
    <row r="24" spans="1:9" ht="13.15" customHeight="1" x14ac:dyDescent="0.2">
      <c r="A24" s="112" t="s">
        <v>39</v>
      </c>
      <c r="B24" s="113" t="s">
        <v>118</v>
      </c>
      <c r="C24" s="114">
        <v>0</v>
      </c>
      <c r="D24" s="114">
        <v>0</v>
      </c>
      <c r="E24" s="114">
        <v>0</v>
      </c>
      <c r="F24" s="89">
        <v>71</v>
      </c>
      <c r="G24" s="115">
        <v>4410</v>
      </c>
      <c r="H24" s="90">
        <v>72</v>
      </c>
      <c r="I24" s="93" t="s">
        <v>14</v>
      </c>
    </row>
    <row r="25" spans="1:9" ht="13.15" customHeight="1" x14ac:dyDescent="0.2">
      <c r="A25" s="112" t="s">
        <v>39</v>
      </c>
      <c r="B25" s="113" t="s">
        <v>27</v>
      </c>
      <c r="C25" s="114">
        <v>90</v>
      </c>
      <c r="D25" s="114">
        <v>3000</v>
      </c>
      <c r="E25" s="114">
        <v>110</v>
      </c>
      <c r="F25" s="89">
        <v>1626</v>
      </c>
      <c r="G25" s="115">
        <v>107337</v>
      </c>
      <c r="H25" s="90">
        <v>2069</v>
      </c>
      <c r="I25" s="92">
        <f t="shared" si="0"/>
        <v>17.809090909090909</v>
      </c>
    </row>
    <row r="26" spans="1:9" ht="13.15" customHeight="1" x14ac:dyDescent="0.2">
      <c r="A26" s="112" t="s">
        <v>39</v>
      </c>
      <c r="B26" s="113" t="s">
        <v>29</v>
      </c>
      <c r="C26" s="114">
        <v>7172</v>
      </c>
      <c r="D26" s="114">
        <v>21320</v>
      </c>
      <c r="E26" s="114">
        <v>9168</v>
      </c>
      <c r="F26" s="89">
        <v>2920</v>
      </c>
      <c r="G26" s="115">
        <v>2920</v>
      </c>
      <c r="H26" s="90">
        <v>3722</v>
      </c>
      <c r="I26" s="92">
        <f t="shared" si="0"/>
        <v>-0.59402268760907506</v>
      </c>
    </row>
    <row r="27" spans="1:9" ht="13.15" customHeight="1" x14ac:dyDescent="0.2">
      <c r="A27" s="112" t="s">
        <v>39</v>
      </c>
      <c r="B27" s="113" t="s">
        <v>30</v>
      </c>
      <c r="C27" s="114">
        <v>1782</v>
      </c>
      <c r="D27" s="114">
        <v>106920</v>
      </c>
      <c r="E27" s="114">
        <v>2684</v>
      </c>
      <c r="F27" s="89">
        <v>5165</v>
      </c>
      <c r="G27" s="115">
        <v>309900</v>
      </c>
      <c r="H27" s="90">
        <v>7778</v>
      </c>
      <c r="I27" s="92">
        <f t="shared" si="0"/>
        <v>1.8979135618479881</v>
      </c>
    </row>
    <row r="28" spans="1:9" ht="13.15" customHeight="1" x14ac:dyDescent="0.2">
      <c r="A28" s="112" t="s">
        <v>39</v>
      </c>
      <c r="B28" s="113" t="s">
        <v>31</v>
      </c>
      <c r="C28" s="114">
        <v>108</v>
      </c>
      <c r="D28" s="114">
        <v>128</v>
      </c>
      <c r="E28" s="114">
        <v>607</v>
      </c>
      <c r="F28" s="89">
        <v>108</v>
      </c>
      <c r="G28" s="115">
        <v>114</v>
      </c>
      <c r="H28" s="90">
        <v>287</v>
      </c>
      <c r="I28" s="92">
        <f t="shared" si="0"/>
        <v>-0.52718286655683688</v>
      </c>
    </row>
    <row r="29" spans="1:9" ht="13.15" customHeight="1" x14ac:dyDescent="0.2">
      <c r="A29" s="112" t="s">
        <v>39</v>
      </c>
      <c r="B29" s="113" t="s">
        <v>76</v>
      </c>
      <c r="C29" s="114">
        <v>122</v>
      </c>
      <c r="D29" s="114">
        <v>6140</v>
      </c>
      <c r="E29" s="114">
        <v>177</v>
      </c>
      <c r="F29" s="89">
        <v>255</v>
      </c>
      <c r="G29" s="115">
        <v>15300</v>
      </c>
      <c r="H29" s="90">
        <v>390</v>
      </c>
      <c r="I29" s="92">
        <f t="shared" si="0"/>
        <v>1.2033898305084745</v>
      </c>
    </row>
    <row r="30" spans="1:9" ht="13.15" customHeight="1" x14ac:dyDescent="0.2">
      <c r="A30" s="112" t="s">
        <v>57</v>
      </c>
      <c r="B30" s="113" t="s">
        <v>25</v>
      </c>
      <c r="C30" s="114">
        <v>60</v>
      </c>
      <c r="D30" s="114">
        <v>60</v>
      </c>
      <c r="E30" s="114">
        <v>97</v>
      </c>
      <c r="F30" s="89">
        <v>0</v>
      </c>
      <c r="G30" s="115">
        <v>0</v>
      </c>
      <c r="H30" s="90">
        <v>0</v>
      </c>
      <c r="I30" s="92">
        <f t="shared" si="0"/>
        <v>-1</v>
      </c>
    </row>
    <row r="31" spans="1:9" ht="13.15" customHeight="1" x14ac:dyDescent="0.2">
      <c r="A31" s="112" t="s">
        <v>57</v>
      </c>
      <c r="B31" s="113" t="s">
        <v>118</v>
      </c>
      <c r="C31" s="114">
        <v>21</v>
      </c>
      <c r="D31" s="114">
        <v>1176</v>
      </c>
      <c r="E31" s="114">
        <v>22</v>
      </c>
      <c r="F31" s="89">
        <v>924</v>
      </c>
      <c r="G31" s="115">
        <v>4306</v>
      </c>
      <c r="H31" s="90">
        <v>983</v>
      </c>
      <c r="I31" s="92">
        <f t="shared" si="0"/>
        <v>43.68181818181818</v>
      </c>
    </row>
    <row r="32" spans="1:9" ht="13.15" customHeight="1" x14ac:dyDescent="0.2">
      <c r="A32" s="112" t="s">
        <v>57</v>
      </c>
      <c r="B32" s="113" t="s">
        <v>27</v>
      </c>
      <c r="C32" s="114">
        <v>1548</v>
      </c>
      <c r="D32" s="114">
        <v>92765</v>
      </c>
      <c r="E32" s="114">
        <v>1774</v>
      </c>
      <c r="F32" s="89">
        <v>1786</v>
      </c>
      <c r="G32" s="115">
        <v>107182</v>
      </c>
      <c r="H32" s="90">
        <v>2074</v>
      </c>
      <c r="I32" s="92">
        <f t="shared" si="0"/>
        <v>0.16910935738444194</v>
      </c>
    </row>
    <row r="33" spans="1:9" ht="13.15" customHeight="1" x14ac:dyDescent="0.2">
      <c r="A33" s="112" t="s">
        <v>40</v>
      </c>
      <c r="B33" s="113" t="s">
        <v>30</v>
      </c>
      <c r="C33" s="114">
        <v>85</v>
      </c>
      <c r="D33" s="114">
        <v>5100</v>
      </c>
      <c r="E33" s="114">
        <v>128</v>
      </c>
      <c r="F33" s="89">
        <v>170</v>
      </c>
      <c r="G33" s="115">
        <v>10200</v>
      </c>
      <c r="H33" s="90">
        <v>256</v>
      </c>
      <c r="I33" s="92">
        <f t="shared" si="0"/>
        <v>1</v>
      </c>
    </row>
    <row r="34" spans="1:9" ht="13.15" customHeight="1" x14ac:dyDescent="0.2">
      <c r="A34" s="112" t="s">
        <v>154</v>
      </c>
      <c r="B34" s="113" t="s">
        <v>27</v>
      </c>
      <c r="C34" s="114">
        <v>63</v>
      </c>
      <c r="D34" s="114">
        <v>6615</v>
      </c>
      <c r="E34" s="114">
        <v>76</v>
      </c>
      <c r="F34" s="89">
        <v>0</v>
      </c>
      <c r="G34" s="115">
        <v>0</v>
      </c>
      <c r="H34" s="90">
        <v>0</v>
      </c>
      <c r="I34" s="92">
        <f t="shared" si="0"/>
        <v>-1</v>
      </c>
    </row>
    <row r="35" spans="1:9" ht="13.15" customHeight="1" x14ac:dyDescent="0.2">
      <c r="A35" s="112" t="s">
        <v>34</v>
      </c>
      <c r="B35" s="113" t="s">
        <v>77</v>
      </c>
      <c r="C35" s="114">
        <v>0</v>
      </c>
      <c r="D35" s="114">
        <v>0</v>
      </c>
      <c r="E35" s="114">
        <v>0</v>
      </c>
      <c r="F35" s="89">
        <v>0</v>
      </c>
      <c r="G35" s="115">
        <v>5500</v>
      </c>
      <c r="H35" s="90">
        <v>111</v>
      </c>
      <c r="I35" s="93" t="s">
        <v>14</v>
      </c>
    </row>
    <row r="36" spans="1:9" ht="13.15" customHeight="1" x14ac:dyDescent="0.2">
      <c r="A36" s="112" t="s">
        <v>155</v>
      </c>
      <c r="B36" s="113" t="s">
        <v>118</v>
      </c>
      <c r="C36" s="114">
        <v>21</v>
      </c>
      <c r="D36" s="114">
        <v>1176</v>
      </c>
      <c r="E36" s="114">
        <v>22</v>
      </c>
      <c r="F36" s="89">
        <v>0</v>
      </c>
      <c r="G36" s="115">
        <v>0</v>
      </c>
      <c r="H36" s="90">
        <v>0</v>
      </c>
      <c r="I36" s="92">
        <f t="shared" si="0"/>
        <v>-1</v>
      </c>
    </row>
    <row r="37" spans="1:9" ht="13.15" customHeight="1" x14ac:dyDescent="0.2">
      <c r="A37" s="112" t="s">
        <v>155</v>
      </c>
      <c r="B37" s="113" t="s">
        <v>27</v>
      </c>
      <c r="C37" s="114">
        <v>40</v>
      </c>
      <c r="D37" s="114">
        <v>3200</v>
      </c>
      <c r="E37" s="114">
        <v>51</v>
      </c>
      <c r="F37" s="89">
        <v>40</v>
      </c>
      <c r="G37" s="115">
        <v>3200</v>
      </c>
      <c r="H37" s="90">
        <v>51</v>
      </c>
      <c r="I37" s="92">
        <f t="shared" si="0"/>
        <v>0</v>
      </c>
    </row>
    <row r="38" spans="1:9" ht="13.15" customHeight="1" x14ac:dyDescent="0.2">
      <c r="A38" s="112" t="s">
        <v>42</v>
      </c>
      <c r="B38" s="113" t="s">
        <v>77</v>
      </c>
      <c r="C38" s="114">
        <v>0</v>
      </c>
      <c r="D38" s="114">
        <v>0</v>
      </c>
      <c r="E38" s="114">
        <v>0</v>
      </c>
      <c r="F38" s="89">
        <v>0</v>
      </c>
      <c r="G38" s="115">
        <v>2150</v>
      </c>
      <c r="H38" s="90">
        <v>43</v>
      </c>
      <c r="I38" s="93" t="s">
        <v>14</v>
      </c>
    </row>
    <row r="39" spans="1:9" ht="13.15" customHeight="1" x14ac:dyDescent="0.2">
      <c r="A39" s="112" t="s">
        <v>42</v>
      </c>
      <c r="B39" s="113" t="s">
        <v>33</v>
      </c>
      <c r="C39" s="114">
        <v>0</v>
      </c>
      <c r="D39" s="114">
        <v>47</v>
      </c>
      <c r="E39" s="114">
        <v>1158</v>
      </c>
      <c r="F39" s="89">
        <v>0</v>
      </c>
      <c r="G39" s="115">
        <v>0</v>
      </c>
      <c r="H39" s="90">
        <v>0</v>
      </c>
      <c r="I39" s="92">
        <f t="shared" si="0"/>
        <v>-1</v>
      </c>
    </row>
    <row r="40" spans="1:9" ht="13.15" customHeight="1" x14ac:dyDescent="0.2">
      <c r="A40" s="112" t="s">
        <v>58</v>
      </c>
      <c r="B40" s="113" t="s">
        <v>24</v>
      </c>
      <c r="C40" s="114">
        <v>6390</v>
      </c>
      <c r="D40" s="114">
        <v>6390</v>
      </c>
      <c r="E40" s="114">
        <v>4774</v>
      </c>
      <c r="F40" s="89">
        <v>0</v>
      </c>
      <c r="G40" s="115">
        <v>0</v>
      </c>
      <c r="H40" s="90">
        <v>0</v>
      </c>
      <c r="I40" s="92">
        <f t="shared" si="0"/>
        <v>-1</v>
      </c>
    </row>
    <row r="41" spans="1:9" ht="13.15" customHeight="1" x14ac:dyDescent="0.2">
      <c r="A41" s="112" t="s">
        <v>58</v>
      </c>
      <c r="B41" s="113" t="s">
        <v>118</v>
      </c>
      <c r="C41" s="114">
        <v>105</v>
      </c>
      <c r="D41" s="114">
        <v>5390</v>
      </c>
      <c r="E41" s="114">
        <v>108</v>
      </c>
      <c r="F41" s="89">
        <v>0</v>
      </c>
      <c r="G41" s="115">
        <v>0</v>
      </c>
      <c r="H41" s="90">
        <v>0</v>
      </c>
      <c r="I41" s="92">
        <f t="shared" si="0"/>
        <v>-1</v>
      </c>
    </row>
    <row r="42" spans="1:9" ht="13.15" customHeight="1" x14ac:dyDescent="0.2">
      <c r="A42" s="112" t="s">
        <v>58</v>
      </c>
      <c r="B42" s="113" t="s">
        <v>27</v>
      </c>
      <c r="C42" s="114">
        <v>483</v>
      </c>
      <c r="D42" s="114">
        <v>50946</v>
      </c>
      <c r="E42" s="114">
        <v>554</v>
      </c>
      <c r="F42" s="89">
        <v>983</v>
      </c>
      <c r="G42" s="115">
        <v>104160</v>
      </c>
      <c r="H42" s="90">
        <v>1117</v>
      </c>
      <c r="I42" s="92">
        <f t="shared" si="0"/>
        <v>1.0162454873646209</v>
      </c>
    </row>
    <row r="43" spans="1:9" ht="13.15" customHeight="1" x14ac:dyDescent="0.2">
      <c r="A43" s="112" t="s">
        <v>72</v>
      </c>
      <c r="B43" s="91" t="s">
        <v>77</v>
      </c>
      <c r="C43" s="87">
        <v>0</v>
      </c>
      <c r="D43" s="87">
        <v>0</v>
      </c>
      <c r="E43" s="87">
        <v>0</v>
      </c>
      <c r="F43" s="89">
        <v>0</v>
      </c>
      <c r="G43" s="88">
        <v>6600</v>
      </c>
      <c r="H43" s="90">
        <v>133</v>
      </c>
      <c r="I43" s="93" t="s">
        <v>14</v>
      </c>
    </row>
    <row r="44" spans="1:9" ht="13.15" customHeight="1" x14ac:dyDescent="0.2">
      <c r="A44" s="112" t="s">
        <v>46</v>
      </c>
      <c r="B44" s="91" t="s">
        <v>28</v>
      </c>
      <c r="C44" s="87">
        <v>0</v>
      </c>
      <c r="D44" s="87">
        <v>0</v>
      </c>
      <c r="E44" s="87">
        <v>0</v>
      </c>
      <c r="F44" s="89">
        <v>0</v>
      </c>
      <c r="G44" s="88">
        <v>12950</v>
      </c>
      <c r="H44" s="90">
        <v>181</v>
      </c>
      <c r="I44" s="93" t="s">
        <v>14</v>
      </c>
    </row>
    <row r="45" spans="1:9" ht="13.15" customHeight="1" x14ac:dyDescent="0.2">
      <c r="A45" s="112" t="s">
        <v>46</v>
      </c>
      <c r="B45" s="91" t="s">
        <v>118</v>
      </c>
      <c r="C45" s="87">
        <v>125</v>
      </c>
      <c r="D45" s="87">
        <v>7980</v>
      </c>
      <c r="E45" s="87">
        <v>127</v>
      </c>
      <c r="F45" s="89">
        <v>184</v>
      </c>
      <c r="G45" s="88">
        <v>15596</v>
      </c>
      <c r="H45" s="90">
        <v>172</v>
      </c>
      <c r="I45" s="92">
        <f t="shared" si="0"/>
        <v>0.3543307086614173</v>
      </c>
    </row>
    <row r="46" spans="1:9" ht="13.15" customHeight="1" x14ac:dyDescent="0.2">
      <c r="A46" s="112" t="s">
        <v>46</v>
      </c>
      <c r="B46" s="91" t="s">
        <v>27</v>
      </c>
      <c r="C46" s="87">
        <v>607</v>
      </c>
      <c r="D46" s="87">
        <v>60475</v>
      </c>
      <c r="E46" s="87">
        <v>702</v>
      </c>
      <c r="F46" s="89">
        <v>835</v>
      </c>
      <c r="G46" s="88">
        <v>75576</v>
      </c>
      <c r="H46" s="90">
        <v>1006</v>
      </c>
      <c r="I46" s="92">
        <f t="shared" si="0"/>
        <v>0.43304843304843305</v>
      </c>
    </row>
    <row r="47" spans="1:9" ht="13.15" customHeight="1" x14ac:dyDescent="0.2">
      <c r="A47" s="112" t="s">
        <v>123</v>
      </c>
      <c r="B47" s="91" t="s">
        <v>118</v>
      </c>
      <c r="C47" s="87">
        <v>42</v>
      </c>
      <c r="D47" s="87">
        <v>2282</v>
      </c>
      <c r="E47" s="87">
        <v>43</v>
      </c>
      <c r="F47" s="89">
        <v>42</v>
      </c>
      <c r="G47" s="88">
        <v>2058</v>
      </c>
      <c r="H47" s="90">
        <v>42</v>
      </c>
      <c r="I47" s="92">
        <f t="shared" si="0"/>
        <v>-2.3255813953488372E-2</v>
      </c>
    </row>
    <row r="48" spans="1:9" ht="13.15" customHeight="1" x14ac:dyDescent="0.2">
      <c r="A48" s="112" t="s">
        <v>47</v>
      </c>
      <c r="B48" s="91" t="s">
        <v>118</v>
      </c>
      <c r="C48" s="87">
        <v>188</v>
      </c>
      <c r="D48" s="87">
        <v>11018</v>
      </c>
      <c r="E48" s="87">
        <v>196</v>
      </c>
      <c r="F48" s="89">
        <v>144</v>
      </c>
      <c r="G48" s="88">
        <v>11304</v>
      </c>
      <c r="H48" s="90">
        <v>139</v>
      </c>
      <c r="I48" s="92">
        <f t="shared" si="0"/>
        <v>-0.29081632653061223</v>
      </c>
    </row>
    <row r="49" spans="1:9" ht="13.15" customHeight="1" x14ac:dyDescent="0.2">
      <c r="A49" s="112" t="s">
        <v>47</v>
      </c>
      <c r="B49" s="91" t="s">
        <v>27</v>
      </c>
      <c r="C49" s="87">
        <v>1164</v>
      </c>
      <c r="D49" s="87">
        <v>90192</v>
      </c>
      <c r="E49" s="87">
        <v>1420</v>
      </c>
      <c r="F49" s="89">
        <v>1254</v>
      </c>
      <c r="G49" s="88">
        <v>105349</v>
      </c>
      <c r="H49" s="90">
        <v>1542</v>
      </c>
      <c r="I49" s="92">
        <f t="shared" si="0"/>
        <v>8.5915492957746475E-2</v>
      </c>
    </row>
    <row r="50" spans="1:9" ht="13.15" customHeight="1" x14ac:dyDescent="0.2">
      <c r="A50" s="112" t="s">
        <v>48</v>
      </c>
      <c r="B50" s="91" t="s">
        <v>27</v>
      </c>
      <c r="C50" s="87">
        <v>1107</v>
      </c>
      <c r="D50" s="87">
        <v>114279</v>
      </c>
      <c r="E50" s="87">
        <v>1262</v>
      </c>
      <c r="F50" s="89">
        <v>622</v>
      </c>
      <c r="G50" s="88">
        <v>63432</v>
      </c>
      <c r="H50" s="90">
        <v>720</v>
      </c>
      <c r="I50" s="92">
        <f t="shared" si="0"/>
        <v>-0.42947702060221871</v>
      </c>
    </row>
    <row r="51" spans="1:9" ht="13.15" customHeight="1" x14ac:dyDescent="0.2">
      <c r="A51" s="112" t="s">
        <v>35</v>
      </c>
      <c r="B51" s="91" t="s">
        <v>118</v>
      </c>
      <c r="C51" s="87">
        <v>2429</v>
      </c>
      <c r="D51" s="87">
        <v>164208</v>
      </c>
      <c r="E51" s="87">
        <v>2387</v>
      </c>
      <c r="F51" s="89">
        <v>3354</v>
      </c>
      <c r="G51" s="88">
        <v>245961</v>
      </c>
      <c r="H51" s="90">
        <v>3268</v>
      </c>
      <c r="I51" s="92">
        <f t="shared" si="0"/>
        <v>0.36908253037285293</v>
      </c>
    </row>
    <row r="52" spans="1:9" ht="13.15" customHeight="1" x14ac:dyDescent="0.2">
      <c r="A52" s="112" t="s">
        <v>35</v>
      </c>
      <c r="B52" s="91" t="s">
        <v>27</v>
      </c>
      <c r="C52" s="87">
        <v>9121</v>
      </c>
      <c r="D52" s="87">
        <v>840294</v>
      </c>
      <c r="E52" s="87">
        <v>10464</v>
      </c>
      <c r="F52" s="89">
        <v>9633</v>
      </c>
      <c r="G52" s="88">
        <v>851897</v>
      </c>
      <c r="H52" s="90">
        <v>11348</v>
      </c>
      <c r="I52" s="92">
        <f t="shared" si="0"/>
        <v>8.4480122324159024E-2</v>
      </c>
    </row>
    <row r="53" spans="1:9" ht="13.15" customHeight="1" x14ac:dyDescent="0.2">
      <c r="A53" s="112" t="s">
        <v>35</v>
      </c>
      <c r="B53" s="91" t="s">
        <v>33</v>
      </c>
      <c r="C53" s="87">
        <v>0</v>
      </c>
      <c r="D53" s="87">
        <v>54</v>
      </c>
      <c r="E53" s="87">
        <v>1335</v>
      </c>
      <c r="F53" s="89">
        <v>0</v>
      </c>
      <c r="G53" s="88">
        <v>0</v>
      </c>
      <c r="H53" s="90">
        <v>0</v>
      </c>
      <c r="I53" s="92">
        <f t="shared" si="0"/>
        <v>-1</v>
      </c>
    </row>
    <row r="54" spans="1:9" ht="13.15" customHeight="1" x14ac:dyDescent="0.2">
      <c r="A54" s="112" t="s">
        <v>124</v>
      </c>
      <c r="B54" s="91" t="s">
        <v>118</v>
      </c>
      <c r="C54" s="87">
        <v>1217</v>
      </c>
      <c r="D54" s="87">
        <v>59779</v>
      </c>
      <c r="E54" s="87">
        <v>1224</v>
      </c>
      <c r="F54" s="89">
        <v>588</v>
      </c>
      <c r="G54" s="88">
        <v>29330</v>
      </c>
      <c r="H54" s="90">
        <v>595</v>
      </c>
      <c r="I54" s="92">
        <f t="shared" si="0"/>
        <v>-0.51388888888888884</v>
      </c>
    </row>
    <row r="55" spans="1:9" ht="13.15" customHeight="1" x14ac:dyDescent="0.2">
      <c r="A55" s="112" t="s">
        <v>124</v>
      </c>
      <c r="B55" s="91" t="s">
        <v>27</v>
      </c>
      <c r="C55" s="87">
        <v>140</v>
      </c>
      <c r="D55" s="87">
        <v>15680</v>
      </c>
      <c r="E55" s="87">
        <v>160</v>
      </c>
      <c r="F55" s="89">
        <v>320</v>
      </c>
      <c r="G55" s="88">
        <v>35046</v>
      </c>
      <c r="H55" s="90">
        <v>371</v>
      </c>
      <c r="I55" s="92">
        <f t="shared" si="0"/>
        <v>1.3187500000000001</v>
      </c>
    </row>
    <row r="56" spans="1:9" ht="13.15" customHeight="1" x14ac:dyDescent="0.2">
      <c r="A56" s="112" t="s">
        <v>177</v>
      </c>
      <c r="B56" s="91" t="s">
        <v>24</v>
      </c>
      <c r="C56" s="87">
        <v>60</v>
      </c>
      <c r="D56" s="87">
        <v>60</v>
      </c>
      <c r="E56" s="87">
        <v>48</v>
      </c>
      <c r="F56" s="89">
        <v>0</v>
      </c>
      <c r="G56" s="88">
        <v>0</v>
      </c>
      <c r="H56" s="90">
        <v>0</v>
      </c>
      <c r="I56" s="92">
        <f t="shared" si="0"/>
        <v>-1</v>
      </c>
    </row>
    <row r="57" spans="1:9" ht="13.15" customHeight="1" x14ac:dyDescent="0.2">
      <c r="A57" s="112" t="s">
        <v>50</v>
      </c>
      <c r="B57" s="91" t="s">
        <v>118</v>
      </c>
      <c r="C57" s="87">
        <v>1201</v>
      </c>
      <c r="D57" s="87">
        <v>67669</v>
      </c>
      <c r="E57" s="87">
        <v>1272</v>
      </c>
      <c r="F57" s="89">
        <v>1368</v>
      </c>
      <c r="G57" s="88">
        <v>82025</v>
      </c>
      <c r="H57" s="90">
        <v>1407</v>
      </c>
      <c r="I57" s="92">
        <f t="shared" si="0"/>
        <v>0.10613207547169812</v>
      </c>
    </row>
    <row r="58" spans="1:9" ht="13.15" customHeight="1" x14ac:dyDescent="0.2">
      <c r="A58" s="112" t="s">
        <v>50</v>
      </c>
      <c r="B58" s="91" t="s">
        <v>27</v>
      </c>
      <c r="C58" s="87">
        <v>1635</v>
      </c>
      <c r="D58" s="87">
        <v>113857</v>
      </c>
      <c r="E58" s="87">
        <v>1888</v>
      </c>
      <c r="F58" s="89">
        <v>1120</v>
      </c>
      <c r="G58" s="88">
        <v>81002</v>
      </c>
      <c r="H58" s="90">
        <v>1256</v>
      </c>
      <c r="I58" s="92">
        <f t="shared" si="0"/>
        <v>-0.3347457627118644</v>
      </c>
    </row>
    <row r="59" spans="1:9" ht="13.15" customHeight="1" x14ac:dyDescent="0.2">
      <c r="A59" s="112" t="s">
        <v>136</v>
      </c>
      <c r="B59" s="91" t="s">
        <v>118</v>
      </c>
      <c r="C59" s="87">
        <v>62</v>
      </c>
      <c r="D59" s="87">
        <v>3472</v>
      </c>
      <c r="E59" s="87">
        <v>66</v>
      </c>
      <c r="F59" s="89">
        <v>41</v>
      </c>
      <c r="G59" s="88">
        <v>2534</v>
      </c>
      <c r="H59" s="90">
        <v>42</v>
      </c>
      <c r="I59" s="92">
        <f t="shared" si="0"/>
        <v>-0.36363636363636365</v>
      </c>
    </row>
    <row r="60" spans="1:9" ht="13.15" customHeight="1" x14ac:dyDescent="0.2">
      <c r="A60" s="112" t="s">
        <v>136</v>
      </c>
      <c r="B60" s="91" t="s">
        <v>27</v>
      </c>
      <c r="C60" s="87">
        <v>60</v>
      </c>
      <c r="D60" s="87">
        <v>4500</v>
      </c>
      <c r="E60" s="87">
        <v>59</v>
      </c>
      <c r="F60" s="89">
        <v>40</v>
      </c>
      <c r="G60" s="88">
        <v>3000</v>
      </c>
      <c r="H60" s="90">
        <v>39</v>
      </c>
      <c r="I60" s="92">
        <f t="shared" si="0"/>
        <v>-0.33898305084745761</v>
      </c>
    </row>
    <row r="61" spans="1:9" ht="13.15" customHeight="1" x14ac:dyDescent="0.2">
      <c r="A61" s="112" t="s">
        <v>126</v>
      </c>
      <c r="B61" s="91" t="s">
        <v>118</v>
      </c>
      <c r="C61" s="87">
        <v>189</v>
      </c>
      <c r="D61" s="87">
        <v>10584</v>
      </c>
      <c r="E61" s="87">
        <v>201</v>
      </c>
      <c r="F61" s="89">
        <v>224</v>
      </c>
      <c r="G61" s="88">
        <v>12544</v>
      </c>
      <c r="H61" s="90">
        <v>238</v>
      </c>
      <c r="I61" s="92">
        <f t="shared" si="0"/>
        <v>0.18407960199004975</v>
      </c>
    </row>
    <row r="62" spans="1:9" ht="13.15" customHeight="1" x14ac:dyDescent="0.2">
      <c r="A62" s="112" t="s">
        <v>126</v>
      </c>
      <c r="B62" s="91" t="s">
        <v>27</v>
      </c>
      <c r="C62" s="87">
        <v>751</v>
      </c>
      <c r="D62" s="87">
        <v>49511</v>
      </c>
      <c r="E62" s="87">
        <v>954</v>
      </c>
      <c r="F62" s="89">
        <v>1675</v>
      </c>
      <c r="G62" s="88">
        <v>115255</v>
      </c>
      <c r="H62" s="90">
        <v>2097</v>
      </c>
      <c r="I62" s="92">
        <f t="shared" si="0"/>
        <v>1.1981132075471699</v>
      </c>
    </row>
    <row r="63" spans="1:9" ht="13.15" customHeight="1" x14ac:dyDescent="0.2">
      <c r="A63" s="112" t="s">
        <v>49</v>
      </c>
      <c r="B63" s="91" t="s">
        <v>118</v>
      </c>
      <c r="C63" s="87">
        <v>21</v>
      </c>
      <c r="D63" s="87">
        <v>1176</v>
      </c>
      <c r="E63" s="87">
        <v>22</v>
      </c>
      <c r="F63" s="89">
        <v>42</v>
      </c>
      <c r="G63" s="88">
        <v>2352</v>
      </c>
      <c r="H63" s="90">
        <v>45</v>
      </c>
      <c r="I63" s="92">
        <f t="shared" si="0"/>
        <v>1.0454545454545454</v>
      </c>
    </row>
    <row r="64" spans="1:9" ht="13.15" customHeight="1" x14ac:dyDescent="0.2">
      <c r="A64" s="112" t="s">
        <v>49</v>
      </c>
      <c r="B64" s="91" t="s">
        <v>27</v>
      </c>
      <c r="C64" s="87">
        <v>14966</v>
      </c>
      <c r="D64" s="87">
        <v>1364159</v>
      </c>
      <c r="E64" s="87">
        <v>18352</v>
      </c>
      <c r="F64" s="89">
        <v>11627</v>
      </c>
      <c r="G64" s="88">
        <v>1097059</v>
      </c>
      <c r="H64" s="90">
        <v>14165</v>
      </c>
      <c r="I64" s="92">
        <f t="shared" si="0"/>
        <v>-0.22814952048823017</v>
      </c>
    </row>
    <row r="65" spans="1:9" ht="13.15" customHeight="1" x14ac:dyDescent="0.2">
      <c r="A65" s="112" t="s">
        <v>49</v>
      </c>
      <c r="B65" s="91" t="s">
        <v>28</v>
      </c>
      <c r="C65" s="87">
        <v>0</v>
      </c>
      <c r="D65" s="87">
        <v>0</v>
      </c>
      <c r="E65" s="87">
        <v>0</v>
      </c>
      <c r="F65" s="89">
        <v>0</v>
      </c>
      <c r="G65" s="88">
        <v>7400</v>
      </c>
      <c r="H65" s="90">
        <v>104</v>
      </c>
      <c r="I65" s="93" t="s">
        <v>14</v>
      </c>
    </row>
    <row r="66" spans="1:9" ht="13.15" customHeight="1" x14ac:dyDescent="0.2">
      <c r="A66" s="112" t="s">
        <v>158</v>
      </c>
      <c r="B66" s="91" t="s">
        <v>118</v>
      </c>
      <c r="C66" s="87">
        <v>42</v>
      </c>
      <c r="D66" s="87">
        <v>2352</v>
      </c>
      <c r="E66" s="87">
        <v>45</v>
      </c>
      <c r="F66" s="89">
        <v>0</v>
      </c>
      <c r="G66" s="88">
        <v>0</v>
      </c>
      <c r="H66" s="90">
        <v>0</v>
      </c>
      <c r="I66" s="92">
        <f t="shared" si="0"/>
        <v>-1</v>
      </c>
    </row>
    <row r="67" spans="1:9" ht="13.15" customHeight="1" x14ac:dyDescent="0.2">
      <c r="A67" s="112" t="s">
        <v>137</v>
      </c>
      <c r="B67" s="91" t="s">
        <v>118</v>
      </c>
      <c r="C67" s="87">
        <v>168</v>
      </c>
      <c r="D67" s="87">
        <v>9408</v>
      </c>
      <c r="E67" s="87">
        <v>179</v>
      </c>
      <c r="F67" s="89">
        <v>294</v>
      </c>
      <c r="G67" s="88">
        <v>16464</v>
      </c>
      <c r="H67" s="90">
        <v>313</v>
      </c>
      <c r="I67" s="92">
        <f t="shared" si="0"/>
        <v>0.74860335195530725</v>
      </c>
    </row>
    <row r="68" spans="1:9" ht="13.15" customHeight="1" x14ac:dyDescent="0.2">
      <c r="A68" s="112" t="s">
        <v>137</v>
      </c>
      <c r="B68" s="91" t="s">
        <v>27</v>
      </c>
      <c r="C68" s="87">
        <v>105</v>
      </c>
      <c r="D68" s="87">
        <v>11025</v>
      </c>
      <c r="E68" s="87">
        <v>112</v>
      </c>
      <c r="F68" s="89">
        <v>229</v>
      </c>
      <c r="G68" s="88">
        <v>21817</v>
      </c>
      <c r="H68" s="90">
        <v>254</v>
      </c>
      <c r="I68" s="92">
        <f t="shared" si="0"/>
        <v>1.2678571428571428</v>
      </c>
    </row>
    <row r="69" spans="1:9" ht="13.15" customHeight="1" x14ac:dyDescent="0.2">
      <c r="A69" s="112" t="s">
        <v>138</v>
      </c>
      <c r="B69" s="91" t="s">
        <v>27</v>
      </c>
      <c r="C69" s="87">
        <v>205</v>
      </c>
      <c r="D69" s="87">
        <v>17333</v>
      </c>
      <c r="E69" s="87">
        <v>243</v>
      </c>
      <c r="F69" s="89">
        <v>122</v>
      </c>
      <c r="G69" s="88">
        <v>12316</v>
      </c>
      <c r="H69" s="90">
        <v>137</v>
      </c>
      <c r="I69" s="92">
        <f t="shared" si="0"/>
        <v>-0.43621399176954734</v>
      </c>
    </row>
    <row r="70" spans="1:9" ht="13.15" customHeight="1" x14ac:dyDescent="0.2">
      <c r="A70" s="112" t="s">
        <v>129</v>
      </c>
      <c r="B70" s="91" t="s">
        <v>118</v>
      </c>
      <c r="C70" s="87">
        <v>19</v>
      </c>
      <c r="D70" s="87">
        <v>1064</v>
      </c>
      <c r="E70" s="87">
        <v>20</v>
      </c>
      <c r="F70" s="89">
        <v>0</v>
      </c>
      <c r="G70" s="88">
        <v>0</v>
      </c>
      <c r="H70" s="90">
        <v>0</v>
      </c>
      <c r="I70" s="92">
        <f t="shared" si="0"/>
        <v>-1</v>
      </c>
    </row>
    <row r="71" spans="1:9" ht="13.15" customHeight="1" x14ac:dyDescent="0.2">
      <c r="A71" s="112" t="s">
        <v>129</v>
      </c>
      <c r="B71" s="91" t="s">
        <v>27</v>
      </c>
      <c r="C71" s="87">
        <v>65</v>
      </c>
      <c r="D71" s="87">
        <v>6755</v>
      </c>
      <c r="E71" s="87">
        <v>69</v>
      </c>
      <c r="F71" s="89">
        <v>0</v>
      </c>
      <c r="G71" s="88">
        <v>0</v>
      </c>
      <c r="H71" s="90">
        <v>0</v>
      </c>
      <c r="I71" s="92">
        <f t="shared" si="0"/>
        <v>-1</v>
      </c>
    </row>
    <row r="72" spans="1:9" ht="13.15" customHeight="1" x14ac:dyDescent="0.2">
      <c r="A72" s="112" t="s">
        <v>78</v>
      </c>
      <c r="B72" s="91" t="s">
        <v>71</v>
      </c>
      <c r="C72" s="87">
        <v>0</v>
      </c>
      <c r="D72" s="87">
        <v>0</v>
      </c>
      <c r="E72" s="87">
        <v>0</v>
      </c>
      <c r="F72" s="89">
        <v>0</v>
      </c>
      <c r="G72" s="88">
        <v>13000</v>
      </c>
      <c r="H72" s="90">
        <v>131</v>
      </c>
      <c r="I72" s="93" t="s">
        <v>14</v>
      </c>
    </row>
    <row r="73" spans="1:9" ht="13.15" customHeight="1" x14ac:dyDescent="0.2">
      <c r="A73" s="112" t="s">
        <v>78</v>
      </c>
      <c r="B73" s="91" t="s">
        <v>27</v>
      </c>
      <c r="C73" s="87">
        <v>21</v>
      </c>
      <c r="D73" s="87">
        <v>2352</v>
      </c>
      <c r="E73" s="87">
        <v>24</v>
      </c>
      <c r="F73" s="89">
        <v>21</v>
      </c>
      <c r="G73" s="88">
        <v>2352</v>
      </c>
      <c r="H73" s="90">
        <v>24</v>
      </c>
      <c r="I73" s="92">
        <f t="shared" si="0"/>
        <v>0</v>
      </c>
    </row>
    <row r="74" spans="1:9" ht="13.15" customHeight="1" x14ac:dyDescent="0.2">
      <c r="A74" s="112" t="s">
        <v>79</v>
      </c>
      <c r="B74" s="91" t="s">
        <v>77</v>
      </c>
      <c r="C74" s="87">
        <v>0</v>
      </c>
      <c r="D74" s="87">
        <v>0</v>
      </c>
      <c r="E74" s="87">
        <v>0</v>
      </c>
      <c r="F74" s="89">
        <v>0</v>
      </c>
      <c r="G74" s="88">
        <v>2200</v>
      </c>
      <c r="H74" s="90">
        <v>44</v>
      </c>
      <c r="I74" s="93" t="s">
        <v>14</v>
      </c>
    </row>
    <row r="75" spans="1:9" ht="13.15" customHeight="1" x14ac:dyDescent="0.2">
      <c r="A75" s="112" t="s">
        <v>130</v>
      </c>
      <c r="B75" s="91" t="s">
        <v>118</v>
      </c>
      <c r="C75" s="87">
        <v>1889</v>
      </c>
      <c r="D75" s="87">
        <v>105784</v>
      </c>
      <c r="E75" s="87">
        <v>2010</v>
      </c>
      <c r="F75" s="89">
        <v>1512</v>
      </c>
      <c r="G75" s="88">
        <v>84700</v>
      </c>
      <c r="H75" s="90">
        <v>1609</v>
      </c>
      <c r="I75" s="92">
        <f t="shared" si="0"/>
        <v>-0.19950248756218905</v>
      </c>
    </row>
    <row r="76" spans="1:9" ht="13.15" customHeight="1" x14ac:dyDescent="0.2">
      <c r="A76" s="112" t="s">
        <v>131</v>
      </c>
      <c r="B76" s="91" t="s">
        <v>118</v>
      </c>
      <c r="C76" s="87">
        <v>63</v>
      </c>
      <c r="D76" s="87">
        <v>3528</v>
      </c>
      <c r="E76" s="87">
        <v>67</v>
      </c>
      <c r="F76" s="89">
        <v>0</v>
      </c>
      <c r="G76" s="88">
        <v>0</v>
      </c>
      <c r="H76" s="90">
        <v>0</v>
      </c>
      <c r="I76" s="92">
        <f t="shared" si="0"/>
        <v>-1</v>
      </c>
    </row>
    <row r="77" spans="1:9" ht="13.15" customHeight="1" x14ac:dyDescent="0.2">
      <c r="A77" s="112" t="s">
        <v>131</v>
      </c>
      <c r="B77" s="91" t="s">
        <v>27</v>
      </c>
      <c r="C77" s="87">
        <v>0</v>
      </c>
      <c r="D77" s="87">
        <v>0</v>
      </c>
      <c r="E77" s="87">
        <v>0</v>
      </c>
      <c r="F77" s="89">
        <v>20</v>
      </c>
      <c r="G77" s="88">
        <v>2240</v>
      </c>
      <c r="H77" s="90">
        <v>26</v>
      </c>
      <c r="I77" s="93" t="s">
        <v>14</v>
      </c>
    </row>
    <row r="78" spans="1:9" ht="13.15" customHeight="1" x14ac:dyDescent="0.2">
      <c r="A78" s="112" t="s">
        <v>43</v>
      </c>
      <c r="B78" s="91" t="s">
        <v>29</v>
      </c>
      <c r="C78" s="87">
        <v>0</v>
      </c>
      <c r="D78" s="87">
        <v>0</v>
      </c>
      <c r="E78" s="87">
        <v>0</v>
      </c>
      <c r="F78" s="89">
        <v>68</v>
      </c>
      <c r="G78" s="88">
        <v>68</v>
      </c>
      <c r="H78" s="90">
        <v>87</v>
      </c>
      <c r="I78" s="93" t="s">
        <v>14</v>
      </c>
    </row>
    <row r="79" spans="1:9" ht="13.15" customHeight="1" x14ac:dyDescent="0.2">
      <c r="A79" s="112" t="s">
        <v>43</v>
      </c>
      <c r="B79" s="91" t="s">
        <v>30</v>
      </c>
      <c r="C79" s="87">
        <v>425</v>
      </c>
      <c r="D79" s="87">
        <v>25500</v>
      </c>
      <c r="E79" s="87">
        <v>640</v>
      </c>
      <c r="F79" s="89">
        <v>1906</v>
      </c>
      <c r="G79" s="88">
        <v>114360</v>
      </c>
      <c r="H79" s="90">
        <v>2870</v>
      </c>
      <c r="I79" s="92">
        <f t="shared" si="0"/>
        <v>3.484375</v>
      </c>
    </row>
    <row r="80" spans="1:9" ht="13.15" customHeight="1" x14ac:dyDescent="0.2">
      <c r="A80" s="112" t="s">
        <v>132</v>
      </c>
      <c r="B80" s="91" t="s">
        <v>118</v>
      </c>
      <c r="C80" s="87">
        <v>73</v>
      </c>
      <c r="D80" s="87">
        <v>5168</v>
      </c>
      <c r="E80" s="87">
        <v>73</v>
      </c>
      <c r="F80" s="89">
        <v>40</v>
      </c>
      <c r="G80" s="88">
        <v>4400</v>
      </c>
      <c r="H80" s="90">
        <v>33</v>
      </c>
      <c r="I80" s="92">
        <f t="shared" si="0"/>
        <v>-0.54794520547945202</v>
      </c>
    </row>
    <row r="81" spans="1:9" ht="13.15" customHeight="1" x14ac:dyDescent="0.2">
      <c r="A81" s="112" t="s">
        <v>132</v>
      </c>
      <c r="B81" s="91" t="s">
        <v>27</v>
      </c>
      <c r="C81" s="87">
        <v>216</v>
      </c>
      <c r="D81" s="87">
        <v>19812</v>
      </c>
      <c r="E81" s="87">
        <v>234</v>
      </c>
      <c r="F81" s="89">
        <v>0</v>
      </c>
      <c r="G81" s="88">
        <v>0</v>
      </c>
      <c r="H81" s="90">
        <v>0</v>
      </c>
      <c r="I81" s="92">
        <f t="shared" si="0"/>
        <v>-1</v>
      </c>
    </row>
    <row r="82" spans="1:9" ht="13.15" customHeight="1" x14ac:dyDescent="0.2">
      <c r="A82" s="112" t="s">
        <v>139</v>
      </c>
      <c r="B82" s="91" t="s">
        <v>27</v>
      </c>
      <c r="C82" s="87">
        <v>20</v>
      </c>
      <c r="D82" s="87">
        <v>2240</v>
      </c>
      <c r="E82" s="87">
        <v>23</v>
      </c>
      <c r="F82" s="89">
        <v>40</v>
      </c>
      <c r="G82" s="88">
        <v>4480</v>
      </c>
      <c r="H82" s="90">
        <v>49</v>
      </c>
      <c r="I82" s="92">
        <f t="shared" si="0"/>
        <v>1.1304347826086956</v>
      </c>
    </row>
    <row r="83" spans="1:9" ht="13.15" customHeight="1" x14ac:dyDescent="0.2">
      <c r="A83" s="112" t="s">
        <v>178</v>
      </c>
      <c r="B83" s="91" t="s">
        <v>31</v>
      </c>
      <c r="C83" s="87">
        <v>0</v>
      </c>
      <c r="D83" s="87">
        <v>924</v>
      </c>
      <c r="E83" s="87">
        <v>23</v>
      </c>
      <c r="F83" s="89">
        <v>0</v>
      </c>
      <c r="G83" s="88">
        <v>0</v>
      </c>
      <c r="H83" s="90">
        <v>0</v>
      </c>
      <c r="I83" s="92">
        <f t="shared" si="0"/>
        <v>-1</v>
      </c>
    </row>
    <row r="84" spans="1:9" ht="13.15" customHeight="1" x14ac:dyDescent="0.2">
      <c r="A84" s="112" t="s">
        <v>181</v>
      </c>
      <c r="B84" s="91" t="s">
        <v>27</v>
      </c>
      <c r="C84" s="87">
        <v>40</v>
      </c>
      <c r="D84" s="87">
        <v>2880</v>
      </c>
      <c r="E84" s="87">
        <v>55</v>
      </c>
      <c r="F84" s="89">
        <v>0</v>
      </c>
      <c r="G84" s="88">
        <v>0</v>
      </c>
      <c r="H84" s="90">
        <v>0</v>
      </c>
      <c r="I84" s="92">
        <f t="shared" si="0"/>
        <v>-1</v>
      </c>
    </row>
    <row r="85" spans="1:9" ht="13.15" customHeight="1" x14ac:dyDescent="0.2">
      <c r="A85" s="112" t="s">
        <v>36</v>
      </c>
      <c r="B85" s="91" t="s">
        <v>118</v>
      </c>
      <c r="C85" s="87">
        <v>2810</v>
      </c>
      <c r="D85" s="87">
        <v>156219</v>
      </c>
      <c r="E85" s="87">
        <v>2972</v>
      </c>
      <c r="F85" s="89">
        <v>252</v>
      </c>
      <c r="G85" s="88">
        <v>14112</v>
      </c>
      <c r="H85" s="90">
        <v>268</v>
      </c>
      <c r="I85" s="92">
        <f t="shared" si="0"/>
        <v>-0.90982503364737555</v>
      </c>
    </row>
    <row r="86" spans="1:9" ht="13.15" customHeight="1" x14ac:dyDescent="0.2">
      <c r="A86" s="112" t="s">
        <v>36</v>
      </c>
      <c r="B86" s="91" t="s">
        <v>27</v>
      </c>
      <c r="C86" s="87">
        <v>36341</v>
      </c>
      <c r="D86" s="87">
        <v>3134707</v>
      </c>
      <c r="E86" s="87">
        <v>44833</v>
      </c>
      <c r="F86" s="89">
        <v>8584</v>
      </c>
      <c r="G86" s="88">
        <v>713578</v>
      </c>
      <c r="H86" s="90">
        <v>11103</v>
      </c>
      <c r="I86" s="92">
        <f t="shared" si="0"/>
        <v>-0.75234760109740595</v>
      </c>
    </row>
    <row r="87" spans="1:9" ht="13.15" customHeight="1" x14ac:dyDescent="0.2">
      <c r="A87" s="112" t="s">
        <v>180</v>
      </c>
      <c r="B87" s="91" t="s">
        <v>118</v>
      </c>
      <c r="C87" s="87">
        <v>0</v>
      </c>
      <c r="D87" s="87">
        <v>0</v>
      </c>
      <c r="E87" s="87">
        <v>0</v>
      </c>
      <c r="F87" s="89">
        <v>16</v>
      </c>
      <c r="G87" s="88">
        <v>896</v>
      </c>
      <c r="H87" s="90">
        <v>17</v>
      </c>
      <c r="I87" s="93" t="s">
        <v>14</v>
      </c>
    </row>
    <row r="88" spans="1:9" ht="13.15" customHeight="1" x14ac:dyDescent="0.2">
      <c r="A88" s="112" t="s">
        <v>180</v>
      </c>
      <c r="B88" s="91" t="s">
        <v>27</v>
      </c>
      <c r="C88" s="87">
        <v>0</v>
      </c>
      <c r="D88" s="87">
        <v>0</v>
      </c>
      <c r="E88" s="87">
        <v>0</v>
      </c>
      <c r="F88" s="89">
        <v>5</v>
      </c>
      <c r="G88" s="88">
        <v>399</v>
      </c>
      <c r="H88" s="90">
        <v>6</v>
      </c>
      <c r="I88" s="93" t="s">
        <v>14</v>
      </c>
    </row>
    <row r="89" spans="1:9" ht="13.15" customHeight="1" x14ac:dyDescent="0.2">
      <c r="A89" s="112" t="s">
        <v>140</v>
      </c>
      <c r="B89" s="91" t="s">
        <v>118</v>
      </c>
      <c r="C89" s="87">
        <v>41</v>
      </c>
      <c r="D89" s="87">
        <v>2576</v>
      </c>
      <c r="E89" s="87">
        <v>41</v>
      </c>
      <c r="F89" s="89">
        <v>20</v>
      </c>
      <c r="G89" s="88">
        <v>1400</v>
      </c>
      <c r="H89" s="90">
        <v>19</v>
      </c>
      <c r="I89" s="92">
        <f t="shared" si="0"/>
        <v>-0.53658536585365857</v>
      </c>
    </row>
    <row r="90" spans="1:9" ht="13.15" customHeight="1" x14ac:dyDescent="0.2">
      <c r="A90" s="112" t="s">
        <v>140</v>
      </c>
      <c r="B90" s="91" t="s">
        <v>27</v>
      </c>
      <c r="C90" s="87">
        <v>240</v>
      </c>
      <c r="D90" s="87">
        <v>22300</v>
      </c>
      <c r="E90" s="87">
        <v>233</v>
      </c>
      <c r="F90" s="89">
        <v>200</v>
      </c>
      <c r="G90" s="88">
        <v>19500</v>
      </c>
      <c r="H90" s="90">
        <v>175</v>
      </c>
      <c r="I90" s="92">
        <f t="shared" si="0"/>
        <v>-0.24892703862660945</v>
      </c>
    </row>
    <row r="91" spans="1:9" ht="13.15" customHeight="1" x14ac:dyDescent="0.2">
      <c r="A91" s="112" t="s">
        <v>75</v>
      </c>
      <c r="B91" s="91" t="s">
        <v>71</v>
      </c>
      <c r="C91" s="87">
        <v>0</v>
      </c>
      <c r="D91" s="87">
        <v>0</v>
      </c>
      <c r="E91" s="87">
        <v>0</v>
      </c>
      <c r="F91" s="89">
        <v>0</v>
      </c>
      <c r="G91" s="88">
        <v>5200</v>
      </c>
      <c r="H91" s="90">
        <v>105</v>
      </c>
      <c r="I91" s="93" t="s">
        <v>14</v>
      </c>
    </row>
    <row r="92" spans="1:9" ht="13.15" customHeight="1" x14ac:dyDescent="0.2">
      <c r="A92" s="112" t="s">
        <v>75</v>
      </c>
      <c r="B92" s="91" t="s">
        <v>27</v>
      </c>
      <c r="C92" s="87">
        <v>42</v>
      </c>
      <c r="D92" s="87">
        <v>4410</v>
      </c>
      <c r="E92" s="87">
        <v>51</v>
      </c>
      <c r="F92" s="89">
        <v>450</v>
      </c>
      <c r="G92" s="88">
        <v>40588</v>
      </c>
      <c r="H92" s="90">
        <v>565</v>
      </c>
      <c r="I92" s="92">
        <f t="shared" si="0"/>
        <v>10.078431372549019</v>
      </c>
    </row>
    <row r="93" spans="1:9" ht="13.15" customHeight="1" x14ac:dyDescent="0.2">
      <c r="A93" s="112" t="s">
        <v>37</v>
      </c>
      <c r="B93" s="91" t="s">
        <v>24</v>
      </c>
      <c r="C93" s="87">
        <v>42</v>
      </c>
      <c r="D93" s="87">
        <v>1459</v>
      </c>
      <c r="E93" s="87">
        <v>39</v>
      </c>
      <c r="F93" s="89">
        <v>0</v>
      </c>
      <c r="G93" s="88">
        <v>0</v>
      </c>
      <c r="H93" s="90">
        <v>0</v>
      </c>
      <c r="I93" s="92">
        <f t="shared" si="0"/>
        <v>-1</v>
      </c>
    </row>
    <row r="94" spans="1:9" ht="13.15" customHeight="1" x14ac:dyDescent="0.2">
      <c r="A94" s="112" t="s">
        <v>37</v>
      </c>
      <c r="B94" s="91" t="s">
        <v>56</v>
      </c>
      <c r="C94" s="87">
        <v>89</v>
      </c>
      <c r="D94" s="87">
        <v>11490</v>
      </c>
      <c r="E94" s="87">
        <v>84</v>
      </c>
      <c r="F94" s="89">
        <v>0</v>
      </c>
      <c r="G94" s="88">
        <v>0</v>
      </c>
      <c r="H94" s="90">
        <v>0</v>
      </c>
      <c r="I94" s="92">
        <f t="shared" si="0"/>
        <v>-1</v>
      </c>
    </row>
    <row r="95" spans="1:9" ht="13.15" customHeight="1" x14ac:dyDescent="0.2">
      <c r="A95" s="112" t="s">
        <v>37</v>
      </c>
      <c r="B95" s="91" t="s">
        <v>25</v>
      </c>
      <c r="C95" s="87">
        <v>607</v>
      </c>
      <c r="D95" s="87">
        <v>607</v>
      </c>
      <c r="E95" s="87">
        <v>980</v>
      </c>
      <c r="F95" s="89">
        <v>0</v>
      </c>
      <c r="G95" s="88">
        <v>0</v>
      </c>
      <c r="H95" s="90">
        <v>0</v>
      </c>
      <c r="I95" s="92">
        <f t="shared" si="0"/>
        <v>-1</v>
      </c>
    </row>
    <row r="96" spans="1:9" ht="13.15" customHeight="1" x14ac:dyDescent="0.2">
      <c r="A96" s="112" t="s">
        <v>37</v>
      </c>
      <c r="B96" s="91" t="s">
        <v>26</v>
      </c>
      <c r="C96" s="87">
        <v>1104</v>
      </c>
      <c r="D96" s="87">
        <v>1343</v>
      </c>
      <c r="E96" s="87">
        <v>1754</v>
      </c>
      <c r="F96" s="89">
        <v>0</v>
      </c>
      <c r="G96" s="88">
        <v>0</v>
      </c>
      <c r="H96" s="90">
        <v>0</v>
      </c>
      <c r="I96" s="92">
        <f t="shared" si="0"/>
        <v>-1</v>
      </c>
    </row>
    <row r="97" spans="1:9" ht="13.15" customHeight="1" x14ac:dyDescent="0.2">
      <c r="A97" s="112" t="s">
        <v>37</v>
      </c>
      <c r="B97" s="91" t="s">
        <v>175</v>
      </c>
      <c r="C97" s="87">
        <v>12</v>
      </c>
      <c r="D97" s="87">
        <v>12</v>
      </c>
      <c r="E97" s="87">
        <v>19</v>
      </c>
      <c r="F97" s="89">
        <v>0</v>
      </c>
      <c r="G97" s="88">
        <v>0</v>
      </c>
      <c r="H97" s="90">
        <v>0</v>
      </c>
      <c r="I97" s="92">
        <f t="shared" si="0"/>
        <v>-1</v>
      </c>
    </row>
    <row r="98" spans="1:9" ht="13.15" customHeight="1" x14ac:dyDescent="0.2">
      <c r="A98" s="112" t="s">
        <v>37</v>
      </c>
      <c r="B98" s="91" t="s">
        <v>119</v>
      </c>
      <c r="C98" s="87">
        <v>84</v>
      </c>
      <c r="D98" s="87">
        <v>84</v>
      </c>
      <c r="E98" s="87">
        <v>136</v>
      </c>
      <c r="F98" s="89">
        <v>0</v>
      </c>
      <c r="G98" s="88">
        <v>0</v>
      </c>
      <c r="H98" s="90">
        <v>0</v>
      </c>
      <c r="I98" s="92">
        <f t="shared" si="0"/>
        <v>-1</v>
      </c>
    </row>
    <row r="99" spans="1:9" ht="13.15" customHeight="1" x14ac:dyDescent="0.2">
      <c r="A99" s="112" t="s">
        <v>37</v>
      </c>
      <c r="B99" s="91" t="s">
        <v>176</v>
      </c>
      <c r="C99" s="87">
        <v>0</v>
      </c>
      <c r="D99" s="87">
        <v>8</v>
      </c>
      <c r="E99" s="87">
        <v>189</v>
      </c>
      <c r="F99" s="89">
        <v>0</v>
      </c>
      <c r="G99" s="88">
        <v>0</v>
      </c>
      <c r="H99" s="90">
        <v>0</v>
      </c>
      <c r="I99" s="92">
        <f t="shared" si="0"/>
        <v>-1</v>
      </c>
    </row>
    <row r="100" spans="1:9" ht="13.15" customHeight="1" x14ac:dyDescent="0.2">
      <c r="A100" s="112" t="s">
        <v>37</v>
      </c>
      <c r="B100" s="91" t="s">
        <v>120</v>
      </c>
      <c r="C100" s="87">
        <v>42</v>
      </c>
      <c r="D100" s="87">
        <v>42</v>
      </c>
      <c r="E100" s="87">
        <v>68</v>
      </c>
      <c r="F100" s="89">
        <v>0</v>
      </c>
      <c r="G100" s="88">
        <v>0</v>
      </c>
      <c r="H100" s="90">
        <v>0</v>
      </c>
      <c r="I100" s="92">
        <f t="shared" si="0"/>
        <v>-1</v>
      </c>
    </row>
    <row r="101" spans="1:9" ht="13.15" customHeight="1" x14ac:dyDescent="0.2">
      <c r="A101" s="112" t="s">
        <v>37</v>
      </c>
      <c r="B101" s="91" t="s">
        <v>118</v>
      </c>
      <c r="C101" s="87">
        <v>416</v>
      </c>
      <c r="D101" s="87">
        <v>23289</v>
      </c>
      <c r="E101" s="87">
        <v>442</v>
      </c>
      <c r="F101" s="89">
        <v>535</v>
      </c>
      <c r="G101" s="88">
        <v>28784</v>
      </c>
      <c r="H101" s="90">
        <v>547</v>
      </c>
      <c r="I101" s="92">
        <f t="shared" si="0"/>
        <v>0.23755656108597284</v>
      </c>
    </row>
    <row r="102" spans="1:9" ht="13.15" customHeight="1" x14ac:dyDescent="0.2">
      <c r="A102" s="112" t="s">
        <v>37</v>
      </c>
      <c r="B102" s="91" t="s">
        <v>27</v>
      </c>
      <c r="C102" s="87">
        <v>14814</v>
      </c>
      <c r="D102" s="87">
        <v>1125801</v>
      </c>
      <c r="E102" s="87">
        <v>18482</v>
      </c>
      <c r="F102" s="89">
        <v>12457</v>
      </c>
      <c r="G102" s="88">
        <v>940993</v>
      </c>
      <c r="H102" s="90">
        <v>15103</v>
      </c>
      <c r="I102" s="92">
        <f t="shared" si="0"/>
        <v>-0.18282653392489989</v>
      </c>
    </row>
    <row r="103" spans="1:9" ht="13.15" customHeight="1" x14ac:dyDescent="0.2">
      <c r="A103" s="112" t="s">
        <v>37</v>
      </c>
      <c r="B103" s="91" t="s">
        <v>28</v>
      </c>
      <c r="C103" s="87">
        <v>0</v>
      </c>
      <c r="D103" s="87">
        <v>15922</v>
      </c>
      <c r="E103" s="87">
        <v>200</v>
      </c>
      <c r="F103" s="89">
        <v>0</v>
      </c>
      <c r="G103" s="88">
        <v>0</v>
      </c>
      <c r="H103" s="115">
        <v>0</v>
      </c>
      <c r="I103" s="131">
        <f t="shared" si="0"/>
        <v>-1</v>
      </c>
    </row>
    <row r="104" spans="1:9" ht="13.15" customHeight="1" x14ac:dyDescent="0.2">
      <c r="A104" s="18"/>
      <c r="B104" s="109" t="s">
        <v>17</v>
      </c>
      <c r="C104" s="110">
        <f t="shared" ref="C104:H104" si="1">SUM(C16:C103)</f>
        <v>117648</v>
      </c>
      <c r="D104" s="110">
        <f t="shared" si="1"/>
        <v>8144411</v>
      </c>
      <c r="E104" s="111">
        <f t="shared" si="1"/>
        <v>141803</v>
      </c>
      <c r="F104" s="53">
        <f t="shared" si="1"/>
        <v>76295</v>
      </c>
      <c r="G104" s="54">
        <f t="shared" si="1"/>
        <v>5806275</v>
      </c>
      <c r="H104" s="54">
        <f t="shared" si="1"/>
        <v>93756</v>
      </c>
      <c r="I104" s="130">
        <f>(+H104-E104)/E104</f>
        <v>-0.33882922082043399</v>
      </c>
    </row>
    <row r="105" spans="1:9" ht="13.15" customHeight="1" x14ac:dyDescent="0.2">
      <c r="G105" s="136" t="s">
        <v>15</v>
      </c>
      <c r="H105" s="136"/>
      <c r="I105" s="102">
        <f>+(F104-C104)/C104</f>
        <v>-0.35149768801849585</v>
      </c>
    </row>
  </sheetData>
  <sheetProtection selectLockedCells="1" selectUnlockedCells="1"/>
  <mergeCells count="1">
    <mergeCell ref="G105:H105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2022-05-02T15:41:59Z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