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2/Estad2022/SAE+BHI/"/>
    </mc:Choice>
  </mc:AlternateContent>
  <xr:revisionPtr revIDLastSave="510" documentId="8_{20082261-3829-4EAA-8F75-9A2918D14EC4}" xr6:coauthVersionLast="47" xr6:coauthVersionMax="47" xr10:uidLastSave="{B0AAE4A9-85A1-456C-9BB0-2AFF7E77FC9F}"/>
  <bookViews>
    <workbookView xWindow="1890" yWindow="-11790" windowWidth="15375" windowHeight="8325" tabRatio="789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 hidden="1">buques!$A$12:$R$75</definedName>
    <definedName name="_xlnm._FilterDatabase" localSheetId="5" hidden="1">'esp x destino'!$A$15:$I$135</definedName>
    <definedName name="_xlnm._FilterDatabase" localSheetId="4" hidden="1">'especie y destino'!$A$15:$H$45</definedName>
    <definedName name="_xlnm._FilterDatabase" localSheetId="3" hidden="1">'peras y manz'!$A$12:$E$12</definedName>
    <definedName name="_xlnm.Print_Area" localSheetId="1">buques!$A$1:$G$75</definedName>
    <definedName name="_xlnm.Print_Area" localSheetId="5">'esp x destino'!$A$1:$I$135</definedName>
    <definedName name="_xlnm.Print_Area" localSheetId="4">'especie y destino'!$A$1:$H$97</definedName>
    <definedName name="_xlnm.Print_Area" localSheetId="3">'peras y manz'!$A$1:$F$38</definedName>
    <definedName name="_xlnm.Print_Area" localSheetId="0">Principal!$A$1:$G$60</definedName>
    <definedName name="Excel_BuiltIn__FilterDatabase" localSheetId="1">buques!$A$12:$G$75</definedName>
    <definedName name="Excel_BuiltIn__FilterDatabase" localSheetId="2">exportadores!$A$12:$D$45</definedName>
    <definedName name="Excel_BuiltIn__FilterDatabase_2">buques!$A$12:$G$75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destino'!$A$15:$I$135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destino'!$47:$48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2" i="6" l="1"/>
  <c r="I131" i="6"/>
  <c r="I130" i="6"/>
  <c r="I129" i="6"/>
  <c r="I128" i="6"/>
  <c r="I127" i="6"/>
  <c r="I126" i="6"/>
  <c r="I125" i="6"/>
  <c r="I124" i="6"/>
  <c r="I123" i="6"/>
  <c r="I122" i="6"/>
  <c r="I121" i="6"/>
  <c r="I120" i="6"/>
  <c r="I119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1" i="6"/>
  <c r="I100" i="6"/>
  <c r="I99" i="6"/>
  <c r="I98" i="6"/>
  <c r="I97" i="6"/>
  <c r="I95" i="6"/>
  <c r="I94" i="6"/>
  <c r="I93" i="6"/>
  <c r="I92" i="6"/>
  <c r="I91" i="6"/>
  <c r="I90" i="6"/>
  <c r="I88" i="6"/>
  <c r="I87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8" i="6"/>
  <c r="I67" i="6"/>
  <c r="I66" i="6"/>
  <c r="I65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0" i="6"/>
  <c r="I38" i="6"/>
  <c r="I37" i="6"/>
  <c r="I36" i="6"/>
  <c r="I35" i="6"/>
  <c r="I34" i="6"/>
  <c r="I33" i="6"/>
  <c r="I32" i="6"/>
  <c r="I31" i="6"/>
  <c r="I30" i="6"/>
  <c r="I29" i="6"/>
  <c r="I27" i="6"/>
  <c r="I26" i="6"/>
  <c r="I24" i="6"/>
  <c r="I22" i="6"/>
  <c r="I21" i="6"/>
  <c r="I20" i="6"/>
  <c r="I19" i="6"/>
  <c r="I18" i="6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42" i="5"/>
  <c r="H41" i="5"/>
  <c r="H40" i="5"/>
  <c r="H38" i="5"/>
  <c r="H37" i="5"/>
  <c r="H36" i="5"/>
  <c r="H35" i="5"/>
  <c r="H34" i="5"/>
  <c r="H33" i="5"/>
  <c r="H32" i="5"/>
  <c r="H30" i="5"/>
  <c r="H29" i="5"/>
  <c r="H28" i="5"/>
  <c r="H27" i="5"/>
  <c r="H26" i="5"/>
  <c r="H25" i="5"/>
  <c r="H24" i="5"/>
  <c r="H23" i="5"/>
  <c r="H22" i="5"/>
  <c r="H21" i="5"/>
  <c r="H19" i="5"/>
  <c r="H18" i="5"/>
  <c r="F75" i="2"/>
  <c r="E75" i="2"/>
  <c r="D75" i="2"/>
  <c r="I133" i="6" l="1"/>
  <c r="H95" i="5"/>
  <c r="H43" i="5"/>
  <c r="H17" i="5"/>
  <c r="I16" i="6" l="1"/>
  <c r="B39" i="4" l="1"/>
  <c r="D46" i="3"/>
  <c r="C46" i="3"/>
  <c r="B46" i="3"/>
  <c r="I17" i="6"/>
  <c r="C39" i="4"/>
  <c r="D39" i="4"/>
  <c r="E32" i="3" l="1"/>
  <c r="E44" i="3"/>
  <c r="E19" i="3"/>
  <c r="E24" i="3"/>
  <c r="E45" i="3"/>
  <c r="E41" i="3"/>
  <c r="H50" i="5" l="1"/>
  <c r="H16" i="5"/>
  <c r="E16" i="3" l="1"/>
  <c r="E40" i="3"/>
  <c r="E15" i="3"/>
  <c r="E39" i="3"/>
  <c r="E29" i="3"/>
  <c r="E25" i="3"/>
  <c r="E37" i="3"/>
  <c r="E42" i="3"/>
  <c r="E33" i="3"/>
  <c r="E21" i="3"/>
  <c r="E35" i="3"/>
  <c r="E18" i="3"/>
  <c r="E22" i="3"/>
  <c r="E17" i="3"/>
  <c r="E34" i="3"/>
  <c r="E27" i="3"/>
  <c r="E23" i="3"/>
  <c r="E14" i="3"/>
  <c r="E38" i="3"/>
  <c r="E30" i="3"/>
  <c r="E20" i="3"/>
  <c r="E28" i="3"/>
  <c r="E43" i="3"/>
  <c r="E31" i="3"/>
  <c r="E13" i="3"/>
  <c r="E36" i="3"/>
  <c r="E26" i="3"/>
  <c r="H49" i="5"/>
  <c r="B44" i="5"/>
  <c r="C44" i="5"/>
  <c r="D44" i="5"/>
  <c r="E44" i="5"/>
  <c r="F44" i="5"/>
  <c r="G44" i="5"/>
  <c r="E46" i="3" l="1"/>
  <c r="E39" i="4"/>
  <c r="C134" i="6" l="1"/>
  <c r="D134" i="6"/>
  <c r="E134" i="6"/>
  <c r="F134" i="6"/>
  <c r="G134" i="6"/>
  <c r="H134" i="6"/>
  <c r="G96" i="5" l="1"/>
  <c r="F96" i="5"/>
  <c r="E96" i="5"/>
  <c r="D96" i="5"/>
  <c r="C96" i="5"/>
  <c r="B96" i="5"/>
  <c r="H96" i="5" l="1"/>
  <c r="F12" i="6" l="1"/>
  <c r="E12" i="5"/>
  <c r="E10" i="4"/>
  <c r="E10" i="3"/>
  <c r="F10" i="2"/>
  <c r="H44" i="5" l="1"/>
  <c r="I134" i="6"/>
  <c r="I135" i="6"/>
  <c r="H97" i="5"/>
  <c r="H45" i="5"/>
</calcChain>
</file>

<file path=xl/sharedStrings.xml><?xml version="1.0" encoding="utf-8"?>
<sst xmlns="http://schemas.openxmlformats.org/spreadsheetml/2006/main" count="583" uniqueCount="226">
  <si>
    <t>Peras y Manzanas por Exportador</t>
  </si>
  <si>
    <t>N°</t>
  </si>
  <si>
    <t>BUQUE</t>
  </si>
  <si>
    <t>FECHA</t>
  </si>
  <si>
    <t>PALLETS</t>
  </si>
  <si>
    <t>BULTOS</t>
  </si>
  <si>
    <t>TONELADAS</t>
  </si>
  <si>
    <t>PUERTO</t>
  </si>
  <si>
    <t>Totales</t>
  </si>
  <si>
    <t>EXPORTADOR</t>
  </si>
  <si>
    <t>% DIST</t>
  </si>
  <si>
    <t>Total Gral.</t>
  </si>
  <si>
    <t>Total</t>
  </si>
  <si>
    <t>ESPECIE</t>
  </si>
  <si>
    <t>---%</t>
  </si>
  <si>
    <t>Variación en pallets:</t>
  </si>
  <si>
    <t>DESTINO</t>
  </si>
  <si>
    <t>totales</t>
  </si>
  <si>
    <t>% VAR</t>
  </si>
  <si>
    <t>en TONS</t>
  </si>
  <si>
    <t>Buques</t>
  </si>
  <si>
    <t>Exportadores</t>
  </si>
  <si>
    <t xml:space="preserve">DOW ARGENTINA       </t>
  </si>
  <si>
    <t>CIA MOLINERA DEL SUR</t>
  </si>
  <si>
    <t xml:space="preserve">ALFALFA             </t>
  </si>
  <si>
    <t xml:space="preserve">J.C.MANZ            </t>
  </si>
  <si>
    <t xml:space="preserve">J.C.PERA            </t>
  </si>
  <si>
    <t xml:space="preserve">PERA                </t>
  </si>
  <si>
    <t xml:space="preserve">PESCADO             </t>
  </si>
  <si>
    <t xml:space="preserve">PLIC.DE VIN         </t>
  </si>
  <si>
    <t xml:space="preserve">POLIETILENO         </t>
  </si>
  <si>
    <t xml:space="preserve">SEM GRAN            </t>
  </si>
  <si>
    <t xml:space="preserve">SODA CAUST          </t>
  </si>
  <si>
    <t xml:space="preserve">TRIGO ORGAN         </t>
  </si>
  <si>
    <t>COLOMBIA</t>
  </si>
  <si>
    <t xml:space="preserve">HOLANDA             </t>
  </si>
  <si>
    <t xml:space="preserve">RUSIA               </t>
  </si>
  <si>
    <t xml:space="preserve">U.S.A.              </t>
  </si>
  <si>
    <t xml:space="preserve">ARGENTINA           </t>
  </si>
  <si>
    <t xml:space="preserve">BRASIL              </t>
  </si>
  <si>
    <t xml:space="preserve">CHILE               </t>
  </si>
  <si>
    <t xml:space="preserve">COLOMBIA            </t>
  </si>
  <si>
    <t xml:space="preserve">ECUADOR             </t>
  </si>
  <si>
    <t xml:space="preserve">PERU                </t>
  </si>
  <si>
    <t>TEMPORADA 2020</t>
  </si>
  <si>
    <t xml:space="preserve">ALEMANIA            </t>
  </si>
  <si>
    <t xml:space="preserve">ESPAÑA              </t>
  </si>
  <si>
    <t xml:space="preserve">FRANCIA             </t>
  </si>
  <si>
    <t xml:space="preserve">GRECIA              </t>
  </si>
  <si>
    <t xml:space="preserve">ITALIA              </t>
  </si>
  <si>
    <t xml:space="preserve">INGLATERRA          </t>
  </si>
  <si>
    <t xml:space="preserve"> </t>
  </si>
  <si>
    <t>TEMPORADA 2021</t>
  </si>
  <si>
    <t>Comparativo 2020 vs 2021 Especies y Destinos</t>
  </si>
  <si>
    <t>Comparativo 2020 vs 2021 Especies por Destinos</t>
  </si>
  <si>
    <t>Temporada 2021</t>
  </si>
  <si>
    <t xml:space="preserve">BANDAS ELAS         </t>
  </si>
  <si>
    <t xml:space="preserve">CANADA              </t>
  </si>
  <si>
    <t xml:space="preserve">EMIRATOS ARABES     </t>
  </si>
  <si>
    <t>TEMPORADA 2022</t>
  </si>
  <si>
    <t xml:space="preserve">MADRID TRADER V152  </t>
  </si>
  <si>
    <t xml:space="preserve">MADRID TRADER V 202 </t>
  </si>
  <si>
    <t xml:space="preserve">MADRID TRADER V204  </t>
  </si>
  <si>
    <t xml:space="preserve">UNIPAR INDUPA SAIC  </t>
  </si>
  <si>
    <t xml:space="preserve">PEREDA AGRO SA      </t>
  </si>
  <si>
    <t>Buques - Temporada 2022</t>
  </si>
  <si>
    <t>Exportadores - Temporada 2022</t>
  </si>
  <si>
    <t>Exportadores - Temporada 2022 (Manzana y Pera)</t>
  </si>
  <si>
    <t>Comparativos Temporada 2021 Vs. 2022 Especies y Destinos</t>
  </si>
  <si>
    <t>Temporada 2022</t>
  </si>
  <si>
    <t xml:space="preserve">GIRASOL             </t>
  </si>
  <si>
    <t xml:space="preserve">MAIZ PISING         </t>
  </si>
  <si>
    <t>ESPAÑA</t>
  </si>
  <si>
    <t xml:space="preserve">MARRUECOS           </t>
  </si>
  <si>
    <t xml:space="preserve">MEXICO              </t>
  </si>
  <si>
    <t xml:space="preserve">TURQUIA             </t>
  </si>
  <si>
    <t>SODA CAUST</t>
  </si>
  <si>
    <t>GIRASOL</t>
  </si>
  <si>
    <t>MARRUECOS</t>
  </si>
  <si>
    <t>MEXICO</t>
  </si>
  <si>
    <t>Comparativos Temporada 2021 Vs. 2022 Especies por Destinos</t>
  </si>
  <si>
    <t xml:space="preserve">SAN AMERIGO 205 HS  </t>
  </si>
  <si>
    <t xml:space="preserve">SAN AMERIGO 205 MSK </t>
  </si>
  <si>
    <t xml:space="preserve">SAN AMERIGO 206 HS  </t>
  </si>
  <si>
    <t xml:space="preserve">SAN AMERIGO 206 MSK </t>
  </si>
  <si>
    <t xml:space="preserve">WATER PHOENIX       </t>
  </si>
  <si>
    <t>PSAE</t>
  </si>
  <si>
    <t>PBHI</t>
  </si>
  <si>
    <t xml:space="preserve">MADRID TRADER V206  </t>
  </si>
  <si>
    <t xml:space="preserve">MADRID TRADER V208  </t>
  </si>
  <si>
    <t xml:space="preserve">SAN AMERIGO 207 HS  </t>
  </si>
  <si>
    <t xml:space="preserve">SAN AMERIGO 207 MSK </t>
  </si>
  <si>
    <t xml:space="preserve">SAN AMERIGO 208 HS  </t>
  </si>
  <si>
    <t xml:space="preserve">SAN AMERIGO 208 MSK </t>
  </si>
  <si>
    <t xml:space="preserve">BATTAGLIO ARG. SA   </t>
  </si>
  <si>
    <t xml:space="preserve">BOSCHI HNOS S.A.    </t>
  </si>
  <si>
    <t xml:space="preserve">CLASICA S.R.L.      </t>
  </si>
  <si>
    <t xml:space="preserve">DON CLEMENTE SRL    </t>
  </si>
  <si>
    <t xml:space="preserve">ECOFRUT SA          </t>
  </si>
  <si>
    <t xml:space="preserve">EMELKA S.A.         </t>
  </si>
  <si>
    <t>FRIGORI CINCO SALTOS</t>
  </si>
  <si>
    <t xml:space="preserve">FRUIT AND HEALTH SA </t>
  </si>
  <si>
    <t xml:space="preserve">FRUIT WORLD SA      </t>
  </si>
  <si>
    <t>FRUTAS SENSACION SRL</t>
  </si>
  <si>
    <t xml:space="preserve">KLEPPE S.A.         </t>
  </si>
  <si>
    <t xml:space="preserve">LA CONQUISTA SRL    </t>
  </si>
  <si>
    <t xml:space="preserve">LUIS ALDRIGHETTI    </t>
  </si>
  <si>
    <t xml:space="preserve">MI VIEJO SA         </t>
  </si>
  <si>
    <t xml:space="preserve">MIELE S.A.          </t>
  </si>
  <si>
    <t xml:space="preserve">MOÑO AZUL S.A.      </t>
  </si>
  <si>
    <t xml:space="preserve">PAI S.A.            </t>
  </si>
  <si>
    <t>PAT. FRUITS TRADE SA</t>
  </si>
  <si>
    <t xml:space="preserve">RAFICO S.A          </t>
  </si>
  <si>
    <t xml:space="preserve">STD FRUIT ARG. S.A. </t>
  </si>
  <si>
    <t xml:space="preserve">TEOREMA SRL         </t>
  </si>
  <si>
    <t xml:space="preserve">TRES ASES S.A.      </t>
  </si>
  <si>
    <t xml:space="preserve">TREVISUR SA         </t>
  </si>
  <si>
    <t xml:space="preserve">TERRUÑO DE LA PATAG </t>
  </si>
  <si>
    <t xml:space="preserve">MANZANA             </t>
  </si>
  <si>
    <t>JCMORG</t>
  </si>
  <si>
    <t>JUGO PERA O</t>
  </si>
  <si>
    <t>PERA</t>
  </si>
  <si>
    <t>ARABIA</t>
  </si>
  <si>
    <t xml:space="preserve">FINLANDIA           </t>
  </si>
  <si>
    <t>INDIA</t>
  </si>
  <si>
    <t>IRLANDA</t>
  </si>
  <si>
    <t xml:space="preserve">ISRAEL              </t>
  </si>
  <si>
    <t>LIBIA</t>
  </si>
  <si>
    <t>LITUANIA</t>
  </si>
  <si>
    <t xml:space="preserve">MALTA               </t>
  </si>
  <si>
    <t xml:space="preserve">NORUEGA             </t>
  </si>
  <si>
    <t xml:space="preserve">OMAN                </t>
  </si>
  <si>
    <t xml:space="preserve">PORTUGAL            </t>
  </si>
  <si>
    <t>QATAR</t>
  </si>
  <si>
    <t>SUECIA</t>
  </si>
  <si>
    <t xml:space="preserve">ARABIA              </t>
  </si>
  <si>
    <t xml:space="preserve">IRLANDA             </t>
  </si>
  <si>
    <t xml:space="preserve">LIBIA               </t>
  </si>
  <si>
    <t xml:space="preserve">LITUANIA            </t>
  </si>
  <si>
    <t xml:space="preserve">QATAR               </t>
  </si>
  <si>
    <t xml:space="preserve">SUECIA              </t>
  </si>
  <si>
    <t xml:space="preserve">SAN AMERIGO 209 HS  </t>
  </si>
  <si>
    <t xml:space="preserve">SAN AMERIGO 209 MSK </t>
  </si>
  <si>
    <t xml:space="preserve">GSL MELINA V210     </t>
  </si>
  <si>
    <t>MADRID TRADER 211 HS</t>
  </si>
  <si>
    <t>MADRID TRADER 211 MK</t>
  </si>
  <si>
    <t>MADRID TARDER 211 AL</t>
  </si>
  <si>
    <t xml:space="preserve">SAN AMERIGO 212 HS  </t>
  </si>
  <si>
    <t xml:space="preserve">SAN AMERIGO 212 MSK </t>
  </si>
  <si>
    <t xml:space="preserve">SAN AMERIGO 212 ALI </t>
  </si>
  <si>
    <t xml:space="preserve">GSL MELINA V212     </t>
  </si>
  <si>
    <t xml:space="preserve">AUSTRADE S.R.L.     </t>
  </si>
  <si>
    <t xml:space="preserve">SERVICIOS ORG. SRL  </t>
  </si>
  <si>
    <t>BELGICA</t>
  </si>
  <si>
    <t>CHINA</t>
  </si>
  <si>
    <t>DINAMARCA</t>
  </si>
  <si>
    <t xml:space="preserve">KUWAIT              </t>
  </si>
  <si>
    <t xml:space="preserve">BELGICA             </t>
  </si>
  <si>
    <t>KUWAIT</t>
  </si>
  <si>
    <t>MADRID TRADER 213 HS</t>
  </si>
  <si>
    <t>MADRID TRADER 213 MK</t>
  </si>
  <si>
    <t>MADRID TRADER 213 AL</t>
  </si>
  <si>
    <t xml:space="preserve">GSL MELINA V214     </t>
  </si>
  <si>
    <t xml:space="preserve">SAN AMERIGO 214 HS  </t>
  </si>
  <si>
    <t xml:space="preserve">SAN AMERIGO 214 MSK </t>
  </si>
  <si>
    <t>MADRID TRADER 215 HS</t>
  </si>
  <si>
    <t>MADRID TARDER 215 MK</t>
  </si>
  <si>
    <t xml:space="preserve">GSL MELINA V216     </t>
  </si>
  <si>
    <t xml:space="preserve">SAN AMERIGO 216 HS  </t>
  </si>
  <si>
    <t xml:space="preserve">SAN AMERIGO 216 MSK </t>
  </si>
  <si>
    <t>MADRID TRADER 217 HS</t>
  </si>
  <si>
    <t>MADRID TRADER 217 MK</t>
  </si>
  <si>
    <t xml:space="preserve">ARGENOVA SA         </t>
  </si>
  <si>
    <t>JCM</t>
  </si>
  <si>
    <t xml:space="preserve">JUGO FERMEN         </t>
  </si>
  <si>
    <t>INDONESIA</t>
  </si>
  <si>
    <t xml:space="preserve">REP.DOMINICANA      </t>
  </si>
  <si>
    <t>RUMANIA</t>
  </si>
  <si>
    <t xml:space="preserve">SINGAPUR            </t>
  </si>
  <si>
    <t xml:space="preserve">RUMANIA             </t>
  </si>
  <si>
    <t xml:space="preserve">GSL MELINA V218     </t>
  </si>
  <si>
    <t>MADRID TRADER 219 HS</t>
  </si>
  <si>
    <t>MADRID TRADER 219 MK</t>
  </si>
  <si>
    <t xml:space="preserve">SAN AMERIGO 220 HS  </t>
  </si>
  <si>
    <t xml:space="preserve">SAN AMERIGO 220 MSK </t>
  </si>
  <si>
    <t xml:space="preserve">GSL MELINA V220     </t>
  </si>
  <si>
    <t>MADRID TRADER 221 HS</t>
  </si>
  <si>
    <t>MADRID TRADER 221 MK</t>
  </si>
  <si>
    <t xml:space="preserve">SAN AMERIGO 218 HS  </t>
  </si>
  <si>
    <t xml:space="preserve">SAN AMERIGO 218 MSK </t>
  </si>
  <si>
    <t xml:space="preserve">TERRUñO DE LA PATAG </t>
  </si>
  <si>
    <t>JUGO PERA</t>
  </si>
  <si>
    <t>LANGOSTINO</t>
  </si>
  <si>
    <t>PURE DE PERA</t>
  </si>
  <si>
    <t>EGIPTO</t>
  </si>
  <si>
    <t xml:space="preserve">GSL MELINA V222     </t>
  </si>
  <si>
    <t xml:space="preserve">SAN AMERIGO 222 HS  </t>
  </si>
  <si>
    <t xml:space="preserve">SAN AMERIGO 222 MSK </t>
  </si>
  <si>
    <t xml:space="preserve">MADRID TRADER V224  </t>
  </si>
  <si>
    <t xml:space="preserve">ABS.VEGETAL         </t>
  </si>
  <si>
    <t>CEBADA</t>
  </si>
  <si>
    <t>HARINA</t>
  </si>
  <si>
    <t>NUEZ</t>
  </si>
  <si>
    <t>SEMOLA</t>
  </si>
  <si>
    <t>LETONIA</t>
  </si>
  <si>
    <t>ABS. VEGETAL</t>
  </si>
  <si>
    <t xml:space="preserve">MADRID TRADER V226  </t>
  </si>
  <si>
    <t xml:space="preserve">MADRID TRADER V228  </t>
  </si>
  <si>
    <t>MERCURIO</t>
  </si>
  <si>
    <t xml:space="preserve">MADRID TRADER V230  </t>
  </si>
  <si>
    <t xml:space="preserve">MADRID TRADER V233  </t>
  </si>
  <si>
    <t xml:space="preserve">MADRID TRADER V235  </t>
  </si>
  <si>
    <t xml:space="preserve">MADRID TRADER V237  </t>
  </si>
  <si>
    <t>MADRID TRADER V239</t>
  </si>
  <si>
    <t>MADRID TRADER V241</t>
  </si>
  <si>
    <t>CERA</t>
  </si>
  <si>
    <t>Datos al 30/11/2022</t>
  </si>
  <si>
    <t xml:space="preserve">MADRID TRADER V245  </t>
  </si>
  <si>
    <t xml:space="preserve">MADRID TRADER V247  </t>
  </si>
  <si>
    <t xml:space="preserve">WHITE GULF SA       </t>
  </si>
  <si>
    <t>AGRO ROCA SA(JUGO)</t>
  </si>
  <si>
    <t>JAPON</t>
  </si>
  <si>
    <t>JORDANIA</t>
  </si>
  <si>
    <t>UCRANIA</t>
  </si>
  <si>
    <t xml:space="preserve">URUGUAY             </t>
  </si>
  <si>
    <t>URUGUAY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</si>
</sst>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 * #,##0.00_ ;_ * \-#,##0.00_ ;_ * \-??_ ;_ @_ "/>
    <numFmt numFmtId="166" formatCode="_ * #,##0_ ;_ * \-#,##0_ ;_ * \-??_ ;_ @_ "/>
    <numFmt numFmtId="167" formatCode="_(* #,##0_);_(* \(#,##0\);_(* \-??_);_(@_)"/>
  </numFmts>
  <fonts count="22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sz val="16"/>
      <name val="Consolas"/>
      <family val="3"/>
    </font>
    <font>
      <sz val="10"/>
      <name val="Consolas"/>
      <family val="3"/>
    </font>
    <font>
      <b/>
      <sz val="12"/>
      <name val="Consolas"/>
      <family val="3"/>
    </font>
    <font>
      <u/>
      <sz val="10"/>
      <color indexed="12"/>
      <name val="Consolas"/>
      <family val="3"/>
    </font>
    <font>
      <b/>
      <sz val="10"/>
      <color indexed="62"/>
      <name val="Consolas"/>
      <family val="3"/>
    </font>
    <font>
      <sz val="10"/>
      <color indexed="62"/>
      <name val="Consolas"/>
      <family val="3"/>
    </font>
    <font>
      <b/>
      <sz val="8"/>
      <color indexed="62"/>
      <name val="Consolas"/>
      <family val="3"/>
    </font>
    <font>
      <sz val="8"/>
      <color indexed="18"/>
      <name val="Consolas"/>
      <family val="3"/>
    </font>
    <font>
      <sz val="8"/>
      <name val="Consolas"/>
      <family val="3"/>
    </font>
    <font>
      <b/>
      <sz val="8"/>
      <name val="Consolas"/>
      <family val="3"/>
    </font>
    <font>
      <b/>
      <sz val="8"/>
      <color indexed="18"/>
      <name val="Consolas"/>
      <family val="3"/>
    </font>
    <font>
      <sz val="8"/>
      <color indexed="62"/>
      <name val="Consolas"/>
      <family val="3"/>
    </font>
    <font>
      <sz val="10"/>
      <color indexed="18"/>
      <name val="Consolas"/>
      <family val="3"/>
    </font>
    <font>
      <b/>
      <sz val="10"/>
      <color indexed="18"/>
      <name val="Consolas"/>
      <family val="3"/>
    </font>
    <font>
      <b/>
      <sz val="8"/>
      <color theme="0" tint="-0.14999847407452621"/>
      <name val="Consolas"/>
      <family val="3"/>
    </font>
    <font>
      <sz val="8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  <font>
      <sz val="8"/>
      <color theme="3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51"/>
      </patternFill>
    </fill>
    <fill>
      <patternFill patternType="solid">
        <fgColor theme="4" tint="-0.249977111117893"/>
        <bgColor indexed="41"/>
      </patternFill>
    </fill>
    <fill>
      <patternFill patternType="solid">
        <fgColor theme="4" tint="-0.249977111117893"/>
        <bgColor indexed="22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/>
      <right style="thin">
        <color indexed="63"/>
      </right>
      <top style="thin">
        <color indexed="59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63"/>
      </right>
      <top/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3"/>
      </top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</cellStyleXfs>
  <cellXfs count="137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3" fontId="10" fillId="0" borderId="0" xfId="0" applyNumberFormat="1" applyFont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/>
    <xf numFmtId="3" fontId="10" fillId="0" borderId="1" xfId="0" applyNumberFormat="1" applyFont="1" applyBorder="1" applyAlignment="1">
      <alignment horizontal="center"/>
    </xf>
    <xf numFmtId="0" fontId="11" fillId="0" borderId="0" xfId="0" applyFont="1"/>
    <xf numFmtId="1" fontId="10" fillId="0" borderId="0" xfId="0" applyNumberFormat="1" applyFont="1" applyAlignment="1">
      <alignment horizontal="right"/>
    </xf>
    <xf numFmtId="0" fontId="12" fillId="0" borderId="0" xfId="0" applyFont="1"/>
    <xf numFmtId="14" fontId="5" fillId="0" borderId="0" xfId="0" applyNumberFormat="1" applyFont="1"/>
    <xf numFmtId="3" fontId="5" fillId="0" borderId="0" xfId="0" applyNumberFormat="1" applyFont="1"/>
    <xf numFmtId="166" fontId="5" fillId="0" borderId="0" xfId="2" applyNumberFormat="1" applyFont="1" applyAlignment="1">
      <alignment horizontal="right"/>
    </xf>
    <xf numFmtId="166" fontId="11" fillId="0" borderId="0" xfId="2" applyNumberFormat="1" applyFont="1" applyAlignment="1">
      <alignment horizontal="right"/>
    </xf>
    <xf numFmtId="0" fontId="13" fillId="0" borderId="0" xfId="0" applyFont="1" applyAlignment="1">
      <alignment horizontal="right"/>
    </xf>
    <xf numFmtId="10" fontId="11" fillId="0" borderId="0" xfId="5" applyNumberFormat="1" applyFon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6" fontId="15" fillId="0" borderId="0" xfId="2" applyNumberFormat="1" applyFont="1"/>
    <xf numFmtId="10" fontId="12" fillId="0" borderId="0" xfId="5" applyNumberFormat="1" applyFont="1"/>
    <xf numFmtId="166" fontId="5" fillId="0" borderId="0" xfId="0" applyNumberFormat="1" applyFont="1"/>
    <xf numFmtId="0" fontId="10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right"/>
    </xf>
    <xf numFmtId="3" fontId="15" fillId="0" borderId="2" xfId="0" applyNumberFormat="1" applyFont="1" applyBorder="1"/>
    <xf numFmtId="10" fontId="14" fillId="0" borderId="0" xfId="5" applyNumberFormat="1" applyFont="1" applyAlignment="1">
      <alignment horizontal="center"/>
    </xf>
    <xf numFmtId="1" fontId="13" fillId="0" borderId="0" xfId="0" applyNumberFormat="1" applyFont="1"/>
    <xf numFmtId="10" fontId="13" fillId="0" borderId="0" xfId="5" applyNumberFormat="1" applyFont="1"/>
    <xf numFmtId="167" fontId="11" fillId="0" borderId="0" xfId="3" applyNumberFormat="1" applyFont="1"/>
    <xf numFmtId="10" fontId="10" fillId="0" borderId="1" xfId="0" applyNumberFormat="1" applyFont="1" applyBorder="1" applyAlignment="1">
      <alignment horizontal="right"/>
    </xf>
    <xf numFmtId="10" fontId="11" fillId="0" borderId="0" xfId="0" applyNumberFormat="1" applyFont="1" applyAlignment="1">
      <alignment horizontal="center"/>
    </xf>
    <xf numFmtId="3" fontId="13" fillId="0" borderId="0" xfId="0" applyNumberFormat="1" applyFont="1"/>
    <xf numFmtId="167" fontId="11" fillId="0" borderId="0" xfId="3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11" fillId="0" borderId="0" xfId="0" applyNumberFormat="1" applyFont="1"/>
    <xf numFmtId="1" fontId="11" fillId="0" borderId="0" xfId="0" applyNumberFormat="1" applyFont="1"/>
    <xf numFmtId="10" fontId="12" fillId="0" borderId="0" xfId="5" applyNumberFormat="1" applyFont="1" applyAlignment="1">
      <alignment horizontal="right"/>
    </xf>
    <xf numFmtId="10" fontId="10" fillId="0" borderId="4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left"/>
    </xf>
    <xf numFmtId="0" fontId="15" fillId="0" borderId="0" xfId="0" applyFont="1"/>
    <xf numFmtId="3" fontId="13" fillId="2" borderId="0" xfId="0" applyNumberFormat="1" applyFont="1" applyFill="1" applyAlignment="1">
      <alignment horizontal="right"/>
    </xf>
    <xf numFmtId="0" fontId="13" fillId="3" borderId="5" xfId="0" applyFont="1" applyFill="1" applyBorder="1"/>
    <xf numFmtId="3" fontId="13" fillId="3" borderId="0" xfId="0" applyNumberFormat="1" applyFont="1" applyFill="1" applyAlignment="1">
      <alignment horizontal="right"/>
    </xf>
    <xf numFmtId="167" fontId="13" fillId="3" borderId="7" xfId="3" applyNumberFormat="1" applyFont="1" applyFill="1" applyBorder="1" applyAlignment="1">
      <alignment horizontal="left"/>
    </xf>
    <xf numFmtId="167" fontId="13" fillId="3" borderId="1" xfId="3" applyNumberFormat="1" applyFont="1" applyFill="1" applyBorder="1" applyAlignment="1">
      <alignment horizontal="left"/>
    </xf>
    <xf numFmtId="0" fontId="13" fillId="2" borderId="10" xfId="0" applyFont="1" applyFill="1" applyBorder="1"/>
    <xf numFmtId="0" fontId="12" fillId="2" borderId="11" xfId="0" applyFont="1" applyFill="1" applyBorder="1"/>
    <xf numFmtId="0" fontId="13" fillId="2" borderId="12" xfId="0" applyFont="1" applyFill="1" applyBorder="1"/>
    <xf numFmtId="3" fontId="13" fillId="2" borderId="13" xfId="0" applyNumberFormat="1" applyFont="1" applyFill="1" applyBorder="1" applyAlignment="1">
      <alignment horizontal="left"/>
    </xf>
    <xf numFmtId="3" fontId="13" fillId="2" borderId="14" xfId="0" applyNumberFormat="1" applyFont="1" applyFill="1" applyBorder="1" applyAlignment="1">
      <alignment horizontal="right"/>
    </xf>
    <xf numFmtId="0" fontId="13" fillId="2" borderId="15" xfId="0" applyFont="1" applyFill="1" applyBorder="1" applyAlignment="1">
      <alignment horizontal="right"/>
    </xf>
    <xf numFmtId="3" fontId="13" fillId="2" borderId="2" xfId="0" applyNumberFormat="1" applyFont="1" applyFill="1" applyBorder="1" applyAlignment="1">
      <alignment horizontal="left"/>
    </xf>
    <xf numFmtId="0" fontId="13" fillId="2" borderId="6" xfId="0" applyFont="1" applyFill="1" applyBorder="1" applyAlignment="1">
      <alignment horizontal="right"/>
    </xf>
    <xf numFmtId="0" fontId="13" fillId="3" borderId="11" xfId="0" applyFont="1" applyFill="1" applyBorder="1"/>
    <xf numFmtId="0" fontId="13" fillId="3" borderId="12" xfId="0" applyFont="1" applyFill="1" applyBorder="1"/>
    <xf numFmtId="0" fontId="13" fillId="3" borderId="14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right"/>
    </xf>
    <xf numFmtId="0" fontId="13" fillId="3" borderId="0" xfId="0" applyFont="1" applyFill="1" applyAlignment="1">
      <alignment horizontal="right"/>
    </xf>
    <xf numFmtId="0" fontId="13" fillId="3" borderId="6" xfId="0" applyFont="1" applyFill="1" applyBorder="1" applyAlignment="1">
      <alignment horizontal="right"/>
    </xf>
    <xf numFmtId="0" fontId="19" fillId="0" borderId="0" xfId="0" applyFont="1"/>
    <xf numFmtId="14" fontId="19" fillId="0" borderId="0" xfId="0" applyNumberFormat="1" applyFont="1"/>
    <xf numFmtId="3" fontId="19" fillId="0" borderId="0" xfId="0" applyNumberFormat="1" applyFont="1"/>
    <xf numFmtId="3" fontId="19" fillId="0" borderId="0" xfId="0" applyNumberFormat="1" applyFont="1" applyAlignment="1">
      <alignment horizontal="center"/>
    </xf>
    <xf numFmtId="0" fontId="15" fillId="0" borderId="16" xfId="0" applyFont="1" applyBorder="1"/>
    <xf numFmtId="166" fontId="15" fillId="0" borderId="17" xfId="2" applyNumberFormat="1" applyFont="1" applyBorder="1"/>
    <xf numFmtId="0" fontId="15" fillId="0" borderId="18" xfId="0" applyFont="1" applyBorder="1"/>
    <xf numFmtId="166" fontId="19" fillId="0" borderId="2" xfId="2" applyNumberFormat="1" applyFont="1" applyBorder="1"/>
    <xf numFmtId="166" fontId="19" fillId="0" borderId="0" xfId="2" applyNumberFormat="1" applyFont="1"/>
    <xf numFmtId="167" fontId="20" fillId="3" borderId="7" xfId="3" applyNumberFormat="1" applyFont="1" applyFill="1" applyBorder="1"/>
    <xf numFmtId="167" fontId="20" fillId="3" borderId="1" xfId="3" applyNumberFormat="1" applyFont="1" applyFill="1" applyBorder="1"/>
    <xf numFmtId="166" fontId="19" fillId="0" borderId="17" xfId="2" applyNumberFormat="1" applyFont="1" applyBorder="1"/>
    <xf numFmtId="3" fontId="10" fillId="0" borderId="0" xfId="0" applyNumberFormat="1" applyFont="1"/>
    <xf numFmtId="166" fontId="19" fillId="0" borderId="16" xfId="2" applyNumberFormat="1" applyFont="1" applyBorder="1"/>
    <xf numFmtId="166" fontId="19" fillId="0" borderId="22" xfId="2" applyNumberFormat="1" applyFont="1" applyBorder="1"/>
    <xf numFmtId="166" fontId="19" fillId="0" borderId="18" xfId="2" applyNumberFormat="1" applyFont="1" applyBorder="1"/>
    <xf numFmtId="166" fontId="19" fillId="0" borderId="21" xfId="2" applyNumberFormat="1" applyFont="1" applyBorder="1"/>
    <xf numFmtId="3" fontId="0" fillId="0" borderId="0" xfId="0" applyNumberFormat="1"/>
    <xf numFmtId="166" fontId="15" fillId="0" borderId="0" xfId="2" applyNumberFormat="1" applyFont="1" applyAlignment="1">
      <alignment horizontal="left"/>
    </xf>
    <xf numFmtId="166" fontId="19" fillId="0" borderId="0" xfId="2" applyNumberFormat="1" applyFont="1" applyAlignment="1">
      <alignment horizontal="left"/>
    </xf>
    <xf numFmtId="166" fontId="19" fillId="0" borderId="18" xfId="2" applyNumberFormat="1" applyFont="1" applyBorder="1" applyAlignment="1">
      <alignment horizontal="left"/>
    </xf>
    <xf numFmtId="3" fontId="15" fillId="4" borderId="0" xfId="0" applyNumberFormat="1" applyFont="1" applyFill="1"/>
    <xf numFmtId="10" fontId="15" fillId="4" borderId="21" xfId="5" applyNumberFormat="1" applyFont="1" applyFill="1" applyBorder="1" applyAlignment="1">
      <alignment horizontal="right"/>
    </xf>
    <xf numFmtId="10" fontId="15" fillId="4" borderId="21" xfId="5" quotePrefix="1" applyNumberFormat="1" applyFont="1" applyFill="1" applyBorder="1" applyAlignment="1">
      <alignment horizontal="right"/>
    </xf>
    <xf numFmtId="10" fontId="15" fillId="4" borderId="3" xfId="5" applyNumberFormat="1" applyFont="1" applyFill="1" applyBorder="1" applyAlignment="1">
      <alignment horizontal="right"/>
    </xf>
    <xf numFmtId="0" fontId="13" fillId="5" borderId="19" xfId="0" applyFont="1" applyFill="1" applyBorder="1" applyAlignment="1">
      <alignment horizontal="center"/>
    </xf>
    <xf numFmtId="0" fontId="13" fillId="5" borderId="20" xfId="0" applyFont="1" applyFill="1" applyBorder="1" applyAlignment="1">
      <alignment horizontal="center"/>
    </xf>
    <xf numFmtId="10" fontId="14" fillId="5" borderId="9" xfId="5" applyNumberFormat="1" applyFont="1" applyFill="1" applyBorder="1"/>
    <xf numFmtId="0" fontId="13" fillId="5" borderId="23" xfId="0" applyFont="1" applyFill="1" applyBorder="1" applyAlignment="1">
      <alignment horizontal="center"/>
    </xf>
    <xf numFmtId="166" fontId="19" fillId="0" borderId="17" xfId="2" applyNumberFormat="1" applyFont="1" applyBorder="1" applyAlignment="1">
      <alignment horizontal="left"/>
    </xf>
    <xf numFmtId="166" fontId="19" fillId="0" borderId="16" xfId="2" applyNumberFormat="1" applyFont="1" applyBorder="1" applyAlignment="1">
      <alignment horizontal="left"/>
    </xf>
    <xf numFmtId="166" fontId="18" fillId="6" borderId="4" xfId="2" applyNumberFormat="1" applyFont="1" applyFill="1" applyBorder="1"/>
    <xf numFmtId="166" fontId="18" fillId="6" borderId="4" xfId="2" applyNumberFormat="1" applyFont="1" applyFill="1" applyBorder="1" applyAlignment="1">
      <alignment horizontal="right"/>
    </xf>
    <xf numFmtId="0" fontId="18" fillId="6" borderId="4" xfId="0" applyFont="1" applyFill="1" applyBorder="1" applyAlignment="1">
      <alignment horizontal="right"/>
    </xf>
    <xf numFmtId="9" fontId="18" fillId="6" borderId="4" xfId="5" applyFont="1" applyFill="1" applyBorder="1"/>
    <xf numFmtId="14" fontId="18" fillId="7" borderId="7" xfId="0" applyNumberFormat="1" applyFont="1" applyFill="1" applyBorder="1" applyAlignment="1">
      <alignment horizontal="right"/>
    </xf>
    <xf numFmtId="167" fontId="18" fillId="7" borderId="1" xfId="3" applyNumberFormat="1" applyFont="1" applyFill="1" applyBorder="1" applyAlignment="1">
      <alignment horizontal="right"/>
    </xf>
    <xf numFmtId="0" fontId="18" fillId="7" borderId="7" xfId="0" applyFont="1" applyFill="1" applyBorder="1" applyAlignment="1">
      <alignment horizontal="left"/>
    </xf>
    <xf numFmtId="167" fontId="18" fillId="7" borderId="1" xfId="3" applyNumberFormat="1" applyFont="1" applyFill="1" applyBorder="1" applyAlignment="1">
      <alignment horizontal="left"/>
    </xf>
    <xf numFmtId="167" fontId="18" fillId="7" borderId="8" xfId="3" applyNumberFormat="1" applyFont="1" applyFill="1" applyBorder="1" applyAlignment="1">
      <alignment horizontal="left"/>
    </xf>
    <xf numFmtId="3" fontId="15" fillId="4" borderId="18" xfId="0" applyNumberFormat="1" applyFont="1" applyFill="1" applyBorder="1"/>
    <xf numFmtId="3" fontId="15" fillId="4" borderId="0" xfId="0" applyNumberFormat="1" applyFont="1" applyFill="1" applyBorder="1"/>
    <xf numFmtId="166" fontId="15" fillId="0" borderId="0" xfId="2" applyNumberFormat="1" applyFont="1" applyBorder="1" applyAlignment="1">
      <alignment horizontal="left"/>
    </xf>
    <xf numFmtId="166" fontId="19" fillId="0" borderId="0" xfId="2" applyNumberFormat="1" applyFont="1" applyBorder="1" applyAlignment="1">
      <alignment horizontal="left"/>
    </xf>
    <xf numFmtId="3" fontId="13" fillId="3" borderId="0" xfId="0" applyNumberFormat="1" applyFont="1" applyFill="1" applyBorder="1" applyAlignment="1">
      <alignment horizontal="right"/>
    </xf>
    <xf numFmtId="0" fontId="13" fillId="2" borderId="16" xfId="0" applyFont="1" applyFill="1" applyBorder="1"/>
    <xf numFmtId="0" fontId="13" fillId="2" borderId="17" xfId="0" applyFont="1" applyFill="1" applyBorder="1"/>
    <xf numFmtId="0" fontId="13" fillId="2" borderId="22" xfId="0" applyFont="1" applyFill="1" applyBorder="1"/>
    <xf numFmtId="3" fontId="13" fillId="2" borderId="24" xfId="0" applyNumberFormat="1" applyFont="1" applyFill="1" applyBorder="1"/>
    <xf numFmtId="3" fontId="13" fillId="2" borderId="25" xfId="0" applyNumberFormat="1" applyFont="1" applyFill="1" applyBorder="1" applyAlignment="1">
      <alignment horizontal="left"/>
    </xf>
    <xf numFmtId="3" fontId="13" fillId="2" borderId="25" xfId="0" applyNumberFormat="1" applyFont="1" applyFill="1" applyBorder="1" applyAlignment="1">
      <alignment horizontal="right"/>
    </xf>
    <xf numFmtId="3" fontId="13" fillId="2" borderId="26" xfId="0" applyNumberFormat="1" applyFont="1" applyFill="1" applyBorder="1" applyAlignment="1">
      <alignment horizontal="right"/>
    </xf>
    <xf numFmtId="10" fontId="15" fillId="4" borderId="3" xfId="5" quotePrefix="1" applyNumberFormat="1" applyFont="1" applyFill="1" applyBorder="1" applyAlignment="1">
      <alignment horizontal="right"/>
    </xf>
    <xf numFmtId="166" fontId="15" fillId="0" borderId="0" xfId="2" applyNumberFormat="1" applyFont="1" applyBorder="1"/>
    <xf numFmtId="166" fontId="19" fillId="0" borderId="0" xfId="2" applyNumberFormat="1" applyFont="1" applyBorder="1"/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0" fontId="21" fillId="0" borderId="0" xfId="7" applyNumberFormat="1" applyFont="1"/>
    <xf numFmtId="10" fontId="13" fillId="5" borderId="20" xfId="5" applyNumberFormat="1" applyFont="1" applyFill="1" applyBorder="1" applyAlignment="1">
      <alignment horizontal="right"/>
    </xf>
    <xf numFmtId="10" fontId="15" fillId="4" borderId="28" xfId="5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167" fontId="15" fillId="0" borderId="1" xfId="3" applyNumberFormat="1" applyFont="1" applyBorder="1" applyAlignment="1">
      <alignment horizontal="right"/>
    </xf>
    <xf numFmtId="167" fontId="11" fillId="0" borderId="4" xfId="3" applyNumberFormat="1" applyFont="1" applyBorder="1" applyAlignment="1">
      <alignment horizontal="right"/>
    </xf>
    <xf numFmtId="0" fontId="12" fillId="0" borderId="27" xfId="0" applyFont="1" applyBorder="1" applyAlignment="1">
      <alignment horizontal="right"/>
    </xf>
    <xf numFmtId="0" fontId="12" fillId="0" borderId="29" xfId="0" applyFont="1" applyBorder="1" applyAlignment="1">
      <alignment horizontal="right"/>
    </xf>
    <xf numFmtId="10" fontId="15" fillId="4" borderId="28" xfId="5" quotePrefix="1" applyNumberFormat="1" applyFont="1" applyFill="1" applyBorder="1" applyAlignment="1">
      <alignment horizontal="right"/>
    </xf>
    <xf numFmtId="10" fontId="13" fillId="0" borderId="20" xfId="5" applyNumberFormat="1" applyFont="1" applyBorder="1"/>
  </cellXfs>
  <cellStyles count="8">
    <cellStyle name="Hipervínculo" xfId="1" builtinId="8"/>
    <cellStyle name="Millares" xfId="2" builtinId="3"/>
    <cellStyle name="Millares_bb-310109" xfId="3" xr:uid="{00000000-0005-0000-0000-000002000000}"/>
    <cellStyle name="Normal" xfId="0" builtinId="0"/>
    <cellStyle name="Normal 2" xfId="4" xr:uid="{00000000-0005-0000-0000-000004000000}"/>
    <cellStyle name="Porcentaje" xfId="5" builtinId="5"/>
    <cellStyle name="Porcentaje 2" xfId="6" xr:uid="{00000000-0005-0000-0000-000006000000}"/>
    <cellStyle name="Porcentual_bb-150609" xfId="7" xr:uid="{039F31A2-0B0F-4BFD-9FBE-5B938DCFD72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C3C3C"/>
      <rgbColor rgb="00339966"/>
      <rgbColor rgb="00003300"/>
      <rgbColor rgb="00212121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</xdr:colOff>
      <xdr:row>8</xdr:row>
      <xdr:rowOff>0</xdr:rowOff>
    </xdr:from>
    <xdr:ext cx="3974419" cy="311044"/>
    <xdr:sp macro="" textlink="" fLocksText="0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96290" y="1295400"/>
          <a:ext cx="3974419" cy="311044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wrap="none" lIns="20160" tIns="20160" rIns="20160" bIns="20160" anchor="t" upright="1">
          <a:spAutoFit/>
        </a:bodyPr>
        <a:lstStyle/>
        <a:p>
          <a:pPr algn="l" rtl="0">
            <a:defRPr sz="1000"/>
          </a:pPr>
          <a:r>
            <a:rPr lang="es-AR" sz="1800" b="1" i="0" strike="noStrike">
              <a:solidFill>
                <a:srgbClr val="00B0F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oneCellAnchor>
  <xdr:twoCellAnchor>
    <xdr:from>
      <xdr:col>0</xdr:col>
      <xdr:colOff>120015</xdr:colOff>
      <xdr:row>12</xdr:row>
      <xdr:rowOff>28575</xdr:rowOff>
    </xdr:from>
    <xdr:to>
      <xdr:col>7</xdr:col>
      <xdr:colOff>13</xdr:colOff>
      <xdr:row>15</xdr:row>
      <xdr:rowOff>19050</xdr:rowOff>
    </xdr:to>
    <xdr:sp macro="" textlink="" fLocksText="0">
      <xdr:nvSpPr>
        <xdr:cNvPr id="1026" name="Text 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23825" y="2105025"/>
          <a:ext cx="5210175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Puertos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San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Antonio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Este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Río Negro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y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Terminal de Contenedores del Puerto de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Bahía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Blanca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Buenos Aires - República Argentina</a:t>
          </a:r>
        </a:p>
      </xdr:txBody>
    </xdr:sp>
    <xdr:clientData/>
  </xdr:twoCellAnchor>
  <xdr:twoCellAnchor>
    <xdr:from>
      <xdr:col>0</xdr:col>
      <xdr:colOff>38100</xdr:colOff>
      <xdr:row>52</xdr:row>
      <xdr:rowOff>123825</xdr:rowOff>
    </xdr:from>
    <xdr:to>
      <xdr:col>6</xdr:col>
      <xdr:colOff>704850</xdr:colOff>
      <xdr:row>59</xdr:row>
      <xdr:rowOff>0</xdr:rowOff>
    </xdr:to>
    <xdr:pic>
      <xdr:nvPicPr>
        <xdr:cNvPr id="10823" name="Picture 26">
          <a:extLst>
            <a:ext uri="{FF2B5EF4-FFF2-40B4-BE49-F238E27FC236}">
              <a16:creationId xmlns:a16="http://schemas.microsoft.com/office/drawing/2014/main" id="{00000000-0008-0000-0000-00004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715375"/>
          <a:ext cx="5238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178385</xdr:colOff>
      <xdr:row>0</xdr:row>
      <xdr:rowOff>0</xdr:rowOff>
    </xdr:from>
    <xdr:to>
      <xdr:col>5</xdr:col>
      <xdr:colOff>19050</xdr:colOff>
      <xdr:row>7</xdr:row>
      <xdr:rowOff>156977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7E6A45-E7CE-48C4-81DE-344AE4543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385" y="0"/>
          <a:ext cx="2126665" cy="1290452"/>
        </a:xfrm>
        <a:prstGeom prst="rect">
          <a:avLst/>
        </a:prstGeom>
      </xdr:spPr>
    </xdr:pic>
    <xdr:clientData/>
  </xdr:twoCellAnchor>
  <xdr:twoCellAnchor editAs="oneCell">
    <xdr:from>
      <xdr:col>0</xdr:col>
      <xdr:colOff>400050</xdr:colOff>
      <xdr:row>15</xdr:row>
      <xdr:rowOff>0</xdr:rowOff>
    </xdr:from>
    <xdr:to>
      <xdr:col>6</xdr:col>
      <xdr:colOff>647700</xdr:colOff>
      <xdr:row>37</xdr:row>
      <xdr:rowOff>52388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CF0786-4CA6-4639-89D8-545D110B1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2562225"/>
          <a:ext cx="4819650" cy="3614738"/>
        </a:xfrm>
        <a:prstGeom prst="rect">
          <a:avLst/>
        </a:prstGeom>
        <a:effectLst>
          <a:outerShdw blurRad="50800" dist="7620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507415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F7371E3-5A16-4DC3-B59A-5633269A0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62078C-FC7B-4B70-A8C5-A9794A413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99CB10-0801-4A2B-9ED8-776125B7C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593140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DD5C74-6636-4623-B284-5506CB39B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393848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B7278-FD7E-403F-9A5E-66CFAEADB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9:G45"/>
  <sheetViews>
    <sheetView showGridLines="0" tabSelected="1" zoomScaleNormal="100" zoomScaleSheetLayoutView="100" workbookViewId="0">
      <selection activeCell="D12" sqref="D12"/>
    </sheetView>
  </sheetViews>
  <sheetFormatPr baseColWidth="10" defaultColWidth="11.42578125" defaultRowHeight="12.75" x14ac:dyDescent="0.2"/>
  <cols>
    <col min="1" max="16384" width="11.42578125" style="2"/>
  </cols>
  <sheetData>
    <row r="9" spans="2:5" ht="20.25" x14ac:dyDescent="0.3">
      <c r="B9" s="1"/>
    </row>
    <row r="11" spans="2:5" ht="15.75" x14ac:dyDescent="0.25">
      <c r="C11" s="129" t="s">
        <v>216</v>
      </c>
      <c r="D11" s="129"/>
      <c r="E11" s="129"/>
    </row>
    <row r="12" spans="2:5" x14ac:dyDescent="0.2">
      <c r="E12" s="2" t="s">
        <v>51</v>
      </c>
    </row>
    <row r="40" spans="1:7" ht="15.75" x14ac:dyDescent="0.25">
      <c r="A40" s="129" t="s">
        <v>59</v>
      </c>
      <c r="B40" s="129"/>
      <c r="C40" s="129"/>
      <c r="D40" s="129"/>
      <c r="E40" s="129"/>
      <c r="F40" s="129"/>
      <c r="G40" s="129"/>
    </row>
    <row r="41" spans="1:7" x14ac:dyDescent="0.2">
      <c r="A41" s="130" t="s">
        <v>20</v>
      </c>
      <c r="B41" s="130"/>
      <c r="C41" s="130"/>
      <c r="D41" s="130"/>
      <c r="E41" s="130"/>
      <c r="F41" s="130"/>
      <c r="G41" s="130"/>
    </row>
    <row r="42" spans="1:7" x14ac:dyDescent="0.2">
      <c r="A42" s="130" t="s">
        <v>21</v>
      </c>
      <c r="B42" s="130"/>
      <c r="C42" s="130"/>
      <c r="D42" s="130"/>
      <c r="E42" s="130"/>
      <c r="F42" s="130"/>
      <c r="G42" s="130"/>
    </row>
    <row r="43" spans="1:7" x14ac:dyDescent="0.2">
      <c r="A43" s="130" t="s">
        <v>0</v>
      </c>
      <c r="B43" s="130"/>
      <c r="C43" s="130"/>
      <c r="D43" s="130"/>
      <c r="E43" s="130"/>
      <c r="F43" s="130"/>
      <c r="G43" s="130"/>
    </row>
    <row r="44" spans="1:7" x14ac:dyDescent="0.2">
      <c r="A44" s="130" t="s">
        <v>53</v>
      </c>
      <c r="B44" s="130"/>
      <c r="C44" s="130"/>
      <c r="D44" s="130"/>
      <c r="E44" s="130"/>
      <c r="F44" s="130"/>
      <c r="G44" s="130"/>
    </row>
    <row r="45" spans="1:7" x14ac:dyDescent="0.2">
      <c r="A45" s="130" t="s">
        <v>54</v>
      </c>
      <c r="B45" s="130"/>
      <c r="C45" s="130"/>
      <c r="D45" s="130"/>
      <c r="E45" s="130"/>
      <c r="F45" s="130"/>
      <c r="G45" s="130"/>
    </row>
  </sheetData>
  <sheetProtection selectLockedCells="1" selectUnlockedCells="1"/>
  <mergeCells count="7">
    <mergeCell ref="C11:E11"/>
    <mergeCell ref="A45:G45"/>
    <mergeCell ref="A40:G40"/>
    <mergeCell ref="A41:G41"/>
    <mergeCell ref="A42:G42"/>
    <mergeCell ref="A43:G43"/>
    <mergeCell ref="A44:G44"/>
  </mergeCells>
  <hyperlinks>
    <hyperlink ref="A41" location="buques!A1" display="Buques Frutas y Hortalizas" xr:uid="{00000000-0004-0000-0000-000000000000}"/>
    <hyperlink ref="A42" location="exportadores!A1" display="Exportadores Frutas y Hortaliza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13 vs 2014 Especies y Destinos" xr:uid="{00000000-0004-0000-0000-000003000000}"/>
    <hyperlink ref="A45" location="'esp x destino'!A1" display="Comparativo 2013 vs 2014 Especies por Destinos" xr:uid="{00000000-0004-0000-0000-000004000000}"/>
  </hyperlinks>
  <pageMargins left="1.3402777777777777" right="0.31527777777777777" top="0.57986111111111116" bottom="0.49027777777777776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82"/>
  <sheetViews>
    <sheetView showGridLines="0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" width="5.140625" style="2" customWidth="1"/>
    <col min="2" max="2" width="19.7109375" style="2" customWidth="1"/>
    <col min="3" max="3" width="11.7109375" style="2" customWidth="1"/>
    <col min="4" max="8" width="11.42578125" style="2"/>
    <col min="9" max="9" width="19.28515625" style="2" customWidth="1"/>
    <col min="10" max="10" width="11.42578125" style="2"/>
    <col min="11" max="11" width="22.140625" style="2" customWidth="1"/>
    <col min="12" max="16" width="11.42578125" style="2"/>
    <col min="17" max="17" width="12.85546875" style="2" customWidth="1"/>
    <col min="18" max="16384" width="11.42578125" style="2"/>
  </cols>
  <sheetData>
    <row r="10" spans="1:18" x14ac:dyDescent="0.2">
      <c r="A10" s="3" t="s">
        <v>65</v>
      </c>
      <c r="B10" s="4"/>
      <c r="C10" s="4"/>
      <c r="D10" s="4"/>
      <c r="E10" s="4"/>
      <c r="F10" s="5" t="str">
        <f>Principal!C11</f>
        <v>Datos al 30/11/2022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x14ac:dyDescent="0.2">
      <c r="A12" s="6" t="s">
        <v>1</v>
      </c>
      <c r="B12" s="7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8" t="s">
        <v>7</v>
      </c>
      <c r="H12" s="9"/>
    </row>
    <row r="13" spans="1:18" x14ac:dyDescent="0.2">
      <c r="A13" s="5">
        <v>1</v>
      </c>
      <c r="B13" s="71" t="s">
        <v>60</v>
      </c>
      <c r="C13" s="70">
        <v>44563</v>
      </c>
      <c r="D13" s="71">
        <v>713</v>
      </c>
      <c r="E13" s="71">
        <v>67580</v>
      </c>
      <c r="F13" s="71">
        <v>1443</v>
      </c>
      <c r="G13" s="72" t="s">
        <v>87</v>
      </c>
      <c r="H13" s="9"/>
    </row>
    <row r="14" spans="1:18" x14ac:dyDescent="0.2">
      <c r="A14" s="10">
        <v>2</v>
      </c>
      <c r="B14" s="69" t="s">
        <v>61</v>
      </c>
      <c r="C14" s="70">
        <v>44575</v>
      </c>
      <c r="D14" s="71">
        <v>258</v>
      </c>
      <c r="E14" s="71">
        <v>17794</v>
      </c>
      <c r="F14" s="71">
        <v>495</v>
      </c>
      <c r="G14" s="72" t="s">
        <v>87</v>
      </c>
      <c r="H14" s="11"/>
      <c r="L14" s="12"/>
      <c r="N14" s="13"/>
      <c r="P14" s="14"/>
      <c r="Q14" s="14"/>
      <c r="R14" s="14"/>
    </row>
    <row r="15" spans="1:18" x14ac:dyDescent="0.2">
      <c r="A15" s="10">
        <v>3</v>
      </c>
      <c r="B15" s="69" t="s">
        <v>62</v>
      </c>
      <c r="C15" s="70">
        <v>44589</v>
      </c>
      <c r="D15" s="71">
        <v>1296</v>
      </c>
      <c r="E15" s="71">
        <v>56360</v>
      </c>
      <c r="F15" s="71">
        <v>1903</v>
      </c>
      <c r="G15" s="72" t="s">
        <v>87</v>
      </c>
      <c r="H15" s="11"/>
      <c r="L15" s="12"/>
      <c r="N15" s="13"/>
      <c r="P15" s="14"/>
      <c r="Q15" s="14"/>
      <c r="R15" s="14"/>
    </row>
    <row r="16" spans="1:18" x14ac:dyDescent="0.2">
      <c r="A16" s="10">
        <v>4</v>
      </c>
      <c r="B16" s="69" t="s">
        <v>81</v>
      </c>
      <c r="C16" s="70">
        <v>44595</v>
      </c>
      <c r="D16" s="71">
        <v>2260</v>
      </c>
      <c r="E16" s="71">
        <v>175828</v>
      </c>
      <c r="F16" s="71">
        <v>2834</v>
      </c>
      <c r="G16" s="72" t="s">
        <v>86</v>
      </c>
      <c r="H16" s="11"/>
      <c r="L16" s="12"/>
      <c r="N16" s="13"/>
      <c r="P16" s="14"/>
      <c r="Q16" s="14"/>
      <c r="R16" s="14"/>
    </row>
    <row r="17" spans="1:18" x14ac:dyDescent="0.2">
      <c r="A17" s="10"/>
      <c r="B17" s="69" t="s">
        <v>82</v>
      </c>
      <c r="C17" s="70">
        <v>44595</v>
      </c>
      <c r="D17" s="71">
        <v>1964</v>
      </c>
      <c r="E17" s="71">
        <v>160796</v>
      </c>
      <c r="F17" s="71">
        <v>2540</v>
      </c>
      <c r="G17" s="72" t="s">
        <v>86</v>
      </c>
      <c r="H17" s="11"/>
      <c r="L17" s="12"/>
      <c r="N17" s="13"/>
      <c r="P17" s="14"/>
      <c r="Q17" s="14"/>
      <c r="R17" s="14"/>
    </row>
    <row r="18" spans="1:18" x14ac:dyDescent="0.2">
      <c r="A18" s="10">
        <v>5</v>
      </c>
      <c r="B18" s="69" t="s">
        <v>83</v>
      </c>
      <c r="C18" s="70">
        <v>44603</v>
      </c>
      <c r="D18" s="71">
        <v>3583</v>
      </c>
      <c r="E18" s="71">
        <v>281254</v>
      </c>
      <c r="F18" s="71">
        <v>4443</v>
      </c>
      <c r="G18" s="72" t="s">
        <v>86</v>
      </c>
      <c r="H18" s="11"/>
      <c r="L18" s="12"/>
      <c r="N18" s="13"/>
      <c r="P18" s="14"/>
      <c r="Q18" s="14"/>
      <c r="R18" s="14"/>
    </row>
    <row r="19" spans="1:18" x14ac:dyDescent="0.2">
      <c r="A19" s="10"/>
      <c r="B19" s="69" t="s">
        <v>84</v>
      </c>
      <c r="C19" s="70">
        <v>44603</v>
      </c>
      <c r="D19" s="71">
        <v>2860</v>
      </c>
      <c r="E19" s="71">
        <v>244445</v>
      </c>
      <c r="F19" s="71">
        <v>3678</v>
      </c>
      <c r="G19" s="72" t="s">
        <v>86</v>
      </c>
      <c r="H19" s="11"/>
      <c r="L19" s="12"/>
      <c r="N19" s="13"/>
      <c r="P19" s="14"/>
      <c r="Q19" s="14"/>
      <c r="R19" s="14"/>
    </row>
    <row r="20" spans="1:18" x14ac:dyDescent="0.2">
      <c r="A20" s="10">
        <v>6</v>
      </c>
      <c r="B20" s="69" t="s">
        <v>85</v>
      </c>
      <c r="C20" s="70">
        <v>44604</v>
      </c>
      <c r="D20" s="71">
        <v>3486</v>
      </c>
      <c r="E20" s="71">
        <v>244483</v>
      </c>
      <c r="F20" s="71">
        <v>4091</v>
      </c>
      <c r="G20" s="72" t="s">
        <v>86</v>
      </c>
      <c r="H20" s="11"/>
      <c r="L20" s="12"/>
      <c r="N20" s="13"/>
      <c r="P20" s="14"/>
      <c r="Q20" s="14"/>
      <c r="R20" s="14"/>
    </row>
    <row r="21" spans="1:18" x14ac:dyDescent="0.2">
      <c r="A21" s="10">
        <v>7</v>
      </c>
      <c r="B21" s="69" t="s">
        <v>88</v>
      </c>
      <c r="C21" s="70">
        <v>44604</v>
      </c>
      <c r="D21" s="71">
        <v>1277</v>
      </c>
      <c r="E21" s="71">
        <v>53990</v>
      </c>
      <c r="F21" s="71">
        <v>1873</v>
      </c>
      <c r="G21" s="72" t="s">
        <v>87</v>
      </c>
      <c r="H21" s="11"/>
      <c r="L21" s="12"/>
      <c r="N21" s="13"/>
      <c r="P21" s="14"/>
      <c r="Q21" s="14"/>
      <c r="R21" s="14"/>
    </row>
    <row r="22" spans="1:18" x14ac:dyDescent="0.2">
      <c r="A22" s="10">
        <v>8</v>
      </c>
      <c r="B22" s="69" t="s">
        <v>90</v>
      </c>
      <c r="C22" s="70">
        <v>44611</v>
      </c>
      <c r="D22" s="71">
        <v>4876</v>
      </c>
      <c r="E22" s="71">
        <v>368967</v>
      </c>
      <c r="F22" s="71">
        <v>5822</v>
      </c>
      <c r="G22" s="72" t="s">
        <v>86</v>
      </c>
      <c r="H22" s="11"/>
      <c r="L22" s="12"/>
      <c r="N22" s="13"/>
      <c r="P22" s="14"/>
      <c r="Q22" s="14"/>
      <c r="R22" s="14"/>
    </row>
    <row r="23" spans="1:18" x14ac:dyDescent="0.2">
      <c r="A23" s="10"/>
      <c r="B23" s="69" t="s">
        <v>91</v>
      </c>
      <c r="C23" s="70">
        <v>44611</v>
      </c>
      <c r="D23" s="71">
        <v>2826</v>
      </c>
      <c r="E23" s="71">
        <v>243590</v>
      </c>
      <c r="F23" s="71">
        <v>3526</v>
      </c>
      <c r="G23" s="72" t="s">
        <v>86</v>
      </c>
      <c r="H23" s="11"/>
      <c r="L23" s="12"/>
      <c r="N23" s="13"/>
      <c r="P23" s="14"/>
      <c r="Q23" s="14"/>
      <c r="R23" s="14"/>
    </row>
    <row r="24" spans="1:18" x14ac:dyDescent="0.2">
      <c r="A24" s="10">
        <v>9</v>
      </c>
      <c r="B24" s="69" t="s">
        <v>92</v>
      </c>
      <c r="C24" s="70">
        <v>44619</v>
      </c>
      <c r="D24" s="71">
        <v>3658</v>
      </c>
      <c r="E24" s="71">
        <v>312789</v>
      </c>
      <c r="F24" s="71">
        <v>4327</v>
      </c>
      <c r="G24" s="72" t="s">
        <v>86</v>
      </c>
      <c r="H24" s="11"/>
      <c r="L24" s="12"/>
      <c r="N24" s="13"/>
      <c r="P24" s="14"/>
      <c r="Q24" s="14"/>
      <c r="R24" s="14"/>
    </row>
    <row r="25" spans="1:18" x14ac:dyDescent="0.2">
      <c r="A25" s="10"/>
      <c r="B25" s="69" t="s">
        <v>93</v>
      </c>
      <c r="C25" s="70">
        <v>44619</v>
      </c>
      <c r="D25" s="71">
        <v>3736</v>
      </c>
      <c r="E25" s="71">
        <v>330750</v>
      </c>
      <c r="F25" s="71">
        <v>4647</v>
      </c>
      <c r="G25" s="72" t="s">
        <v>86</v>
      </c>
      <c r="H25" s="11"/>
      <c r="L25" s="12"/>
      <c r="N25" s="13"/>
      <c r="P25" s="14"/>
      <c r="Q25" s="14"/>
      <c r="R25" s="14"/>
    </row>
    <row r="26" spans="1:18" x14ac:dyDescent="0.2">
      <c r="A26" s="10">
        <v>10</v>
      </c>
      <c r="B26" s="69" t="s">
        <v>89</v>
      </c>
      <c r="C26" s="70">
        <v>44619</v>
      </c>
      <c r="D26" s="71">
        <v>1323</v>
      </c>
      <c r="E26" s="71">
        <v>49880</v>
      </c>
      <c r="F26" s="71">
        <v>1878</v>
      </c>
      <c r="G26" s="72" t="s">
        <v>87</v>
      </c>
      <c r="H26" s="11"/>
      <c r="L26" s="12"/>
      <c r="N26" s="13"/>
      <c r="P26" s="14"/>
      <c r="Q26" s="14"/>
      <c r="R26" s="14"/>
    </row>
    <row r="27" spans="1:18" x14ac:dyDescent="0.2">
      <c r="A27" s="10">
        <v>11</v>
      </c>
      <c r="B27" s="69" t="s">
        <v>141</v>
      </c>
      <c r="C27" s="70">
        <v>44629</v>
      </c>
      <c r="D27" s="71">
        <v>4414</v>
      </c>
      <c r="E27" s="71">
        <v>354018</v>
      </c>
      <c r="F27" s="71">
        <v>5065</v>
      </c>
      <c r="G27" s="72" t="s">
        <v>86</v>
      </c>
      <c r="H27" s="11"/>
      <c r="L27" s="12"/>
      <c r="N27" s="13"/>
      <c r="P27" s="14"/>
      <c r="Q27" s="14"/>
      <c r="R27" s="14"/>
    </row>
    <row r="28" spans="1:18" x14ac:dyDescent="0.2">
      <c r="A28" s="10"/>
      <c r="B28" s="69" t="s">
        <v>142</v>
      </c>
      <c r="C28" s="70">
        <v>44629</v>
      </c>
      <c r="D28" s="71">
        <v>2463</v>
      </c>
      <c r="E28" s="71">
        <v>214836</v>
      </c>
      <c r="F28" s="71">
        <v>2906</v>
      </c>
      <c r="G28" s="72" t="s">
        <v>86</v>
      </c>
      <c r="H28" s="11"/>
      <c r="L28" s="12"/>
      <c r="N28" s="13"/>
      <c r="P28" s="14"/>
      <c r="Q28" s="14"/>
      <c r="R28" s="14"/>
    </row>
    <row r="29" spans="1:18" x14ac:dyDescent="0.2">
      <c r="A29" s="10">
        <v>12</v>
      </c>
      <c r="B29" s="69" t="s">
        <v>143</v>
      </c>
      <c r="C29" s="70">
        <v>44631</v>
      </c>
      <c r="D29" s="71">
        <v>879</v>
      </c>
      <c r="E29" s="71">
        <v>52740</v>
      </c>
      <c r="F29" s="71">
        <v>1324</v>
      </c>
      <c r="G29" s="72" t="s">
        <v>87</v>
      </c>
      <c r="H29" s="11"/>
      <c r="L29" s="12"/>
      <c r="N29" s="13"/>
      <c r="P29" s="14"/>
      <c r="Q29" s="14"/>
      <c r="R29" s="14"/>
    </row>
    <row r="30" spans="1:18" x14ac:dyDescent="0.2">
      <c r="A30" s="10">
        <v>13</v>
      </c>
      <c r="B30" s="69" t="s">
        <v>144</v>
      </c>
      <c r="C30" s="70">
        <v>44639</v>
      </c>
      <c r="D30" s="71">
        <v>3483</v>
      </c>
      <c r="E30" s="71">
        <v>260166</v>
      </c>
      <c r="F30" s="71">
        <v>4146</v>
      </c>
      <c r="G30" s="72" t="s">
        <v>86</v>
      </c>
      <c r="H30" s="11"/>
      <c r="L30" s="12"/>
      <c r="N30" s="13"/>
      <c r="P30" s="14"/>
      <c r="Q30" s="14"/>
      <c r="R30" s="14"/>
    </row>
    <row r="31" spans="1:18" x14ac:dyDescent="0.2">
      <c r="A31" s="10"/>
      <c r="B31" s="69" t="s">
        <v>145</v>
      </c>
      <c r="C31" s="70">
        <v>44639</v>
      </c>
      <c r="D31" s="71">
        <v>3463</v>
      </c>
      <c r="E31" s="71">
        <v>320170</v>
      </c>
      <c r="F31" s="71">
        <v>3825</v>
      </c>
      <c r="G31" s="72" t="s">
        <v>86</v>
      </c>
      <c r="H31" s="11"/>
      <c r="L31" s="12"/>
      <c r="N31" s="13"/>
      <c r="P31" s="14"/>
      <c r="Q31" s="14"/>
      <c r="R31" s="14"/>
    </row>
    <row r="32" spans="1:18" x14ac:dyDescent="0.2">
      <c r="A32" s="10"/>
      <c r="B32" s="69" t="s">
        <v>146</v>
      </c>
      <c r="C32" s="70">
        <v>44639</v>
      </c>
      <c r="D32" s="71">
        <v>126</v>
      </c>
      <c r="E32" s="71">
        <v>8141</v>
      </c>
      <c r="F32" s="71">
        <v>158</v>
      </c>
      <c r="G32" s="72" t="s">
        <v>86</v>
      </c>
      <c r="H32" s="11"/>
      <c r="L32" s="12"/>
      <c r="N32" s="13"/>
      <c r="P32" s="14"/>
      <c r="Q32" s="14"/>
      <c r="R32" s="14"/>
    </row>
    <row r="33" spans="1:18" x14ac:dyDescent="0.2">
      <c r="A33" s="10">
        <v>14</v>
      </c>
      <c r="B33" s="69" t="s">
        <v>147</v>
      </c>
      <c r="C33" s="70">
        <v>44646</v>
      </c>
      <c r="D33" s="71">
        <v>2421</v>
      </c>
      <c r="E33" s="71">
        <v>200123</v>
      </c>
      <c r="F33" s="71">
        <v>2871</v>
      </c>
      <c r="G33" s="72" t="s">
        <v>86</v>
      </c>
      <c r="H33" s="11"/>
      <c r="L33" s="12"/>
      <c r="N33" s="13"/>
      <c r="P33" s="14"/>
      <c r="Q33" s="14"/>
      <c r="R33" s="14"/>
    </row>
    <row r="34" spans="1:18" x14ac:dyDescent="0.2">
      <c r="A34" s="10"/>
      <c r="B34" s="69" t="s">
        <v>148</v>
      </c>
      <c r="C34" s="70">
        <v>44646</v>
      </c>
      <c r="D34" s="71">
        <v>2239</v>
      </c>
      <c r="E34" s="71">
        <v>202385</v>
      </c>
      <c r="F34" s="71">
        <v>2617</v>
      </c>
      <c r="G34" s="72" t="s">
        <v>86</v>
      </c>
      <c r="H34" s="11"/>
      <c r="L34" s="12"/>
      <c r="N34" s="13"/>
      <c r="P34" s="14"/>
      <c r="Q34" s="14"/>
      <c r="R34" s="14"/>
    </row>
    <row r="35" spans="1:18" x14ac:dyDescent="0.2">
      <c r="A35" s="10"/>
      <c r="B35" s="69" t="s">
        <v>149</v>
      </c>
      <c r="C35" s="70">
        <v>44646</v>
      </c>
      <c r="D35" s="71">
        <v>251</v>
      </c>
      <c r="E35" s="71">
        <v>15772</v>
      </c>
      <c r="F35" s="71">
        <v>314</v>
      </c>
      <c r="G35" s="72" t="s">
        <v>86</v>
      </c>
      <c r="H35" s="11"/>
      <c r="L35" s="12"/>
      <c r="N35" s="13"/>
      <c r="P35" s="14"/>
      <c r="Q35" s="14"/>
      <c r="R35" s="14"/>
    </row>
    <row r="36" spans="1:18" x14ac:dyDescent="0.2">
      <c r="A36" s="10">
        <v>15</v>
      </c>
      <c r="B36" s="69" t="s">
        <v>150</v>
      </c>
      <c r="C36" s="70">
        <v>44648</v>
      </c>
      <c r="D36" s="71">
        <v>1966</v>
      </c>
      <c r="E36" s="71">
        <v>72300</v>
      </c>
      <c r="F36" s="71">
        <v>2925</v>
      </c>
      <c r="G36" s="72" t="s">
        <v>87</v>
      </c>
      <c r="H36" s="11"/>
      <c r="L36" s="12"/>
      <c r="N36" s="13"/>
      <c r="P36" s="14"/>
      <c r="Q36" s="14"/>
      <c r="R36" s="14"/>
    </row>
    <row r="37" spans="1:18" x14ac:dyDescent="0.2">
      <c r="A37" s="10">
        <v>16</v>
      </c>
      <c r="B37" s="69" t="s">
        <v>159</v>
      </c>
      <c r="C37" s="70">
        <v>44653</v>
      </c>
      <c r="D37" s="71">
        <v>1638</v>
      </c>
      <c r="E37" s="71">
        <v>127680</v>
      </c>
      <c r="F37" s="71">
        <v>1896</v>
      </c>
      <c r="G37" s="72" t="s">
        <v>86</v>
      </c>
      <c r="H37" s="11"/>
      <c r="L37" s="12"/>
      <c r="N37" s="13"/>
      <c r="P37" s="14"/>
      <c r="Q37" s="14"/>
      <c r="R37" s="14"/>
    </row>
    <row r="38" spans="1:18" x14ac:dyDescent="0.2">
      <c r="A38" s="10"/>
      <c r="B38" s="69" t="s">
        <v>160</v>
      </c>
      <c r="C38" s="70">
        <v>44653</v>
      </c>
      <c r="D38" s="71">
        <v>1235</v>
      </c>
      <c r="E38" s="71">
        <v>120900</v>
      </c>
      <c r="F38" s="71">
        <v>1407</v>
      </c>
      <c r="G38" s="72" t="s">
        <v>86</v>
      </c>
      <c r="H38" s="11"/>
      <c r="L38" s="12"/>
      <c r="N38" s="13"/>
      <c r="P38" s="14"/>
      <c r="Q38" s="14"/>
      <c r="R38" s="14"/>
    </row>
    <row r="39" spans="1:18" x14ac:dyDescent="0.2">
      <c r="A39" s="10"/>
      <c r="B39" s="69" t="s">
        <v>161</v>
      </c>
      <c r="C39" s="70">
        <v>44653</v>
      </c>
      <c r="D39" s="71">
        <v>377</v>
      </c>
      <c r="E39" s="71">
        <v>24062</v>
      </c>
      <c r="F39" s="71">
        <v>485</v>
      </c>
      <c r="G39" s="72" t="s">
        <v>86</v>
      </c>
      <c r="H39" s="11"/>
      <c r="L39" s="12"/>
      <c r="N39" s="13"/>
      <c r="P39" s="14"/>
      <c r="Q39" s="14"/>
      <c r="R39" s="14"/>
    </row>
    <row r="40" spans="1:18" x14ac:dyDescent="0.2">
      <c r="A40" s="10">
        <v>17</v>
      </c>
      <c r="B40" s="69" t="s">
        <v>162</v>
      </c>
      <c r="C40" s="70">
        <v>44659</v>
      </c>
      <c r="D40" s="71">
        <v>1438</v>
      </c>
      <c r="E40" s="71">
        <v>58668</v>
      </c>
      <c r="F40" s="71">
        <v>2057</v>
      </c>
      <c r="G40" s="72" t="s">
        <v>87</v>
      </c>
      <c r="H40" s="11"/>
      <c r="L40" s="12"/>
      <c r="N40" s="13"/>
      <c r="P40" s="14"/>
      <c r="Q40" s="14"/>
      <c r="R40" s="14"/>
    </row>
    <row r="41" spans="1:18" x14ac:dyDescent="0.2">
      <c r="A41" s="10">
        <v>18</v>
      </c>
      <c r="B41" s="69" t="s">
        <v>163</v>
      </c>
      <c r="C41" s="70">
        <v>44660</v>
      </c>
      <c r="D41" s="71">
        <v>2529</v>
      </c>
      <c r="E41" s="71">
        <v>185636</v>
      </c>
      <c r="F41" s="71">
        <v>2952</v>
      </c>
      <c r="G41" s="72" t="s">
        <v>86</v>
      </c>
      <c r="H41" s="11"/>
      <c r="L41" s="12"/>
      <c r="N41" s="13"/>
      <c r="P41" s="14"/>
      <c r="Q41" s="14"/>
      <c r="R41" s="14"/>
    </row>
    <row r="42" spans="1:18" x14ac:dyDescent="0.2">
      <c r="A42" s="10"/>
      <c r="B42" s="69" t="s">
        <v>164</v>
      </c>
      <c r="C42" s="70">
        <v>44660</v>
      </c>
      <c r="D42" s="71">
        <v>1154</v>
      </c>
      <c r="E42" s="71">
        <v>94359</v>
      </c>
      <c r="F42" s="71">
        <v>1228</v>
      </c>
      <c r="G42" s="72" t="s">
        <v>86</v>
      </c>
      <c r="H42" s="11"/>
      <c r="L42" s="12"/>
      <c r="N42" s="13"/>
      <c r="P42" s="14"/>
      <c r="Q42" s="14"/>
      <c r="R42" s="14"/>
    </row>
    <row r="43" spans="1:18" x14ac:dyDescent="0.2">
      <c r="A43" s="10">
        <v>19</v>
      </c>
      <c r="B43" s="69" t="s">
        <v>165</v>
      </c>
      <c r="C43" s="70">
        <v>44667</v>
      </c>
      <c r="D43" s="71">
        <v>2135</v>
      </c>
      <c r="E43" s="71">
        <v>167236</v>
      </c>
      <c r="F43" s="71">
        <v>2287</v>
      </c>
      <c r="G43" s="72" t="s">
        <v>86</v>
      </c>
      <c r="H43" s="11"/>
      <c r="L43" s="12"/>
      <c r="N43" s="13"/>
      <c r="P43" s="14"/>
      <c r="Q43" s="14"/>
      <c r="R43" s="14"/>
    </row>
    <row r="44" spans="1:18" x14ac:dyDescent="0.2">
      <c r="A44" s="10"/>
      <c r="B44" s="69" t="s">
        <v>166</v>
      </c>
      <c r="C44" s="70">
        <v>44667</v>
      </c>
      <c r="D44" s="71">
        <v>1067</v>
      </c>
      <c r="E44" s="71">
        <v>84139</v>
      </c>
      <c r="F44" s="71">
        <v>1157</v>
      </c>
      <c r="G44" s="72" t="s">
        <v>86</v>
      </c>
      <c r="H44" s="11"/>
      <c r="L44" s="12"/>
      <c r="N44" s="13"/>
      <c r="P44" s="14"/>
      <c r="Q44" s="14"/>
      <c r="R44" s="14"/>
    </row>
    <row r="45" spans="1:18" x14ac:dyDescent="0.2">
      <c r="A45" s="10">
        <v>20</v>
      </c>
      <c r="B45" s="69" t="s">
        <v>167</v>
      </c>
      <c r="C45" s="70">
        <v>44674</v>
      </c>
      <c r="D45" s="71">
        <v>1442</v>
      </c>
      <c r="E45" s="71">
        <v>78550</v>
      </c>
      <c r="F45" s="71">
        <v>2345</v>
      </c>
      <c r="G45" s="72" t="s">
        <v>87</v>
      </c>
      <c r="H45" s="11"/>
      <c r="L45" s="12"/>
      <c r="N45" s="13"/>
      <c r="P45" s="14"/>
      <c r="Q45" s="14"/>
      <c r="R45" s="14"/>
    </row>
    <row r="46" spans="1:18" x14ac:dyDescent="0.2">
      <c r="A46" s="10">
        <v>21</v>
      </c>
      <c r="B46" s="69" t="s">
        <v>168</v>
      </c>
      <c r="C46" s="70">
        <v>44674</v>
      </c>
      <c r="D46" s="71">
        <v>2578</v>
      </c>
      <c r="E46" s="71">
        <v>202834</v>
      </c>
      <c r="F46" s="71">
        <v>2862</v>
      </c>
      <c r="G46" s="72" t="s">
        <v>86</v>
      </c>
      <c r="H46" s="11"/>
      <c r="L46" s="12"/>
      <c r="N46" s="13"/>
      <c r="P46" s="14"/>
      <c r="Q46" s="14"/>
      <c r="R46" s="14"/>
    </row>
    <row r="47" spans="1:18" x14ac:dyDescent="0.2">
      <c r="A47" s="10"/>
      <c r="B47" s="69" t="s">
        <v>169</v>
      </c>
      <c r="C47" s="70">
        <v>44674</v>
      </c>
      <c r="D47" s="71">
        <v>1405</v>
      </c>
      <c r="E47" s="71">
        <v>107689</v>
      </c>
      <c r="F47" s="71">
        <v>1514</v>
      </c>
      <c r="G47" s="72" t="s">
        <v>86</v>
      </c>
      <c r="H47" s="11"/>
      <c r="L47" s="12"/>
      <c r="N47" s="13"/>
      <c r="P47" s="14"/>
      <c r="Q47" s="14"/>
      <c r="R47" s="14"/>
    </row>
    <row r="48" spans="1:18" x14ac:dyDescent="0.2">
      <c r="A48" s="10">
        <v>22</v>
      </c>
      <c r="B48" s="69" t="s">
        <v>170</v>
      </c>
      <c r="C48" s="70">
        <v>44680</v>
      </c>
      <c r="D48" s="71">
        <v>2256</v>
      </c>
      <c r="E48" s="71">
        <v>155350</v>
      </c>
      <c r="F48" s="71">
        <v>2633</v>
      </c>
      <c r="G48" s="72" t="s">
        <v>86</v>
      </c>
      <c r="H48" s="11"/>
      <c r="L48" s="12"/>
      <c r="N48" s="13"/>
      <c r="P48" s="14"/>
      <c r="Q48" s="14"/>
      <c r="R48" s="14"/>
    </row>
    <row r="49" spans="1:18" x14ac:dyDescent="0.2">
      <c r="A49" s="10"/>
      <c r="B49" s="69" t="s">
        <v>171</v>
      </c>
      <c r="C49" s="70">
        <v>44680</v>
      </c>
      <c r="D49" s="71">
        <v>1220</v>
      </c>
      <c r="E49" s="71">
        <v>90015</v>
      </c>
      <c r="F49" s="71">
        <v>1283</v>
      </c>
      <c r="G49" s="72" t="s">
        <v>86</v>
      </c>
      <c r="H49" s="11"/>
      <c r="L49" s="12"/>
      <c r="N49" s="13"/>
      <c r="P49" s="14"/>
      <c r="Q49" s="14"/>
      <c r="R49" s="14"/>
    </row>
    <row r="50" spans="1:18" x14ac:dyDescent="0.2">
      <c r="A50" s="10">
        <v>23</v>
      </c>
      <c r="B50" s="69" t="s">
        <v>188</v>
      </c>
      <c r="C50" s="70">
        <v>44687</v>
      </c>
      <c r="D50" s="71">
        <v>1882</v>
      </c>
      <c r="E50" s="71">
        <v>122911</v>
      </c>
      <c r="F50" s="71">
        <v>2230</v>
      </c>
      <c r="G50" s="72" t="s">
        <v>86</v>
      </c>
      <c r="H50" s="11"/>
      <c r="L50" s="12"/>
      <c r="N50" s="13"/>
      <c r="P50" s="14"/>
      <c r="Q50" s="14"/>
      <c r="R50" s="14"/>
    </row>
    <row r="51" spans="1:18" x14ac:dyDescent="0.2">
      <c r="A51" s="10"/>
      <c r="B51" s="69" t="s">
        <v>189</v>
      </c>
      <c r="C51" s="70">
        <v>44687</v>
      </c>
      <c r="D51" s="71">
        <v>1302</v>
      </c>
      <c r="E51" s="71">
        <v>96385</v>
      </c>
      <c r="F51" s="71">
        <v>1394</v>
      </c>
      <c r="G51" s="72" t="s">
        <v>86</v>
      </c>
      <c r="H51" s="11"/>
      <c r="L51" s="12"/>
      <c r="N51" s="13"/>
      <c r="P51" s="14"/>
      <c r="Q51" s="14"/>
      <c r="R51" s="14"/>
    </row>
    <row r="52" spans="1:18" x14ac:dyDescent="0.2">
      <c r="A52" s="10">
        <v>25</v>
      </c>
      <c r="B52" s="69" t="s">
        <v>180</v>
      </c>
      <c r="C52" s="70">
        <v>44688</v>
      </c>
      <c r="D52" s="71">
        <v>979</v>
      </c>
      <c r="E52" s="71">
        <v>70688</v>
      </c>
      <c r="F52" s="71">
        <v>1857</v>
      </c>
      <c r="G52" s="72" t="s">
        <v>87</v>
      </c>
      <c r="H52" s="11"/>
      <c r="L52" s="12"/>
      <c r="N52" s="13"/>
      <c r="P52" s="14"/>
      <c r="Q52" s="14"/>
      <c r="R52" s="14"/>
    </row>
    <row r="53" spans="1:18" x14ac:dyDescent="0.2">
      <c r="A53" s="10">
        <v>26</v>
      </c>
      <c r="B53" s="69" t="s">
        <v>181</v>
      </c>
      <c r="C53" s="70">
        <v>44694</v>
      </c>
      <c r="D53" s="71">
        <v>1918</v>
      </c>
      <c r="E53" s="71">
        <v>125611</v>
      </c>
      <c r="F53" s="71">
        <v>2214</v>
      </c>
      <c r="G53" s="72" t="s">
        <v>86</v>
      </c>
      <c r="H53" s="11"/>
      <c r="L53" s="12"/>
      <c r="N53" s="13"/>
      <c r="P53" s="14"/>
      <c r="Q53" s="14"/>
      <c r="R53" s="14"/>
    </row>
    <row r="54" spans="1:18" x14ac:dyDescent="0.2">
      <c r="A54" s="10"/>
      <c r="B54" s="69" t="s">
        <v>182</v>
      </c>
      <c r="C54" s="70">
        <v>44694</v>
      </c>
      <c r="D54" s="71">
        <v>1329</v>
      </c>
      <c r="E54" s="71">
        <v>91493</v>
      </c>
      <c r="F54" s="71">
        <v>1425</v>
      </c>
      <c r="G54" s="72" t="s">
        <v>86</v>
      </c>
      <c r="H54" s="11"/>
      <c r="L54" s="12"/>
      <c r="N54" s="13"/>
      <c r="P54" s="14"/>
      <c r="Q54" s="14"/>
      <c r="R54" s="14"/>
    </row>
    <row r="55" spans="1:18" x14ac:dyDescent="0.2">
      <c r="A55" s="10">
        <v>27</v>
      </c>
      <c r="B55" s="69" t="s">
        <v>183</v>
      </c>
      <c r="C55" s="70">
        <v>44701</v>
      </c>
      <c r="D55" s="71">
        <v>1202</v>
      </c>
      <c r="E55" s="71">
        <v>88677</v>
      </c>
      <c r="F55" s="71">
        <v>1426</v>
      </c>
      <c r="G55" s="72" t="s">
        <v>86</v>
      </c>
      <c r="H55" s="11"/>
      <c r="L55" s="12"/>
      <c r="N55" s="13"/>
      <c r="P55" s="14"/>
      <c r="Q55" s="14"/>
      <c r="R55" s="14"/>
    </row>
    <row r="56" spans="1:18" x14ac:dyDescent="0.2">
      <c r="A56" s="10"/>
      <c r="B56" s="69" t="s">
        <v>184</v>
      </c>
      <c r="C56" s="70">
        <v>44701</v>
      </c>
      <c r="D56" s="71">
        <v>1164</v>
      </c>
      <c r="E56" s="71">
        <v>74650</v>
      </c>
      <c r="F56" s="71">
        <v>1249</v>
      </c>
      <c r="G56" s="72" t="s">
        <v>86</v>
      </c>
      <c r="H56" s="11"/>
      <c r="L56" s="12"/>
      <c r="N56" s="13"/>
      <c r="P56" s="14"/>
      <c r="Q56" s="14"/>
      <c r="R56" s="14"/>
    </row>
    <row r="57" spans="1:18" x14ac:dyDescent="0.2">
      <c r="A57" s="10">
        <v>28</v>
      </c>
      <c r="B57" s="69" t="s">
        <v>185</v>
      </c>
      <c r="C57" s="70">
        <v>44702</v>
      </c>
      <c r="D57" s="71">
        <v>1416</v>
      </c>
      <c r="E57" s="71">
        <v>42286</v>
      </c>
      <c r="F57" s="71">
        <v>2056</v>
      </c>
      <c r="G57" s="72" t="s">
        <v>87</v>
      </c>
      <c r="H57" s="11"/>
      <c r="L57" s="12"/>
      <c r="N57" s="13"/>
      <c r="P57" s="14"/>
      <c r="Q57" s="14"/>
      <c r="R57" s="14"/>
    </row>
    <row r="58" spans="1:18" x14ac:dyDescent="0.2">
      <c r="A58" s="10">
        <v>29</v>
      </c>
      <c r="B58" s="69" t="s">
        <v>186</v>
      </c>
      <c r="C58" s="70">
        <v>44709</v>
      </c>
      <c r="D58" s="71">
        <v>970</v>
      </c>
      <c r="E58" s="71">
        <v>68133</v>
      </c>
      <c r="F58" s="71">
        <v>1131</v>
      </c>
      <c r="G58" s="72" t="s">
        <v>86</v>
      </c>
      <c r="H58" s="11"/>
      <c r="L58" s="12"/>
      <c r="N58" s="13"/>
      <c r="P58" s="14"/>
      <c r="Q58" s="14"/>
      <c r="R58" s="14"/>
    </row>
    <row r="59" spans="1:18" x14ac:dyDescent="0.2">
      <c r="A59" s="10"/>
      <c r="B59" s="69" t="s">
        <v>187</v>
      </c>
      <c r="C59" s="70">
        <v>44709</v>
      </c>
      <c r="D59" s="71">
        <v>666</v>
      </c>
      <c r="E59" s="71">
        <v>48096</v>
      </c>
      <c r="F59" s="71">
        <v>725</v>
      </c>
      <c r="G59" s="72" t="s">
        <v>86</v>
      </c>
      <c r="H59" s="11"/>
      <c r="L59" s="12"/>
      <c r="N59" s="13"/>
      <c r="P59" s="14"/>
      <c r="Q59" s="14"/>
      <c r="R59" s="14"/>
    </row>
    <row r="60" spans="1:18" x14ac:dyDescent="0.2">
      <c r="A60" s="10">
        <v>31</v>
      </c>
      <c r="B60" s="69" t="s">
        <v>195</v>
      </c>
      <c r="C60" s="70">
        <v>44715</v>
      </c>
      <c r="D60" s="71">
        <v>1722</v>
      </c>
      <c r="E60" s="71">
        <v>76772</v>
      </c>
      <c r="F60" s="71">
        <v>2631</v>
      </c>
      <c r="G60" s="72" t="s">
        <v>87</v>
      </c>
      <c r="H60" s="11"/>
      <c r="L60" s="12"/>
      <c r="N60" s="13"/>
      <c r="P60" s="14"/>
      <c r="Q60" s="14"/>
      <c r="R60" s="14"/>
    </row>
    <row r="61" spans="1:18" x14ac:dyDescent="0.2">
      <c r="A61" s="10">
        <v>32</v>
      </c>
      <c r="B61" s="69" t="s">
        <v>196</v>
      </c>
      <c r="C61" s="70">
        <v>44715</v>
      </c>
      <c r="D61" s="71">
        <v>769</v>
      </c>
      <c r="E61" s="71">
        <v>53801</v>
      </c>
      <c r="F61" s="71">
        <v>871</v>
      </c>
      <c r="G61" s="72" t="s">
        <v>86</v>
      </c>
      <c r="H61" s="11"/>
      <c r="L61" s="12"/>
      <c r="N61" s="13"/>
      <c r="P61" s="14"/>
      <c r="Q61" s="14"/>
      <c r="R61" s="14"/>
    </row>
    <row r="62" spans="1:18" x14ac:dyDescent="0.2">
      <c r="A62" s="10"/>
      <c r="B62" s="69" t="s">
        <v>197</v>
      </c>
      <c r="C62" s="70">
        <v>44715</v>
      </c>
      <c r="D62" s="71">
        <v>770</v>
      </c>
      <c r="E62" s="71">
        <v>52510</v>
      </c>
      <c r="F62" s="71">
        <v>839</v>
      </c>
      <c r="G62" s="72" t="s">
        <v>86</v>
      </c>
      <c r="H62" s="11"/>
      <c r="L62" s="12"/>
      <c r="N62" s="13"/>
      <c r="P62" s="14"/>
      <c r="Q62" s="14"/>
      <c r="R62" s="14"/>
    </row>
    <row r="63" spans="1:18" x14ac:dyDescent="0.2">
      <c r="A63" s="10">
        <v>33</v>
      </c>
      <c r="B63" s="69" t="s">
        <v>198</v>
      </c>
      <c r="C63" s="70">
        <v>44731</v>
      </c>
      <c r="D63" s="71">
        <v>1502</v>
      </c>
      <c r="E63" s="71">
        <v>57984</v>
      </c>
      <c r="F63" s="71">
        <v>2206</v>
      </c>
      <c r="G63" s="72" t="s">
        <v>87</v>
      </c>
      <c r="H63" s="11"/>
      <c r="L63" s="12"/>
      <c r="N63" s="13"/>
      <c r="P63" s="14"/>
      <c r="Q63" s="14"/>
      <c r="R63" s="14"/>
    </row>
    <row r="64" spans="1:18" x14ac:dyDescent="0.2">
      <c r="A64" s="10">
        <v>34</v>
      </c>
      <c r="B64" s="69" t="s">
        <v>206</v>
      </c>
      <c r="C64" s="70">
        <v>44746</v>
      </c>
      <c r="D64" s="71">
        <v>1394</v>
      </c>
      <c r="E64" s="71">
        <v>67432</v>
      </c>
      <c r="F64" s="71">
        <v>2063</v>
      </c>
      <c r="G64" s="72" t="s">
        <v>87</v>
      </c>
      <c r="H64" s="11"/>
      <c r="L64" s="12"/>
      <c r="N64" s="13"/>
      <c r="P64" s="14"/>
      <c r="Q64" s="14"/>
      <c r="R64" s="14"/>
    </row>
    <row r="65" spans="1:18" x14ac:dyDescent="0.2">
      <c r="A65" s="10">
        <v>35</v>
      </c>
      <c r="B65" s="69" t="s">
        <v>207</v>
      </c>
      <c r="C65" s="70">
        <v>44759</v>
      </c>
      <c r="D65" s="71">
        <v>1622</v>
      </c>
      <c r="E65" s="71">
        <v>73942</v>
      </c>
      <c r="F65" s="71">
        <v>2467</v>
      </c>
      <c r="G65" s="72" t="s">
        <v>87</v>
      </c>
      <c r="H65" s="11"/>
      <c r="L65" s="12"/>
      <c r="N65" s="13"/>
      <c r="P65" s="14"/>
      <c r="Q65" s="14"/>
      <c r="R65" s="14"/>
    </row>
    <row r="66" spans="1:18" x14ac:dyDescent="0.2">
      <c r="A66" s="10">
        <v>36</v>
      </c>
      <c r="B66" s="69" t="s">
        <v>209</v>
      </c>
      <c r="C66" s="70">
        <v>44778</v>
      </c>
      <c r="D66" s="71">
        <v>1971</v>
      </c>
      <c r="E66" s="71">
        <v>125945</v>
      </c>
      <c r="F66" s="71">
        <v>3460</v>
      </c>
      <c r="G66" s="72" t="s">
        <v>87</v>
      </c>
      <c r="H66" s="11"/>
      <c r="L66" s="12"/>
      <c r="N66" s="13"/>
      <c r="P66" s="14"/>
      <c r="Q66" s="14"/>
      <c r="R66" s="14"/>
    </row>
    <row r="67" spans="1:18" x14ac:dyDescent="0.2">
      <c r="A67" s="10">
        <v>37</v>
      </c>
      <c r="B67" s="69" t="s">
        <v>210</v>
      </c>
      <c r="C67" s="70">
        <v>44791</v>
      </c>
      <c r="D67" s="71">
        <v>1350</v>
      </c>
      <c r="E67" s="71">
        <v>112750</v>
      </c>
      <c r="F67" s="71">
        <v>2477</v>
      </c>
      <c r="G67" s="72" t="s">
        <v>87</v>
      </c>
      <c r="H67" s="11"/>
      <c r="L67" s="12"/>
      <c r="N67" s="13"/>
      <c r="P67" s="14"/>
      <c r="Q67" s="14"/>
      <c r="R67" s="14"/>
    </row>
    <row r="68" spans="1:18" x14ac:dyDescent="0.2">
      <c r="A68" s="10">
        <v>38</v>
      </c>
      <c r="B68" s="69" t="s">
        <v>211</v>
      </c>
      <c r="C68" s="70">
        <v>44808</v>
      </c>
      <c r="D68" s="71">
        <v>1325</v>
      </c>
      <c r="E68" s="71">
        <v>125027</v>
      </c>
      <c r="F68" s="71">
        <v>2649</v>
      </c>
      <c r="G68" s="72" t="s">
        <v>87</v>
      </c>
      <c r="H68" s="11"/>
      <c r="L68" s="12"/>
      <c r="N68" s="13"/>
      <c r="P68" s="14"/>
      <c r="Q68" s="14"/>
      <c r="R68" s="14"/>
    </row>
    <row r="69" spans="1:18" ht="12.75" customHeight="1" x14ac:dyDescent="0.2">
      <c r="A69" s="10">
        <v>39</v>
      </c>
      <c r="B69" s="69" t="s">
        <v>212</v>
      </c>
      <c r="C69" s="70">
        <v>44821</v>
      </c>
      <c r="D69" s="71">
        <v>1719</v>
      </c>
      <c r="E69" s="71">
        <v>109916</v>
      </c>
      <c r="F69" s="71">
        <v>2736</v>
      </c>
      <c r="G69" s="72" t="s">
        <v>87</v>
      </c>
      <c r="H69" s="11"/>
      <c r="L69" s="12"/>
      <c r="N69" s="13"/>
      <c r="P69" s="14"/>
      <c r="Q69" s="14"/>
      <c r="R69" s="14"/>
    </row>
    <row r="70" spans="1:18" ht="12.75" customHeight="1" x14ac:dyDescent="0.2">
      <c r="A70" s="10">
        <v>40</v>
      </c>
      <c r="B70" s="69" t="s">
        <v>213</v>
      </c>
      <c r="C70" s="70">
        <v>44837</v>
      </c>
      <c r="D70" s="71">
        <v>1772</v>
      </c>
      <c r="E70" s="71">
        <v>98256</v>
      </c>
      <c r="F70" s="71">
        <v>2536</v>
      </c>
      <c r="G70" s="72" t="s">
        <v>87</v>
      </c>
      <c r="H70" s="11"/>
      <c r="L70" s="12"/>
      <c r="N70" s="13"/>
      <c r="P70" s="14"/>
      <c r="Q70" s="14"/>
      <c r="R70" s="14"/>
    </row>
    <row r="71" spans="1:18" ht="12.75" customHeight="1" x14ac:dyDescent="0.2">
      <c r="A71" s="10">
        <v>41</v>
      </c>
      <c r="B71" s="69" t="s">
        <v>214</v>
      </c>
      <c r="C71" s="70">
        <v>44849</v>
      </c>
      <c r="D71" s="71">
        <v>435</v>
      </c>
      <c r="E71" s="71">
        <v>21852</v>
      </c>
      <c r="F71" s="71">
        <v>627</v>
      </c>
      <c r="G71" s="72" t="s">
        <v>87</v>
      </c>
      <c r="H71" s="11"/>
      <c r="L71" s="12"/>
      <c r="N71" s="13"/>
      <c r="P71" s="14"/>
      <c r="Q71" s="14"/>
      <c r="R71" s="14"/>
    </row>
    <row r="72" spans="1:18" ht="12.75" customHeight="1" x14ac:dyDescent="0.2">
      <c r="A72" s="10">
        <v>42</v>
      </c>
      <c r="B72" s="69" t="s">
        <v>217</v>
      </c>
      <c r="C72" s="70">
        <v>44881</v>
      </c>
      <c r="D72" s="71">
        <v>1363</v>
      </c>
      <c r="E72" s="71">
        <v>67894</v>
      </c>
      <c r="F72" s="71">
        <v>2068</v>
      </c>
      <c r="G72" s="72" t="s">
        <v>87</v>
      </c>
      <c r="H72" s="11"/>
      <c r="L72" s="12"/>
      <c r="N72" s="13"/>
      <c r="P72" s="14"/>
      <c r="Q72" s="14"/>
      <c r="R72" s="14"/>
    </row>
    <row r="73" spans="1:18" ht="12.75" customHeight="1" x14ac:dyDescent="0.2">
      <c r="A73" s="10">
        <v>43</v>
      </c>
      <c r="B73" s="69" t="s">
        <v>218</v>
      </c>
      <c r="C73" s="70">
        <v>44893</v>
      </c>
      <c r="D73" s="71">
        <v>558</v>
      </c>
      <c r="E73" s="71">
        <v>33480</v>
      </c>
      <c r="F73" s="71">
        <v>840</v>
      </c>
      <c r="G73" s="72" t="s">
        <v>87</v>
      </c>
      <c r="H73" s="11"/>
      <c r="L73" s="12"/>
      <c r="N73" s="13"/>
      <c r="P73" s="14"/>
      <c r="Q73" s="14"/>
      <c r="R73" s="14"/>
    </row>
    <row r="74" spans="1:18" ht="4.5" customHeight="1" x14ac:dyDescent="0.2">
      <c r="A74" s="10"/>
      <c r="B74" s="69"/>
      <c r="C74" s="70"/>
      <c r="D74" s="71"/>
      <c r="E74" s="71"/>
      <c r="F74" s="71"/>
      <c r="G74" s="72"/>
      <c r="H74" s="11"/>
      <c r="L74" s="12"/>
      <c r="N74" s="13"/>
      <c r="P74" s="14"/>
      <c r="Q74" s="14"/>
      <c r="R74" s="14"/>
    </row>
    <row r="75" spans="1:18" x14ac:dyDescent="0.2">
      <c r="A75" s="16"/>
      <c r="B75" s="100"/>
      <c r="C75" s="101" t="s">
        <v>8</v>
      </c>
      <c r="D75" s="100">
        <f>SUM(D13:D73)</f>
        <v>107395</v>
      </c>
      <c r="E75" s="100">
        <f>SUM(E13:E73)</f>
        <v>7712766</v>
      </c>
      <c r="F75" s="101">
        <f>SUM(F13:F73)</f>
        <v>137934</v>
      </c>
      <c r="G75" s="101"/>
      <c r="H75" s="17"/>
      <c r="P75" s="15"/>
      <c r="Q75" s="15"/>
      <c r="R75" s="15"/>
    </row>
    <row r="77" spans="1:18" x14ac:dyDescent="0.2">
      <c r="D77" s="22"/>
      <c r="E77" s="22"/>
      <c r="F77" s="22"/>
    </row>
    <row r="78" spans="1:18" x14ac:dyDescent="0.2">
      <c r="D78" s="22"/>
      <c r="E78" s="22"/>
      <c r="F78" s="22"/>
    </row>
    <row r="79" spans="1:18" x14ac:dyDescent="0.2">
      <c r="E79" s="22"/>
    </row>
    <row r="82" spans="6:8" x14ac:dyDescent="0.2">
      <c r="F82" s="86"/>
      <c r="G82" s="86"/>
      <c r="H82" s="86"/>
    </row>
  </sheetData>
  <sheetProtection selectLockedCells="1" selectUnlockedCells="1"/>
  <pageMargins left="1.4566929133858268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46"/>
  <sheetViews>
    <sheetView showGridLines="0" zoomScaleNormal="100" zoomScaleSheetLayoutView="100" workbookViewId="0">
      <selection activeCell="E2" sqref="E2"/>
    </sheetView>
  </sheetViews>
  <sheetFormatPr baseColWidth="10" defaultColWidth="11.42578125" defaultRowHeight="12.75" x14ac:dyDescent="0.2"/>
  <cols>
    <col min="1" max="1" width="19.42578125" style="2" customWidth="1"/>
    <col min="2" max="2" width="11.42578125" style="2"/>
    <col min="3" max="3" width="12.7109375" style="2" customWidth="1"/>
    <col min="4" max="17" width="11.42578125" style="2"/>
    <col min="18" max="18" width="12.85546875" style="2" customWidth="1"/>
    <col min="19" max="16384" width="11.42578125" style="2"/>
  </cols>
  <sheetData>
    <row r="10" spans="1:16" x14ac:dyDescent="0.2">
      <c r="A10" s="3" t="s">
        <v>66</v>
      </c>
      <c r="B10" s="4"/>
      <c r="C10" s="4"/>
      <c r="D10" s="4"/>
      <c r="E10" s="5" t="str">
        <f>Principal!C11</f>
        <v>Datos al 30/11/2022</v>
      </c>
    </row>
    <row r="11" spans="1:16" x14ac:dyDescent="0.2">
      <c r="A11" s="4"/>
      <c r="B11" s="4"/>
      <c r="C11" s="4"/>
      <c r="D11" s="4"/>
      <c r="E11" s="4"/>
    </row>
    <row r="12" spans="1:1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  <c r="H12" s="18"/>
      <c r="I12" s="19"/>
      <c r="J12" s="19"/>
      <c r="K12" s="19"/>
      <c r="M12" s="18"/>
      <c r="N12" s="19"/>
      <c r="O12" s="19"/>
      <c r="P12" s="19"/>
    </row>
    <row r="13" spans="1:16" x14ac:dyDescent="0.2">
      <c r="A13" s="124" t="s">
        <v>22</v>
      </c>
      <c r="B13" s="125">
        <v>21418</v>
      </c>
      <c r="C13" s="125">
        <v>1268756</v>
      </c>
      <c r="D13" s="125">
        <v>32079</v>
      </c>
      <c r="E13" s="126">
        <f t="shared" ref="E13:E45" si="0">+D13/$D$46</f>
        <v>0.23256774979337944</v>
      </c>
      <c r="H13" s="18"/>
      <c r="I13" s="19"/>
      <c r="J13" s="19"/>
      <c r="K13" s="19"/>
      <c r="M13" s="18"/>
      <c r="N13" s="19"/>
      <c r="O13" s="19"/>
      <c r="P13" s="19"/>
    </row>
    <row r="14" spans="1:16" x14ac:dyDescent="0.2">
      <c r="A14" s="124" t="s">
        <v>111</v>
      </c>
      <c r="B14" s="125">
        <v>16238</v>
      </c>
      <c r="C14" s="125">
        <v>1241198</v>
      </c>
      <c r="D14" s="125">
        <v>18234</v>
      </c>
      <c r="E14" s="126">
        <f t="shared" si="0"/>
        <v>0.13219365783635653</v>
      </c>
      <c r="H14" s="18"/>
      <c r="I14" s="19"/>
      <c r="J14" s="19"/>
      <c r="K14" s="19"/>
      <c r="M14" s="18"/>
      <c r="N14" s="19"/>
      <c r="O14" s="19"/>
      <c r="P14" s="19"/>
    </row>
    <row r="15" spans="1:16" x14ac:dyDescent="0.2">
      <c r="A15" s="124" t="s">
        <v>110</v>
      </c>
      <c r="B15" s="125">
        <v>13438</v>
      </c>
      <c r="C15" s="125">
        <v>1088580</v>
      </c>
      <c r="D15" s="125">
        <v>15022</v>
      </c>
      <c r="E15" s="126">
        <f t="shared" si="0"/>
        <v>0.10890715849609234</v>
      </c>
      <c r="H15" s="18"/>
      <c r="I15" s="19"/>
      <c r="J15" s="19"/>
      <c r="K15" s="19"/>
      <c r="M15" s="18"/>
      <c r="N15" s="19"/>
      <c r="O15" s="19"/>
      <c r="P15" s="19"/>
    </row>
    <row r="16" spans="1:16" x14ac:dyDescent="0.2">
      <c r="A16" s="124" t="s">
        <v>63</v>
      </c>
      <c r="B16" s="125">
        <v>7875</v>
      </c>
      <c r="C16" s="125">
        <v>22920</v>
      </c>
      <c r="D16" s="125">
        <v>10060</v>
      </c>
      <c r="E16" s="126">
        <f t="shared" si="0"/>
        <v>7.2933431931213474E-2</v>
      </c>
      <c r="H16" s="18"/>
      <c r="I16" s="19"/>
      <c r="J16" s="19"/>
      <c r="K16" s="19"/>
      <c r="M16" s="18"/>
      <c r="N16" s="19"/>
      <c r="O16" s="19"/>
      <c r="P16" s="19"/>
    </row>
    <row r="17" spans="1:16" x14ac:dyDescent="0.2">
      <c r="A17" s="124" t="s">
        <v>109</v>
      </c>
      <c r="B17" s="125">
        <v>6917</v>
      </c>
      <c r="C17" s="125">
        <v>568473</v>
      </c>
      <c r="D17" s="125">
        <v>8518</v>
      </c>
      <c r="E17" s="126">
        <f t="shared" si="0"/>
        <v>6.1754172285295866E-2</v>
      </c>
      <c r="H17" s="18"/>
      <c r="I17" s="19"/>
      <c r="J17" s="19"/>
      <c r="K17" s="19"/>
      <c r="M17" s="18"/>
      <c r="N17" s="19"/>
      <c r="O17" s="19"/>
      <c r="P17" s="19"/>
    </row>
    <row r="18" spans="1:16" x14ac:dyDescent="0.2">
      <c r="A18" s="124" t="s">
        <v>104</v>
      </c>
      <c r="B18" s="125">
        <v>6616</v>
      </c>
      <c r="C18" s="125">
        <v>496453</v>
      </c>
      <c r="D18" s="125">
        <v>7221</v>
      </c>
      <c r="E18" s="126">
        <f t="shared" si="0"/>
        <v>5.2351124450824307E-2</v>
      </c>
      <c r="H18" s="18"/>
      <c r="I18" s="19"/>
      <c r="J18" s="19"/>
      <c r="K18" s="19"/>
      <c r="M18" s="18"/>
      <c r="N18" s="19"/>
      <c r="O18" s="19"/>
      <c r="P18" s="19"/>
    </row>
    <row r="19" spans="1:16" x14ac:dyDescent="0.2">
      <c r="A19" s="124" t="s">
        <v>115</v>
      </c>
      <c r="B19" s="125">
        <v>5047</v>
      </c>
      <c r="C19" s="125">
        <v>366846</v>
      </c>
      <c r="D19" s="125">
        <v>5925</v>
      </c>
      <c r="E19" s="126">
        <f t="shared" si="0"/>
        <v>4.29553264604811E-2</v>
      </c>
      <c r="H19" s="18"/>
      <c r="I19" s="19"/>
      <c r="J19" s="19"/>
      <c r="K19" s="19"/>
      <c r="M19" s="18"/>
      <c r="N19" s="19"/>
      <c r="O19" s="19"/>
      <c r="P19" s="19"/>
    </row>
    <row r="20" spans="1:16" x14ac:dyDescent="0.2">
      <c r="A20" s="124" t="s">
        <v>99</v>
      </c>
      <c r="B20" s="125">
        <v>4761</v>
      </c>
      <c r="C20" s="125">
        <v>352038</v>
      </c>
      <c r="D20" s="125">
        <v>5378</v>
      </c>
      <c r="E20" s="126">
        <f t="shared" si="0"/>
        <v>3.8989661722272972E-2</v>
      </c>
      <c r="H20" s="18"/>
      <c r="I20" s="19"/>
      <c r="J20" s="19"/>
      <c r="K20" s="19"/>
      <c r="M20" s="18"/>
      <c r="N20" s="19"/>
      <c r="O20" s="19"/>
      <c r="P20" s="19"/>
    </row>
    <row r="21" spans="1:16" x14ac:dyDescent="0.2">
      <c r="A21" s="124" t="s">
        <v>95</v>
      </c>
      <c r="B21" s="125">
        <v>3142</v>
      </c>
      <c r="C21" s="125">
        <v>227472</v>
      </c>
      <c r="D21" s="125">
        <v>3917</v>
      </c>
      <c r="E21" s="126">
        <f t="shared" si="0"/>
        <v>2.839763945075181E-2</v>
      </c>
      <c r="H21" s="18"/>
      <c r="I21" s="19"/>
      <c r="J21" s="19"/>
      <c r="K21" s="19"/>
      <c r="M21" s="18"/>
      <c r="N21" s="19"/>
      <c r="O21" s="19"/>
      <c r="P21" s="19"/>
    </row>
    <row r="22" spans="1:16" x14ac:dyDescent="0.2">
      <c r="A22" s="124" t="s">
        <v>94</v>
      </c>
      <c r="B22" s="125">
        <v>2865</v>
      </c>
      <c r="C22" s="125">
        <v>315856</v>
      </c>
      <c r="D22" s="125">
        <v>3591</v>
      </c>
      <c r="E22" s="126">
        <f t="shared" si="0"/>
        <v>2.6034190264909305E-2</v>
      </c>
      <c r="H22" s="18"/>
      <c r="I22" s="19"/>
      <c r="J22" s="19"/>
      <c r="K22" s="19"/>
      <c r="M22" s="18"/>
      <c r="N22" s="19"/>
      <c r="O22" s="19"/>
      <c r="P22" s="19"/>
    </row>
    <row r="23" spans="1:16" x14ac:dyDescent="0.2">
      <c r="A23" s="124" t="s">
        <v>113</v>
      </c>
      <c r="B23" s="125">
        <v>2807</v>
      </c>
      <c r="C23" s="125">
        <v>244398</v>
      </c>
      <c r="D23" s="125">
        <v>3543</v>
      </c>
      <c r="E23" s="126">
        <f t="shared" si="0"/>
        <v>2.5686197746748445E-2</v>
      </c>
      <c r="H23" s="18"/>
      <c r="I23" s="19"/>
      <c r="J23" s="19"/>
      <c r="K23" s="19"/>
      <c r="M23" s="18"/>
      <c r="N23" s="19"/>
      <c r="O23" s="19"/>
      <c r="P23" s="19"/>
    </row>
    <row r="24" spans="1:16" x14ac:dyDescent="0.2">
      <c r="A24" s="124" t="s">
        <v>172</v>
      </c>
      <c r="B24" s="125">
        <v>0</v>
      </c>
      <c r="C24" s="125">
        <v>249971</v>
      </c>
      <c r="D24" s="125">
        <v>3496</v>
      </c>
      <c r="E24" s="126">
        <f t="shared" si="0"/>
        <v>2.5345455072715937E-2</v>
      </c>
      <c r="H24" s="18"/>
      <c r="I24" s="19"/>
      <c r="J24" s="19"/>
      <c r="K24" s="19"/>
      <c r="M24" s="18"/>
      <c r="N24" s="19"/>
      <c r="O24" s="19"/>
      <c r="P24" s="19"/>
    </row>
    <row r="25" spans="1:16" x14ac:dyDescent="0.2">
      <c r="A25" s="81" t="s">
        <v>98</v>
      </c>
      <c r="B25" s="5">
        <v>2679</v>
      </c>
      <c r="C25" s="5">
        <v>199293</v>
      </c>
      <c r="D25" s="5">
        <v>3265</v>
      </c>
      <c r="E25" s="126">
        <f t="shared" si="0"/>
        <v>2.36707410790668E-2</v>
      </c>
      <c r="H25" s="18"/>
      <c r="I25" s="19"/>
      <c r="J25" s="19"/>
      <c r="K25" s="19"/>
      <c r="M25" s="18"/>
      <c r="N25" s="19"/>
      <c r="O25" s="19"/>
      <c r="P25" s="19"/>
    </row>
    <row r="26" spans="1:16" x14ac:dyDescent="0.2">
      <c r="A26" s="124" t="s">
        <v>97</v>
      </c>
      <c r="B26" s="125">
        <v>2244</v>
      </c>
      <c r="C26" s="125">
        <v>196912</v>
      </c>
      <c r="D26" s="125">
        <v>2738</v>
      </c>
      <c r="E26" s="126">
        <f t="shared" si="0"/>
        <v>1.9850073223425697E-2</v>
      </c>
      <c r="H26" s="18"/>
      <c r="I26" s="19"/>
      <c r="J26" s="19"/>
      <c r="K26" s="19"/>
      <c r="M26" s="18"/>
      <c r="N26" s="19"/>
      <c r="O26" s="19"/>
      <c r="P26" s="19"/>
    </row>
    <row r="27" spans="1:16" x14ac:dyDescent="0.2">
      <c r="A27" s="124" t="s">
        <v>100</v>
      </c>
      <c r="B27" s="125">
        <v>2152</v>
      </c>
      <c r="C27" s="125">
        <v>168307</v>
      </c>
      <c r="D27" s="125">
        <v>2608</v>
      </c>
      <c r="E27" s="126">
        <f t="shared" si="0"/>
        <v>1.8907593486740034E-2</v>
      </c>
      <c r="H27" s="18"/>
      <c r="I27" s="19"/>
      <c r="J27" s="19"/>
      <c r="K27" s="19"/>
      <c r="M27" s="18"/>
      <c r="N27" s="19"/>
      <c r="O27" s="19"/>
      <c r="P27" s="19"/>
    </row>
    <row r="28" spans="1:16" x14ac:dyDescent="0.2">
      <c r="A28" s="81" t="s">
        <v>96</v>
      </c>
      <c r="B28" s="5">
        <v>1726</v>
      </c>
      <c r="C28" s="5">
        <v>135868</v>
      </c>
      <c r="D28" s="5">
        <v>2259</v>
      </c>
      <c r="E28" s="126">
        <f t="shared" si="0"/>
        <v>1.6377397885945451E-2</v>
      </c>
      <c r="H28" s="18"/>
      <c r="I28" s="19"/>
      <c r="J28" s="19"/>
      <c r="K28" s="19"/>
      <c r="M28" s="18"/>
      <c r="N28" s="19"/>
      <c r="O28" s="19"/>
      <c r="P28" s="19"/>
    </row>
    <row r="29" spans="1:16" x14ac:dyDescent="0.2">
      <c r="A29" s="124" t="s">
        <v>102</v>
      </c>
      <c r="B29" s="125">
        <v>1644</v>
      </c>
      <c r="C29" s="125">
        <v>120161</v>
      </c>
      <c r="D29" s="125">
        <v>2071</v>
      </c>
      <c r="E29" s="126">
        <f t="shared" si="0"/>
        <v>1.5014427189815419E-2</v>
      </c>
      <c r="H29" s="18"/>
      <c r="I29" s="19"/>
      <c r="J29" s="19"/>
      <c r="K29" s="19"/>
      <c r="M29" s="18"/>
      <c r="N29" s="19"/>
      <c r="O29" s="19"/>
      <c r="P29" s="19"/>
    </row>
    <row r="30" spans="1:16" x14ac:dyDescent="0.2">
      <c r="A30" s="124" t="s">
        <v>103</v>
      </c>
      <c r="B30" s="125">
        <v>1603</v>
      </c>
      <c r="C30" s="125">
        <v>118247</v>
      </c>
      <c r="D30" s="125">
        <v>1983</v>
      </c>
      <c r="E30" s="126">
        <f t="shared" si="0"/>
        <v>1.437644090652051E-2</v>
      </c>
      <c r="H30" s="18"/>
      <c r="I30" s="19"/>
      <c r="J30" s="19"/>
      <c r="K30" s="19"/>
      <c r="M30" s="18"/>
      <c r="N30" s="19"/>
      <c r="O30" s="19"/>
      <c r="P30" s="19"/>
    </row>
    <row r="31" spans="1:16" x14ac:dyDescent="0.2">
      <c r="A31" s="124" t="s">
        <v>116</v>
      </c>
      <c r="B31" s="125">
        <v>1139</v>
      </c>
      <c r="C31" s="125">
        <v>87145</v>
      </c>
      <c r="D31" s="125">
        <v>1457</v>
      </c>
      <c r="E31" s="126">
        <f t="shared" si="0"/>
        <v>1.0563022895007757E-2</v>
      </c>
      <c r="H31" s="18"/>
      <c r="I31" s="19"/>
      <c r="J31" s="19"/>
      <c r="K31" s="19"/>
      <c r="M31" s="18"/>
      <c r="N31" s="19"/>
      <c r="O31" s="19"/>
      <c r="P31" s="19"/>
    </row>
    <row r="32" spans="1:16" x14ac:dyDescent="0.2">
      <c r="A32" s="124" t="s">
        <v>105</v>
      </c>
      <c r="B32" s="125">
        <v>876</v>
      </c>
      <c r="C32" s="125">
        <v>58788</v>
      </c>
      <c r="D32" s="125">
        <v>1038</v>
      </c>
      <c r="E32" s="126">
        <f t="shared" si="0"/>
        <v>7.5253382052285879E-3</v>
      </c>
      <c r="H32" s="18"/>
      <c r="I32" s="19"/>
      <c r="J32" s="19"/>
      <c r="K32" s="19"/>
      <c r="M32" s="18"/>
      <c r="N32" s="19"/>
      <c r="O32" s="19"/>
      <c r="P32" s="19"/>
    </row>
    <row r="33" spans="1:19" x14ac:dyDescent="0.2">
      <c r="A33" s="124" t="s">
        <v>101</v>
      </c>
      <c r="B33" s="125">
        <v>461</v>
      </c>
      <c r="C33" s="125">
        <v>29043</v>
      </c>
      <c r="D33" s="125">
        <v>595</v>
      </c>
      <c r="E33" s="126">
        <f t="shared" si="0"/>
        <v>4.3136572563689879E-3</v>
      </c>
      <c r="H33" s="18"/>
      <c r="I33" s="19"/>
      <c r="J33" s="19"/>
      <c r="K33" s="19"/>
      <c r="M33" s="18"/>
      <c r="N33" s="19"/>
      <c r="O33" s="19"/>
      <c r="P33" s="19"/>
    </row>
    <row r="34" spans="1:19" x14ac:dyDescent="0.2">
      <c r="A34" s="124" t="s">
        <v>64</v>
      </c>
      <c r="B34" s="125">
        <v>0</v>
      </c>
      <c r="C34" s="125">
        <v>34650</v>
      </c>
      <c r="D34" s="125">
        <v>567</v>
      </c>
      <c r="E34" s="126">
        <f t="shared" si="0"/>
        <v>4.1106616207751533E-3</v>
      </c>
      <c r="H34" s="18"/>
      <c r="I34" s="19"/>
      <c r="J34" s="19"/>
      <c r="K34" s="19"/>
      <c r="M34" s="18"/>
      <c r="N34" s="19"/>
      <c r="O34" s="19"/>
      <c r="P34" s="19"/>
    </row>
    <row r="35" spans="1:19" x14ac:dyDescent="0.2">
      <c r="A35" s="124" t="s">
        <v>114</v>
      </c>
      <c r="B35" s="125">
        <v>404</v>
      </c>
      <c r="C35" s="125">
        <v>39006</v>
      </c>
      <c r="D35" s="125">
        <v>538</v>
      </c>
      <c r="E35" s="126">
        <f t="shared" si="0"/>
        <v>3.9004161410529673E-3</v>
      </c>
      <c r="H35" s="18"/>
      <c r="I35" s="19"/>
      <c r="J35" s="19"/>
      <c r="K35" s="19"/>
      <c r="M35" s="18"/>
      <c r="N35" s="19"/>
      <c r="O35" s="19"/>
      <c r="P35" s="19"/>
    </row>
    <row r="36" spans="1:19" x14ac:dyDescent="0.2">
      <c r="A36" s="124" t="s">
        <v>108</v>
      </c>
      <c r="B36" s="125">
        <v>435</v>
      </c>
      <c r="C36" s="125">
        <v>28135</v>
      </c>
      <c r="D36" s="125">
        <v>493</v>
      </c>
      <c r="E36" s="126">
        <f t="shared" si="0"/>
        <v>3.5741731552771617E-3</v>
      </c>
      <c r="H36" s="18"/>
      <c r="I36" s="19"/>
      <c r="J36" s="19"/>
      <c r="K36" s="19"/>
      <c r="M36" s="18"/>
      <c r="N36" s="19"/>
      <c r="O36" s="19"/>
      <c r="P36" s="19"/>
    </row>
    <row r="37" spans="1:19" x14ac:dyDescent="0.2">
      <c r="A37" s="124" t="s">
        <v>23</v>
      </c>
      <c r="B37" s="125">
        <v>180</v>
      </c>
      <c r="C37" s="125">
        <v>186</v>
      </c>
      <c r="D37" s="125">
        <v>389</v>
      </c>
      <c r="E37" s="126">
        <f t="shared" si="0"/>
        <v>2.8201893659286327E-3</v>
      </c>
      <c r="H37" s="18"/>
      <c r="I37" s="19"/>
      <c r="J37" s="19"/>
      <c r="K37" s="19"/>
      <c r="M37" s="18"/>
      <c r="N37" s="19"/>
      <c r="O37" s="19"/>
      <c r="P37" s="19"/>
    </row>
    <row r="38" spans="1:19" x14ac:dyDescent="0.2">
      <c r="A38" s="124" t="s">
        <v>107</v>
      </c>
      <c r="B38" s="125">
        <v>260</v>
      </c>
      <c r="C38" s="125">
        <v>20262</v>
      </c>
      <c r="D38" s="125">
        <v>347</v>
      </c>
      <c r="E38" s="126">
        <f t="shared" si="0"/>
        <v>2.5156959125378804E-3</v>
      </c>
      <c r="H38" s="18"/>
      <c r="I38" s="19"/>
      <c r="J38" s="19"/>
      <c r="K38" s="19"/>
      <c r="M38" s="18"/>
      <c r="N38" s="19"/>
      <c r="O38" s="19"/>
      <c r="P38" s="19"/>
    </row>
    <row r="39" spans="1:19" x14ac:dyDescent="0.2">
      <c r="A39" s="81" t="s">
        <v>106</v>
      </c>
      <c r="B39" s="5">
        <v>140</v>
      </c>
      <c r="C39" s="5">
        <v>9433</v>
      </c>
      <c r="D39" s="5">
        <v>176</v>
      </c>
      <c r="E39" s="126">
        <f t="shared" si="0"/>
        <v>1.2759725665898182E-3</v>
      </c>
      <c r="H39" s="18"/>
      <c r="I39" s="19"/>
      <c r="J39" s="19"/>
      <c r="K39" s="19"/>
      <c r="M39" s="18"/>
      <c r="N39" s="19"/>
      <c r="O39" s="19"/>
      <c r="P39" s="19"/>
    </row>
    <row r="40" spans="1:19" x14ac:dyDescent="0.2">
      <c r="A40" s="124" t="s">
        <v>152</v>
      </c>
      <c r="B40" s="125">
        <v>100</v>
      </c>
      <c r="C40" s="125">
        <v>6400</v>
      </c>
      <c r="D40" s="125">
        <v>122</v>
      </c>
      <c r="E40" s="126">
        <f t="shared" si="0"/>
        <v>8.844809836588513E-4</v>
      </c>
      <c r="H40" s="18"/>
      <c r="I40" s="19"/>
      <c r="J40" s="19"/>
      <c r="K40" s="19"/>
      <c r="M40" s="18"/>
      <c r="N40" s="19"/>
      <c r="O40" s="19"/>
      <c r="P40" s="19"/>
    </row>
    <row r="41" spans="1:19" x14ac:dyDescent="0.2">
      <c r="A41" s="124" t="s">
        <v>117</v>
      </c>
      <c r="B41" s="125">
        <v>86</v>
      </c>
      <c r="C41" s="125">
        <v>5110</v>
      </c>
      <c r="D41" s="125">
        <v>105</v>
      </c>
      <c r="E41" s="126">
        <f t="shared" si="0"/>
        <v>7.6123363347688027E-4</v>
      </c>
      <c r="H41" s="18"/>
      <c r="I41" s="19"/>
      <c r="J41" s="19"/>
      <c r="K41" s="19"/>
      <c r="M41" s="18"/>
      <c r="N41" s="19"/>
      <c r="O41" s="19"/>
      <c r="P41" s="19"/>
    </row>
    <row r="42" spans="1:19" x14ac:dyDescent="0.2">
      <c r="A42" s="124" t="s">
        <v>112</v>
      </c>
      <c r="B42" s="125">
        <v>62</v>
      </c>
      <c r="C42" s="125">
        <v>4627</v>
      </c>
      <c r="D42" s="125">
        <v>75</v>
      </c>
      <c r="E42" s="126">
        <f t="shared" si="0"/>
        <v>5.43738309626343E-4</v>
      </c>
      <c r="H42" s="18"/>
      <c r="I42" s="19"/>
      <c r="J42" s="19"/>
      <c r="K42" s="19"/>
      <c r="M42" s="18"/>
      <c r="N42" s="19"/>
      <c r="O42" s="19"/>
      <c r="P42" s="19"/>
    </row>
    <row r="43" spans="1:19" x14ac:dyDescent="0.2">
      <c r="A43" s="124" t="s">
        <v>151</v>
      </c>
      <c r="B43" s="125">
        <v>63</v>
      </c>
      <c r="C43" s="125">
        <v>6615</v>
      </c>
      <c r="D43" s="125">
        <v>67</v>
      </c>
      <c r="E43" s="126">
        <f t="shared" si="0"/>
        <v>4.8573955659953313E-4</v>
      </c>
      <c r="H43" s="18"/>
      <c r="I43" s="19"/>
      <c r="J43" s="19"/>
      <c r="K43" s="19"/>
      <c r="M43" s="18"/>
      <c r="N43" s="19"/>
      <c r="O43" s="19"/>
      <c r="P43" s="19"/>
    </row>
    <row r="44" spans="1:19" x14ac:dyDescent="0.2">
      <c r="A44" s="124" t="s">
        <v>219</v>
      </c>
      <c r="B44" s="125">
        <v>0</v>
      </c>
      <c r="C44" s="125">
        <v>1600</v>
      </c>
      <c r="D44" s="125">
        <v>30</v>
      </c>
      <c r="E44" s="126">
        <f t="shared" si="0"/>
        <v>2.1749532385053721E-4</v>
      </c>
      <c r="H44" s="18"/>
      <c r="I44" s="19"/>
      <c r="J44" s="19"/>
      <c r="K44" s="19"/>
      <c r="M44" s="18"/>
      <c r="N44" s="19"/>
      <c r="O44" s="19"/>
      <c r="P44" s="19"/>
    </row>
    <row r="45" spans="1:19" x14ac:dyDescent="0.2">
      <c r="A45" s="124" t="s">
        <v>220</v>
      </c>
      <c r="B45" s="125">
        <v>17</v>
      </c>
      <c r="C45" s="125">
        <v>17</v>
      </c>
      <c r="D45" s="125">
        <v>27</v>
      </c>
      <c r="E45" s="126">
        <f t="shared" si="0"/>
        <v>1.957457914654835E-4</v>
      </c>
      <c r="H45" s="18"/>
      <c r="I45" s="19"/>
      <c r="J45" s="19"/>
      <c r="K45" s="19"/>
      <c r="M45" s="18"/>
      <c r="N45" s="19"/>
      <c r="O45" s="19"/>
      <c r="P45" s="19"/>
    </row>
    <row r="46" spans="1:19" x14ac:dyDescent="0.2">
      <c r="A46" s="102" t="s">
        <v>11</v>
      </c>
      <c r="B46" s="100">
        <f>SUM(B13:B45)</f>
        <v>107395</v>
      </c>
      <c r="C46" s="100">
        <f>SUM(C13:C45)</f>
        <v>7712766</v>
      </c>
      <c r="D46" s="100">
        <f>SUM(D13:D45)</f>
        <v>137934</v>
      </c>
      <c r="E46" s="103">
        <f>SUM(E13:E45)</f>
        <v>1</v>
      </c>
      <c r="Q46" s="22"/>
      <c r="R46" s="22"/>
      <c r="S46" s="22"/>
    </row>
  </sheetData>
  <sheetProtection selectLockedCells="1" selectUnlockedCells="1"/>
  <sortState xmlns:xlrd2="http://schemas.microsoft.com/office/spreadsheetml/2017/richdata2" ref="A13:E45">
    <sortCondition descending="1" ref="D13:D45"/>
  </sortState>
  <pageMargins left="1.299212598425197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9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16384" width="11.42578125" style="2"/>
  </cols>
  <sheetData>
    <row r="1" spans="1:6" x14ac:dyDescent="0.2">
      <c r="F1" s="2" t="s">
        <v>51</v>
      </c>
    </row>
    <row r="10" spans="1:6" x14ac:dyDescent="0.2">
      <c r="A10" s="3" t="s">
        <v>67</v>
      </c>
      <c r="B10" s="4"/>
      <c r="C10" s="4"/>
      <c r="D10" s="4"/>
      <c r="E10" s="5" t="str">
        <f>Principal!C11</f>
        <v>Datos al 30/11/2022</v>
      </c>
    </row>
    <row r="11" spans="1:6" x14ac:dyDescent="0.2">
      <c r="A11" s="3"/>
      <c r="B11" s="4"/>
      <c r="C11" s="4"/>
      <c r="D11" s="4"/>
      <c r="E11" s="5"/>
    </row>
    <row r="12" spans="1: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</row>
    <row r="13" spans="1:6" x14ac:dyDescent="0.2">
      <c r="A13" s="124" t="s">
        <v>111</v>
      </c>
      <c r="B13" s="125">
        <v>16238</v>
      </c>
      <c r="C13" s="125">
        <v>1241198</v>
      </c>
      <c r="D13" s="125">
        <v>18234</v>
      </c>
      <c r="E13" s="126">
        <v>0.18329592073689915</v>
      </c>
    </row>
    <row r="14" spans="1:6" x14ac:dyDescent="0.2">
      <c r="A14" s="124" t="s">
        <v>110</v>
      </c>
      <c r="B14" s="125">
        <v>13626</v>
      </c>
      <c r="C14" s="125">
        <v>1100018</v>
      </c>
      <c r="D14" s="125">
        <v>15244</v>
      </c>
      <c r="E14" s="126">
        <v>0.15389478029775266</v>
      </c>
    </row>
    <row r="15" spans="1:6" x14ac:dyDescent="0.2">
      <c r="A15" s="124" t="s">
        <v>109</v>
      </c>
      <c r="B15" s="125">
        <v>6917</v>
      </c>
      <c r="C15" s="125">
        <v>568473</v>
      </c>
      <c r="D15" s="125">
        <v>8518</v>
      </c>
      <c r="E15" s="126">
        <v>9.8382227726604224E-2</v>
      </c>
    </row>
    <row r="16" spans="1:6" x14ac:dyDescent="0.2">
      <c r="A16" s="124" t="s">
        <v>104</v>
      </c>
      <c r="B16" s="125">
        <v>6616</v>
      </c>
      <c r="C16" s="125">
        <v>496453</v>
      </c>
      <c r="D16" s="125">
        <v>7221</v>
      </c>
      <c r="E16" s="126">
        <v>6.7613592383311397E-2</v>
      </c>
    </row>
    <row r="17" spans="1:5" x14ac:dyDescent="0.2">
      <c r="A17" s="124" t="s">
        <v>115</v>
      </c>
      <c r="B17" s="125">
        <v>5047</v>
      </c>
      <c r="C17" s="125">
        <v>366846</v>
      </c>
      <c r="D17" s="125">
        <v>5925</v>
      </c>
      <c r="E17" s="126">
        <v>6.9303609670511135E-2</v>
      </c>
    </row>
    <row r="18" spans="1:5" x14ac:dyDescent="0.2">
      <c r="A18" s="124" t="s">
        <v>99</v>
      </c>
      <c r="B18" s="125">
        <v>4761</v>
      </c>
      <c r="C18" s="125">
        <v>352038</v>
      </c>
      <c r="D18" s="125">
        <v>5378</v>
      </c>
      <c r="E18" s="126">
        <v>6.2079108290115335E-2</v>
      </c>
    </row>
    <row r="19" spans="1:5" x14ac:dyDescent="0.2">
      <c r="A19" s="124" t="s">
        <v>95</v>
      </c>
      <c r="B19" s="125">
        <v>3142</v>
      </c>
      <c r="C19" s="125">
        <v>227472</v>
      </c>
      <c r="D19" s="125">
        <v>3917</v>
      </c>
      <c r="E19" s="126">
        <v>3.7954434037722216E-2</v>
      </c>
    </row>
    <row r="20" spans="1:5" x14ac:dyDescent="0.2">
      <c r="A20" s="124" t="s">
        <v>94</v>
      </c>
      <c r="B20" s="125">
        <v>2865</v>
      </c>
      <c r="C20" s="125">
        <v>315856</v>
      </c>
      <c r="D20" s="125">
        <v>3591</v>
      </c>
      <c r="E20" s="126">
        <v>4.5694971231003433E-2</v>
      </c>
    </row>
    <row r="21" spans="1:5" x14ac:dyDescent="0.2">
      <c r="A21" s="124" t="s">
        <v>113</v>
      </c>
      <c r="B21" s="125">
        <v>2807</v>
      </c>
      <c r="C21" s="125">
        <v>244398</v>
      </c>
      <c r="D21" s="125">
        <v>3543</v>
      </c>
      <c r="E21" s="126">
        <v>4.4882214825708908E-2</v>
      </c>
    </row>
    <row r="22" spans="1:5" x14ac:dyDescent="0.2">
      <c r="A22" s="124" t="s">
        <v>98</v>
      </c>
      <c r="B22" s="125">
        <v>2679</v>
      </c>
      <c r="C22" s="125">
        <v>199293</v>
      </c>
      <c r="D22" s="125">
        <v>3265</v>
      </c>
      <c r="E22" s="126">
        <v>3.8251154630131332E-2</v>
      </c>
    </row>
    <row r="23" spans="1:5" x14ac:dyDescent="0.2">
      <c r="A23" s="124" t="s">
        <v>97</v>
      </c>
      <c r="B23" s="125">
        <v>2244</v>
      </c>
      <c r="C23" s="125">
        <v>196912</v>
      </c>
      <c r="D23" s="125">
        <v>2738</v>
      </c>
      <c r="E23" s="126">
        <v>3.1749103387775111E-2</v>
      </c>
    </row>
    <row r="24" spans="1:5" x14ac:dyDescent="0.2">
      <c r="A24" s="124" t="s">
        <v>100</v>
      </c>
      <c r="B24" s="125">
        <v>2152</v>
      </c>
      <c r="C24" s="125">
        <v>168307</v>
      </c>
      <c r="D24" s="125">
        <v>2608</v>
      </c>
      <c r="E24" s="126">
        <v>2.883350104497252E-2</v>
      </c>
    </row>
    <row r="25" spans="1:5" x14ac:dyDescent="0.2">
      <c r="A25" s="124" t="s">
        <v>96</v>
      </c>
      <c r="B25" s="125">
        <v>1726</v>
      </c>
      <c r="C25" s="125">
        <v>135868</v>
      </c>
      <c r="D25" s="125">
        <v>2259</v>
      </c>
      <c r="E25" s="126">
        <v>2.820135717418789E-2</v>
      </c>
    </row>
    <row r="26" spans="1:5" x14ac:dyDescent="0.2">
      <c r="A26" s="124" t="s">
        <v>102</v>
      </c>
      <c r="B26" s="125">
        <v>1644</v>
      </c>
      <c r="C26" s="125">
        <v>120161</v>
      </c>
      <c r="D26" s="125">
        <v>2071</v>
      </c>
      <c r="E26" s="126">
        <v>2.3608638439507702E-2</v>
      </c>
    </row>
    <row r="27" spans="1:5" x14ac:dyDescent="0.2">
      <c r="A27" s="124" t="s">
        <v>103</v>
      </c>
      <c r="B27" s="125">
        <v>1603</v>
      </c>
      <c r="C27" s="125">
        <v>118247</v>
      </c>
      <c r="D27" s="125">
        <v>1983</v>
      </c>
      <c r="E27" s="126">
        <v>2.4872926181076966E-2</v>
      </c>
    </row>
    <row r="28" spans="1:5" x14ac:dyDescent="0.2">
      <c r="A28" s="124" t="s">
        <v>116</v>
      </c>
      <c r="B28" s="125">
        <v>1139</v>
      </c>
      <c r="C28" s="125">
        <v>87145</v>
      </c>
      <c r="D28" s="125">
        <v>1457</v>
      </c>
      <c r="E28" s="126">
        <v>1.8448280310653559E-2</v>
      </c>
    </row>
    <row r="29" spans="1:5" x14ac:dyDescent="0.2">
      <c r="A29" s="124" t="s">
        <v>105</v>
      </c>
      <c r="B29" s="125">
        <v>876</v>
      </c>
      <c r="C29" s="125">
        <v>58788</v>
      </c>
      <c r="D29" s="125">
        <v>1038</v>
      </c>
      <c r="E29" s="126">
        <v>1.1430193255411926E-2</v>
      </c>
    </row>
    <row r="30" spans="1:5" x14ac:dyDescent="0.2">
      <c r="A30" s="124" t="s">
        <v>101</v>
      </c>
      <c r="B30" s="125">
        <v>461</v>
      </c>
      <c r="C30" s="125">
        <v>29043</v>
      </c>
      <c r="D30" s="125">
        <v>595</v>
      </c>
      <c r="E30" s="126">
        <v>7.3277085429728824E-3</v>
      </c>
    </row>
    <row r="31" spans="1:5" x14ac:dyDescent="0.2">
      <c r="A31" s="124" t="s">
        <v>114</v>
      </c>
      <c r="B31" s="125">
        <v>404</v>
      </c>
      <c r="C31" s="125">
        <v>39006</v>
      </c>
      <c r="D31" s="125">
        <v>538</v>
      </c>
      <c r="E31" s="126">
        <v>6.9406816833088216E-3</v>
      </c>
    </row>
    <row r="32" spans="1:5" x14ac:dyDescent="0.2">
      <c r="A32" s="124" t="s">
        <v>108</v>
      </c>
      <c r="B32" s="125">
        <v>435</v>
      </c>
      <c r="C32" s="125">
        <v>28135</v>
      </c>
      <c r="D32" s="125">
        <v>493</v>
      </c>
      <c r="E32" s="126">
        <v>6.0505199060814823E-3</v>
      </c>
    </row>
    <row r="33" spans="1:5" x14ac:dyDescent="0.2">
      <c r="A33" s="124" t="s">
        <v>107</v>
      </c>
      <c r="B33" s="125">
        <v>260</v>
      </c>
      <c r="C33" s="125">
        <v>20262</v>
      </c>
      <c r="D33" s="125">
        <v>347</v>
      </c>
      <c r="E33" s="126">
        <v>4.4766106767809687E-3</v>
      </c>
    </row>
    <row r="34" spans="1:5" x14ac:dyDescent="0.2">
      <c r="A34" s="124" t="s">
        <v>106</v>
      </c>
      <c r="B34" s="125">
        <v>140</v>
      </c>
      <c r="C34" s="125">
        <v>9433</v>
      </c>
      <c r="D34" s="125">
        <v>176</v>
      </c>
      <c r="E34" s="126">
        <v>2.2705575766958225E-3</v>
      </c>
    </row>
    <row r="35" spans="1:5" x14ac:dyDescent="0.2">
      <c r="A35" s="124" t="s">
        <v>152</v>
      </c>
      <c r="B35" s="125">
        <v>100</v>
      </c>
      <c r="C35" s="125">
        <v>6400</v>
      </c>
      <c r="D35" s="125">
        <v>122</v>
      </c>
      <c r="E35" s="126">
        <v>1.5739092293005135E-3</v>
      </c>
    </row>
    <row r="36" spans="1:5" x14ac:dyDescent="0.2">
      <c r="A36" s="124" t="s">
        <v>190</v>
      </c>
      <c r="B36" s="125">
        <v>86</v>
      </c>
      <c r="C36" s="125">
        <v>5110</v>
      </c>
      <c r="D36" s="125">
        <v>105</v>
      </c>
      <c r="E36" s="126">
        <v>1.3545940088242124E-3</v>
      </c>
    </row>
    <row r="37" spans="1:5" x14ac:dyDescent="0.2">
      <c r="A37" s="124" t="s">
        <v>112</v>
      </c>
      <c r="B37" s="125">
        <v>62</v>
      </c>
      <c r="C37" s="125">
        <v>4627</v>
      </c>
      <c r="D37" s="125">
        <v>75</v>
      </c>
      <c r="E37" s="126">
        <v>6.4504476610676776E-4</v>
      </c>
    </row>
    <row r="38" spans="1:5" x14ac:dyDescent="0.2">
      <c r="A38" s="124" t="s">
        <v>151</v>
      </c>
      <c r="B38" s="125">
        <v>63</v>
      </c>
      <c r="C38" s="125">
        <v>6615</v>
      </c>
      <c r="D38" s="125">
        <v>67</v>
      </c>
      <c r="E38" s="126">
        <v>8.6435998658306891E-4</v>
      </c>
    </row>
    <row r="39" spans="1:5" x14ac:dyDescent="0.2">
      <c r="A39" s="102" t="s">
        <v>11</v>
      </c>
      <c r="B39" s="100">
        <f>SUM(B13:B38)</f>
        <v>78093</v>
      </c>
      <c r="C39" s="100">
        <f>SUM(C13:C38)</f>
        <v>6146104</v>
      </c>
      <c r="D39" s="100">
        <f>SUM(D13:D38)</f>
        <v>91508</v>
      </c>
      <c r="E39" s="103">
        <f>SUM(E13:E38)</f>
        <v>1</v>
      </c>
    </row>
  </sheetData>
  <sheetProtection selectLockedCells="1" selectUnlockedCells="1"/>
  <sortState xmlns:xlrd2="http://schemas.microsoft.com/office/spreadsheetml/2017/richdata2" ref="A13:E38">
    <sortCondition descending="1" ref="D13:D38"/>
  </sortState>
  <pageMargins left="1.1417322834645669" right="0.31496062992125984" top="0.35433070866141736" bottom="0.43307086614173229" header="0.51181102362204722" footer="0.19685039370078741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98"/>
  <sheetViews>
    <sheetView showGridLines="0" zoomScaleNormal="100" zoomScaleSheetLayoutView="100" workbookViewId="0">
      <selection activeCell="H97" sqref="H97"/>
    </sheetView>
  </sheetViews>
  <sheetFormatPr baseColWidth="10" defaultColWidth="11.42578125" defaultRowHeight="12.75" x14ac:dyDescent="0.2"/>
  <cols>
    <col min="1" max="1" width="15.140625" style="2" customWidth="1"/>
    <col min="2" max="2" width="8.42578125" style="2" customWidth="1"/>
    <col min="3" max="3" width="11.140625" style="2" customWidth="1"/>
    <col min="4" max="4" width="10.28515625" style="2" customWidth="1"/>
    <col min="5" max="5" width="8.42578125" style="2" customWidth="1"/>
    <col min="6" max="6" width="11.140625" style="2" customWidth="1"/>
    <col min="7" max="7" width="11.42578125" style="2"/>
    <col min="8" max="8" width="9.42578125" style="2" customWidth="1"/>
    <col min="9" max="16384" width="11.42578125" style="2"/>
  </cols>
  <sheetData>
    <row r="10" spans="1:18" x14ac:dyDescent="0.2">
      <c r="A10" s="3" t="s">
        <v>68</v>
      </c>
      <c r="B10" s="3"/>
      <c r="C10" s="3"/>
      <c r="D10" s="3"/>
      <c r="E10" s="4"/>
      <c r="F10" s="4"/>
      <c r="G10" s="23"/>
      <c r="H10" s="23"/>
      <c r="I10" s="24"/>
    </row>
    <row r="11" spans="1:18" x14ac:dyDescent="0.2">
      <c r="A11" s="3"/>
      <c r="B11" s="3"/>
      <c r="C11" s="3"/>
      <c r="D11" s="3"/>
      <c r="E11" s="23"/>
      <c r="G11" s="23"/>
      <c r="H11" s="23"/>
      <c r="I11" s="24"/>
    </row>
    <row r="12" spans="1:18" x14ac:dyDescent="0.2">
      <c r="A12" s="23"/>
      <c r="B12" s="3"/>
      <c r="C12" s="3"/>
      <c r="D12" s="3"/>
      <c r="E12" s="3" t="str">
        <f>+CONCATENATE(MID(Principal!C11,1,14)," de ambas temporadas")</f>
        <v>Datos al 30/11 de ambas temporadas</v>
      </c>
      <c r="F12" s="4"/>
      <c r="G12" s="23"/>
      <c r="H12" s="23"/>
      <c r="I12" s="24"/>
    </row>
    <row r="13" spans="1:18" ht="3.75" customHeight="1" x14ac:dyDescent="0.2">
      <c r="A13" s="25"/>
      <c r="B13" s="25"/>
      <c r="C13" s="25"/>
      <c r="D13" s="25"/>
      <c r="E13" s="24"/>
      <c r="F13" s="24"/>
      <c r="G13" s="26"/>
      <c r="H13" s="26"/>
      <c r="I13" s="24"/>
    </row>
    <row r="14" spans="1:18" x14ac:dyDescent="0.2">
      <c r="A14" s="55" t="s">
        <v>55</v>
      </c>
      <c r="B14" s="56"/>
      <c r="C14" s="56"/>
      <c r="D14" s="57"/>
      <c r="E14" s="63" t="s">
        <v>69</v>
      </c>
      <c r="F14" s="63"/>
      <c r="G14" s="64"/>
      <c r="H14" s="94" t="s">
        <v>18</v>
      </c>
      <c r="I14" s="24"/>
    </row>
    <row r="15" spans="1:18" x14ac:dyDescent="0.2">
      <c r="A15" s="58" t="s">
        <v>13</v>
      </c>
      <c r="B15" s="59" t="s">
        <v>4</v>
      </c>
      <c r="C15" s="59" t="s">
        <v>5</v>
      </c>
      <c r="D15" s="60" t="s">
        <v>6</v>
      </c>
      <c r="E15" s="65" t="s">
        <v>4</v>
      </c>
      <c r="F15" s="65" t="s">
        <v>5</v>
      </c>
      <c r="G15" s="66" t="s">
        <v>6</v>
      </c>
      <c r="H15" s="95" t="s">
        <v>19</v>
      </c>
      <c r="I15" s="27"/>
      <c r="K15" s="28"/>
      <c r="L15" s="11"/>
      <c r="M15" s="11"/>
      <c r="N15" s="28"/>
      <c r="O15" s="28"/>
      <c r="P15" s="28"/>
      <c r="Q15" s="28"/>
      <c r="R15" s="29"/>
    </row>
    <row r="16" spans="1:18" x14ac:dyDescent="0.2">
      <c r="A16" s="33" t="s">
        <v>199</v>
      </c>
      <c r="B16" s="20">
        <v>60</v>
      </c>
      <c r="C16" s="20">
        <v>4200</v>
      </c>
      <c r="D16" s="20">
        <v>55</v>
      </c>
      <c r="E16" s="76">
        <v>0</v>
      </c>
      <c r="F16" s="77">
        <v>0</v>
      </c>
      <c r="G16" s="77">
        <v>0</v>
      </c>
      <c r="H16" s="93">
        <f>(+G16-D16)/D16</f>
        <v>-1</v>
      </c>
      <c r="I16" s="30"/>
      <c r="K16" s="31"/>
      <c r="L16" s="32"/>
      <c r="M16" s="32"/>
      <c r="N16" s="16"/>
      <c r="O16" s="16"/>
      <c r="P16" s="16"/>
      <c r="Q16" s="16"/>
      <c r="R16" s="16"/>
    </row>
    <row r="17" spans="1:18" x14ac:dyDescent="0.2">
      <c r="A17" s="33" t="s">
        <v>24</v>
      </c>
      <c r="B17" s="20">
        <v>15929</v>
      </c>
      <c r="C17" s="20">
        <v>18060</v>
      </c>
      <c r="D17" s="20">
        <v>11951</v>
      </c>
      <c r="E17" s="76">
        <v>0</v>
      </c>
      <c r="F17" s="77">
        <v>0</v>
      </c>
      <c r="G17" s="77">
        <v>0</v>
      </c>
      <c r="H17" s="93">
        <f t="shared" ref="H17:H43" si="0">(+G17-D17)/D17</f>
        <v>-1</v>
      </c>
      <c r="I17" s="30"/>
      <c r="K17" s="31"/>
      <c r="L17" s="32"/>
      <c r="M17" s="32"/>
      <c r="N17" s="16"/>
      <c r="O17" s="16"/>
      <c r="P17" s="16"/>
      <c r="Q17" s="16"/>
      <c r="R17" s="16"/>
    </row>
    <row r="18" spans="1:18" x14ac:dyDescent="0.2">
      <c r="A18" s="33" t="s">
        <v>56</v>
      </c>
      <c r="B18" s="20">
        <v>261</v>
      </c>
      <c r="C18" s="20">
        <v>37090</v>
      </c>
      <c r="D18" s="20">
        <v>271</v>
      </c>
      <c r="E18" s="76">
        <v>0</v>
      </c>
      <c r="F18" s="77">
        <v>0</v>
      </c>
      <c r="G18" s="77">
        <v>0</v>
      </c>
      <c r="H18" s="93">
        <f t="shared" si="0"/>
        <v>-1</v>
      </c>
      <c r="I18" s="30"/>
      <c r="K18" s="31"/>
      <c r="L18" s="32"/>
      <c r="M18" s="32"/>
      <c r="N18" s="16"/>
      <c r="O18" s="16"/>
      <c r="P18" s="16"/>
      <c r="Q18" s="16"/>
      <c r="R18" s="16"/>
    </row>
    <row r="19" spans="1:18" x14ac:dyDescent="0.2">
      <c r="A19" s="33" t="s">
        <v>200</v>
      </c>
      <c r="B19" s="20">
        <v>0</v>
      </c>
      <c r="C19" s="20">
        <v>13</v>
      </c>
      <c r="D19" s="20">
        <v>255</v>
      </c>
      <c r="E19" s="76">
        <v>0</v>
      </c>
      <c r="F19" s="77">
        <v>0</v>
      </c>
      <c r="G19" s="77">
        <v>0</v>
      </c>
      <c r="H19" s="93">
        <f t="shared" si="0"/>
        <v>-1</v>
      </c>
      <c r="I19" s="30"/>
      <c r="K19" s="31"/>
      <c r="L19" s="32"/>
      <c r="M19" s="32"/>
      <c r="N19" s="16"/>
      <c r="O19" s="16"/>
      <c r="P19" s="16"/>
      <c r="Q19" s="16"/>
      <c r="R19" s="16"/>
    </row>
    <row r="20" spans="1:18" x14ac:dyDescent="0.2">
      <c r="A20" s="33" t="s">
        <v>215</v>
      </c>
      <c r="B20" s="20">
        <v>0</v>
      </c>
      <c r="C20" s="20">
        <v>0</v>
      </c>
      <c r="D20" s="20">
        <v>0</v>
      </c>
      <c r="E20" s="76">
        <v>144</v>
      </c>
      <c r="F20" s="77">
        <v>576</v>
      </c>
      <c r="G20" s="77">
        <v>84</v>
      </c>
      <c r="H20" s="121" t="s">
        <v>14</v>
      </c>
      <c r="I20" s="30"/>
      <c r="K20" s="31"/>
      <c r="L20" s="32"/>
      <c r="M20" s="32"/>
      <c r="N20" s="16"/>
      <c r="O20" s="16"/>
      <c r="P20" s="16"/>
      <c r="Q20" s="16"/>
      <c r="R20" s="16"/>
    </row>
    <row r="21" spans="1:18" x14ac:dyDescent="0.2">
      <c r="A21" s="33" t="s">
        <v>70</v>
      </c>
      <c r="B21" s="20">
        <v>0</v>
      </c>
      <c r="C21" s="20">
        <v>63199</v>
      </c>
      <c r="D21" s="20">
        <v>1291</v>
      </c>
      <c r="E21" s="76">
        <v>0</v>
      </c>
      <c r="F21" s="77">
        <v>16450</v>
      </c>
      <c r="G21" s="77">
        <v>332</v>
      </c>
      <c r="H21" s="93">
        <f t="shared" si="0"/>
        <v>-0.74283501161890009</v>
      </c>
      <c r="I21" s="30"/>
      <c r="K21" s="31"/>
      <c r="L21" s="32"/>
      <c r="M21" s="32"/>
      <c r="N21" s="16"/>
      <c r="O21" s="16"/>
      <c r="P21" s="16"/>
      <c r="Q21" s="16"/>
      <c r="R21" s="16"/>
    </row>
    <row r="22" spans="1:18" x14ac:dyDescent="0.2">
      <c r="A22" s="33" t="s">
        <v>201</v>
      </c>
      <c r="B22" s="20">
        <v>0</v>
      </c>
      <c r="C22" s="20">
        <v>28800</v>
      </c>
      <c r="D22" s="20">
        <v>720</v>
      </c>
      <c r="E22" s="76">
        <v>0</v>
      </c>
      <c r="F22" s="77">
        <v>0</v>
      </c>
      <c r="G22" s="77">
        <v>0</v>
      </c>
      <c r="H22" s="93">
        <f t="shared" si="0"/>
        <v>-1</v>
      </c>
      <c r="I22" s="30"/>
      <c r="K22" s="31"/>
      <c r="L22" s="32"/>
      <c r="M22" s="32"/>
      <c r="N22" s="16"/>
      <c r="O22" s="16"/>
      <c r="P22" s="16"/>
      <c r="Q22" s="16"/>
      <c r="R22" s="16"/>
    </row>
    <row r="23" spans="1:18" x14ac:dyDescent="0.2">
      <c r="A23" s="33" t="s">
        <v>25</v>
      </c>
      <c r="B23" s="20">
        <v>1035</v>
      </c>
      <c r="C23" s="20">
        <v>1131</v>
      </c>
      <c r="D23" s="20">
        <v>1660</v>
      </c>
      <c r="E23" s="76">
        <v>0</v>
      </c>
      <c r="F23" s="77">
        <v>0</v>
      </c>
      <c r="G23" s="77">
        <v>0</v>
      </c>
      <c r="H23" s="93">
        <f t="shared" si="0"/>
        <v>-1</v>
      </c>
      <c r="I23" s="30"/>
      <c r="K23" s="31"/>
      <c r="L23" s="32"/>
      <c r="M23" s="32"/>
      <c r="N23" s="16"/>
      <c r="O23" s="16"/>
      <c r="P23" s="16"/>
      <c r="Q23" s="16"/>
      <c r="R23" s="16"/>
    </row>
    <row r="24" spans="1:18" x14ac:dyDescent="0.2">
      <c r="A24" s="33" t="s">
        <v>26</v>
      </c>
      <c r="B24" s="20">
        <v>1572</v>
      </c>
      <c r="C24" s="20">
        <v>1811</v>
      </c>
      <c r="D24" s="20">
        <v>2509</v>
      </c>
      <c r="E24" s="76">
        <v>17</v>
      </c>
      <c r="F24" s="77">
        <v>17</v>
      </c>
      <c r="G24" s="77">
        <v>27</v>
      </c>
      <c r="H24" s="93">
        <f t="shared" si="0"/>
        <v>-0.98923874053407734</v>
      </c>
      <c r="I24" s="30"/>
      <c r="K24" s="31"/>
      <c r="L24" s="32"/>
      <c r="M24" s="32"/>
      <c r="N24" s="16"/>
      <c r="O24" s="16"/>
      <c r="P24" s="16"/>
      <c r="Q24" s="16"/>
      <c r="R24" s="16"/>
    </row>
    <row r="25" spans="1:18" x14ac:dyDescent="0.2">
      <c r="A25" s="33" t="s">
        <v>173</v>
      </c>
      <c r="B25" s="20">
        <v>12</v>
      </c>
      <c r="C25" s="20">
        <v>12</v>
      </c>
      <c r="D25" s="20">
        <v>19</v>
      </c>
      <c r="E25" s="76">
        <v>0</v>
      </c>
      <c r="F25" s="77">
        <v>0</v>
      </c>
      <c r="G25" s="77">
        <v>0</v>
      </c>
      <c r="H25" s="93">
        <f t="shared" si="0"/>
        <v>-1</v>
      </c>
      <c r="I25" s="30"/>
      <c r="K25" s="31"/>
      <c r="L25" s="32"/>
      <c r="M25" s="32"/>
      <c r="N25" s="16"/>
      <c r="O25" s="16"/>
      <c r="P25" s="16"/>
      <c r="Q25" s="16"/>
      <c r="R25" s="16"/>
    </row>
    <row r="26" spans="1:18" x14ac:dyDescent="0.2">
      <c r="A26" s="33" t="s">
        <v>119</v>
      </c>
      <c r="B26" s="20">
        <v>84</v>
      </c>
      <c r="C26" s="20">
        <v>84</v>
      </c>
      <c r="D26" s="20">
        <v>136</v>
      </c>
      <c r="E26" s="76">
        <v>0</v>
      </c>
      <c r="F26" s="77">
        <v>0</v>
      </c>
      <c r="G26" s="77">
        <v>0</v>
      </c>
      <c r="H26" s="93">
        <f t="shared" si="0"/>
        <v>-1</v>
      </c>
      <c r="I26" s="30"/>
      <c r="K26" s="31"/>
      <c r="L26" s="32"/>
      <c r="M26" s="32"/>
      <c r="N26" s="16"/>
      <c r="O26" s="16"/>
      <c r="P26" s="16"/>
      <c r="Q26" s="16"/>
      <c r="R26" s="16"/>
    </row>
    <row r="27" spans="1:18" x14ac:dyDescent="0.2">
      <c r="A27" s="33" t="s">
        <v>174</v>
      </c>
      <c r="B27" s="20">
        <v>0</v>
      </c>
      <c r="C27" s="20">
        <v>8</v>
      </c>
      <c r="D27" s="20">
        <v>189</v>
      </c>
      <c r="E27" s="76">
        <v>0</v>
      </c>
      <c r="F27" s="77">
        <v>0</v>
      </c>
      <c r="G27" s="77">
        <v>0</v>
      </c>
      <c r="H27" s="93">
        <f t="shared" si="0"/>
        <v>-1</v>
      </c>
      <c r="I27" s="30"/>
      <c r="K27" s="31"/>
      <c r="L27" s="32"/>
      <c r="M27" s="32"/>
      <c r="N27" s="16"/>
      <c r="O27" s="16"/>
      <c r="P27" s="16"/>
      <c r="Q27" s="16"/>
      <c r="R27" s="16"/>
    </row>
    <row r="28" spans="1:18" x14ac:dyDescent="0.2">
      <c r="A28" s="33" t="s">
        <v>191</v>
      </c>
      <c r="B28" s="20">
        <v>12</v>
      </c>
      <c r="C28" s="20">
        <v>12</v>
      </c>
      <c r="D28" s="20">
        <v>19</v>
      </c>
      <c r="E28" s="76">
        <v>0</v>
      </c>
      <c r="F28" s="77">
        <v>0</v>
      </c>
      <c r="G28" s="77">
        <v>0</v>
      </c>
      <c r="H28" s="93">
        <f t="shared" si="0"/>
        <v>-1</v>
      </c>
      <c r="I28" s="30"/>
      <c r="K28" s="31"/>
      <c r="L28" s="32"/>
      <c r="M28" s="32"/>
      <c r="N28" s="16"/>
      <c r="O28" s="16"/>
      <c r="P28" s="16"/>
      <c r="Q28" s="16"/>
      <c r="R28" s="16"/>
    </row>
    <row r="29" spans="1:18" x14ac:dyDescent="0.2">
      <c r="A29" s="33" t="s">
        <v>120</v>
      </c>
      <c r="B29" s="20">
        <v>87</v>
      </c>
      <c r="C29" s="20">
        <v>87</v>
      </c>
      <c r="D29" s="20">
        <v>140</v>
      </c>
      <c r="E29" s="76">
        <v>0</v>
      </c>
      <c r="F29" s="77">
        <v>0</v>
      </c>
      <c r="G29" s="77">
        <v>0</v>
      </c>
      <c r="H29" s="93">
        <f t="shared" si="0"/>
        <v>-1</v>
      </c>
      <c r="I29" s="30"/>
      <c r="K29" s="31"/>
      <c r="L29" s="32"/>
      <c r="M29" s="32"/>
      <c r="N29" s="16"/>
      <c r="O29" s="16"/>
      <c r="P29" s="16"/>
      <c r="Q29" s="16"/>
      <c r="R29" s="16"/>
    </row>
    <row r="30" spans="1:18" x14ac:dyDescent="0.2">
      <c r="A30" s="33" t="s">
        <v>192</v>
      </c>
      <c r="B30" s="20">
        <v>0</v>
      </c>
      <c r="C30" s="20">
        <v>50223</v>
      </c>
      <c r="D30" s="20">
        <v>698</v>
      </c>
      <c r="E30" s="76">
        <v>0</v>
      </c>
      <c r="F30" s="77">
        <v>154351</v>
      </c>
      <c r="G30" s="77">
        <v>2154</v>
      </c>
      <c r="H30" s="93">
        <f t="shared" si="0"/>
        <v>2.0859598853868193</v>
      </c>
      <c r="I30" s="30"/>
      <c r="K30" s="31"/>
      <c r="L30" s="32"/>
      <c r="M30" s="32"/>
      <c r="N30" s="16"/>
      <c r="O30" s="16"/>
      <c r="P30" s="16"/>
      <c r="Q30" s="16"/>
      <c r="R30" s="16"/>
    </row>
    <row r="31" spans="1:18" x14ac:dyDescent="0.2">
      <c r="A31" s="33" t="s">
        <v>71</v>
      </c>
      <c r="B31" s="20">
        <v>0</v>
      </c>
      <c r="C31" s="20">
        <v>0</v>
      </c>
      <c r="D31" s="20">
        <v>0</v>
      </c>
      <c r="E31" s="76">
        <v>0</v>
      </c>
      <c r="F31" s="77">
        <v>18200</v>
      </c>
      <c r="G31" s="77">
        <v>235</v>
      </c>
      <c r="H31" s="93" t="s">
        <v>14</v>
      </c>
      <c r="I31" s="30"/>
      <c r="K31" s="31"/>
      <c r="L31" s="32"/>
      <c r="M31" s="32"/>
      <c r="N31" s="16"/>
      <c r="O31" s="16"/>
      <c r="P31" s="16"/>
      <c r="Q31" s="16"/>
      <c r="R31" s="16"/>
    </row>
    <row r="32" spans="1:18" x14ac:dyDescent="0.2">
      <c r="A32" s="33" t="s">
        <v>118</v>
      </c>
      <c r="B32" s="20">
        <v>26434</v>
      </c>
      <c r="C32" s="20">
        <v>1596613</v>
      </c>
      <c r="D32" s="20">
        <v>27027</v>
      </c>
      <c r="E32" s="76">
        <v>15697</v>
      </c>
      <c r="F32" s="77">
        <v>909929</v>
      </c>
      <c r="G32" s="77">
        <v>16173</v>
      </c>
      <c r="H32" s="93">
        <f t="shared" si="0"/>
        <v>-0.4015984015984016</v>
      </c>
      <c r="I32" s="30"/>
      <c r="K32" s="31"/>
      <c r="L32" s="32"/>
      <c r="M32" s="32"/>
      <c r="N32" s="16"/>
      <c r="O32" s="16"/>
      <c r="P32" s="16"/>
      <c r="Q32" s="16"/>
      <c r="R32" s="16"/>
    </row>
    <row r="33" spans="1:18" x14ac:dyDescent="0.2">
      <c r="A33" s="33" t="s">
        <v>208</v>
      </c>
      <c r="B33" s="20">
        <v>50</v>
      </c>
      <c r="C33" s="20">
        <v>50</v>
      </c>
      <c r="D33" s="20">
        <v>107</v>
      </c>
      <c r="E33" s="76">
        <v>0</v>
      </c>
      <c r="F33" s="77">
        <v>0</v>
      </c>
      <c r="G33" s="77">
        <v>0</v>
      </c>
      <c r="H33" s="93">
        <f t="shared" si="0"/>
        <v>-1</v>
      </c>
      <c r="I33" s="30"/>
      <c r="K33" s="31"/>
      <c r="L33" s="32"/>
      <c r="M33" s="32"/>
      <c r="N33" s="16"/>
      <c r="O33" s="16"/>
      <c r="P33" s="16"/>
      <c r="Q33" s="16"/>
      <c r="R33" s="16"/>
    </row>
    <row r="34" spans="1:18" x14ac:dyDescent="0.2">
      <c r="A34" s="33" t="s">
        <v>202</v>
      </c>
      <c r="B34" s="20">
        <v>0</v>
      </c>
      <c r="C34" s="20">
        <v>8582</v>
      </c>
      <c r="D34" s="20">
        <v>86</v>
      </c>
      <c r="E34" s="76">
        <v>0</v>
      </c>
      <c r="F34" s="77">
        <v>0</v>
      </c>
      <c r="G34" s="77">
        <v>0</v>
      </c>
      <c r="H34" s="93">
        <f t="shared" si="0"/>
        <v>-1</v>
      </c>
      <c r="I34" s="30"/>
      <c r="K34" s="31"/>
      <c r="L34" s="32"/>
      <c r="M34" s="32"/>
      <c r="N34" s="16"/>
      <c r="O34" s="16"/>
      <c r="P34" s="16"/>
      <c r="Q34" s="16"/>
      <c r="R34" s="16"/>
    </row>
    <row r="35" spans="1:18" x14ac:dyDescent="0.2">
      <c r="A35" s="33" t="s">
        <v>121</v>
      </c>
      <c r="B35" s="20">
        <v>104052</v>
      </c>
      <c r="C35" s="20">
        <v>8954337</v>
      </c>
      <c r="D35" s="20">
        <v>126097</v>
      </c>
      <c r="E35" s="76">
        <v>61988</v>
      </c>
      <c r="F35" s="77">
        <v>5223857</v>
      </c>
      <c r="G35" s="77">
        <v>74901</v>
      </c>
      <c r="H35" s="93">
        <f t="shared" si="0"/>
        <v>-0.40600490098892122</v>
      </c>
      <c r="I35" s="30"/>
      <c r="K35" s="31"/>
      <c r="L35" s="32"/>
      <c r="M35" s="32"/>
      <c r="N35" s="16"/>
      <c r="O35" s="16"/>
      <c r="P35" s="16"/>
      <c r="Q35" s="16"/>
      <c r="R35" s="16"/>
    </row>
    <row r="36" spans="1:18" x14ac:dyDescent="0.2">
      <c r="A36" s="33" t="s">
        <v>28</v>
      </c>
      <c r="B36" s="20">
        <v>0</v>
      </c>
      <c r="C36" s="20">
        <v>130908</v>
      </c>
      <c r="D36" s="20">
        <v>1783</v>
      </c>
      <c r="E36" s="76">
        <v>0</v>
      </c>
      <c r="F36" s="77">
        <v>97220</v>
      </c>
      <c r="G36" s="77">
        <v>1372</v>
      </c>
      <c r="H36" s="93">
        <f t="shared" si="0"/>
        <v>-0.23051037577117217</v>
      </c>
      <c r="I36" s="30"/>
      <c r="K36" s="31"/>
      <c r="L36" s="32"/>
      <c r="M36" s="32"/>
      <c r="N36" s="16"/>
      <c r="O36" s="16"/>
      <c r="P36" s="16"/>
      <c r="Q36" s="16"/>
      <c r="R36" s="16"/>
    </row>
    <row r="37" spans="1:18" x14ac:dyDescent="0.2">
      <c r="A37" s="33" t="s">
        <v>29</v>
      </c>
      <c r="B37" s="20">
        <v>17744</v>
      </c>
      <c r="C37" s="20">
        <v>97114</v>
      </c>
      <c r="D37" s="20">
        <v>22835</v>
      </c>
      <c r="E37" s="76">
        <v>7498</v>
      </c>
      <c r="F37" s="77">
        <v>7498</v>
      </c>
      <c r="G37" s="77">
        <v>9555</v>
      </c>
      <c r="H37" s="93">
        <f t="shared" si="0"/>
        <v>-0.58156338953361064</v>
      </c>
      <c r="I37" s="30"/>
      <c r="K37" s="31"/>
      <c r="L37" s="32"/>
      <c r="M37" s="32"/>
      <c r="N37" s="16"/>
      <c r="O37" s="16"/>
      <c r="P37" s="16"/>
      <c r="Q37" s="16"/>
      <c r="R37" s="16"/>
    </row>
    <row r="38" spans="1:18" x14ac:dyDescent="0.2">
      <c r="A38" s="33" t="s">
        <v>30</v>
      </c>
      <c r="B38" s="20">
        <v>13486</v>
      </c>
      <c r="C38" s="20">
        <v>809160</v>
      </c>
      <c r="D38" s="20">
        <v>20310</v>
      </c>
      <c r="E38" s="76">
        <v>21206</v>
      </c>
      <c r="F38" s="77">
        <v>1268112</v>
      </c>
      <c r="G38" s="77">
        <v>31908</v>
      </c>
      <c r="H38" s="93">
        <f t="shared" si="0"/>
        <v>0.57104874446085674</v>
      </c>
      <c r="I38" s="30"/>
      <c r="K38" s="31"/>
      <c r="L38" s="32"/>
      <c r="M38" s="32"/>
      <c r="N38" s="16"/>
      <c r="O38" s="16"/>
      <c r="P38" s="16"/>
      <c r="Q38" s="16"/>
      <c r="R38" s="16"/>
    </row>
    <row r="39" spans="1:18" x14ac:dyDescent="0.2">
      <c r="A39" s="33" t="s">
        <v>193</v>
      </c>
      <c r="B39" s="20">
        <v>0</v>
      </c>
      <c r="C39" s="20">
        <v>0</v>
      </c>
      <c r="D39" s="20">
        <v>0</v>
      </c>
      <c r="E39" s="76">
        <v>220</v>
      </c>
      <c r="F39" s="77">
        <v>880</v>
      </c>
      <c r="G39" s="77">
        <v>212</v>
      </c>
      <c r="H39" s="93" t="s">
        <v>14</v>
      </c>
      <c r="I39" s="30"/>
      <c r="K39" s="31"/>
      <c r="L39" s="32"/>
      <c r="M39" s="32"/>
      <c r="N39" s="16"/>
      <c r="O39" s="16"/>
      <c r="P39" s="16"/>
      <c r="Q39" s="16"/>
      <c r="R39" s="16"/>
    </row>
    <row r="40" spans="1:18" x14ac:dyDescent="0.2">
      <c r="A40" s="33" t="s">
        <v>31</v>
      </c>
      <c r="B40" s="20">
        <v>270</v>
      </c>
      <c r="C40" s="20">
        <v>1244</v>
      </c>
      <c r="D40" s="20">
        <v>1549</v>
      </c>
      <c r="E40" s="76">
        <v>108</v>
      </c>
      <c r="F40" s="77">
        <v>114</v>
      </c>
      <c r="G40" s="77">
        <v>287</v>
      </c>
      <c r="H40" s="93">
        <f t="shared" si="0"/>
        <v>-0.81471917366042612</v>
      </c>
      <c r="I40" s="30"/>
      <c r="K40" s="31"/>
      <c r="L40" s="32"/>
      <c r="M40" s="32"/>
      <c r="N40" s="16"/>
      <c r="O40" s="16"/>
      <c r="P40" s="16"/>
      <c r="Q40" s="16"/>
      <c r="R40" s="16"/>
    </row>
    <row r="41" spans="1:18" x14ac:dyDescent="0.2">
      <c r="A41" s="33" t="s">
        <v>203</v>
      </c>
      <c r="B41" s="20">
        <v>54</v>
      </c>
      <c r="C41" s="20">
        <v>54</v>
      </c>
      <c r="D41" s="20">
        <v>76</v>
      </c>
      <c r="E41" s="76">
        <v>72</v>
      </c>
      <c r="F41" s="77">
        <v>72</v>
      </c>
      <c r="G41" s="77">
        <v>102</v>
      </c>
      <c r="H41" s="93">
        <f t="shared" si="0"/>
        <v>0.34210526315789475</v>
      </c>
      <c r="I41" s="30"/>
      <c r="K41" s="31"/>
      <c r="L41" s="32"/>
      <c r="M41" s="32"/>
      <c r="N41" s="16"/>
      <c r="O41" s="16"/>
      <c r="P41" s="16"/>
      <c r="Q41" s="16"/>
      <c r="R41" s="16"/>
    </row>
    <row r="42" spans="1:18" x14ac:dyDescent="0.2">
      <c r="A42" s="33" t="s">
        <v>32</v>
      </c>
      <c r="B42" s="20">
        <v>312</v>
      </c>
      <c r="C42" s="20">
        <v>16360</v>
      </c>
      <c r="D42" s="20">
        <v>458</v>
      </c>
      <c r="E42" s="76">
        <v>445</v>
      </c>
      <c r="F42" s="77">
        <v>15490</v>
      </c>
      <c r="G42" s="77">
        <v>592</v>
      </c>
      <c r="H42" s="93">
        <f t="shared" si="0"/>
        <v>0.29257641921397382</v>
      </c>
      <c r="I42" s="30"/>
      <c r="K42" s="31"/>
      <c r="L42" s="32"/>
      <c r="M42" s="32"/>
      <c r="N42" s="16"/>
      <c r="O42" s="16"/>
      <c r="P42" s="16"/>
      <c r="Q42" s="16"/>
      <c r="R42" s="16"/>
    </row>
    <row r="43" spans="1:18" x14ac:dyDescent="0.2">
      <c r="A43" s="33" t="s">
        <v>33</v>
      </c>
      <c r="B43" s="20">
        <v>0</v>
      </c>
      <c r="C43" s="20">
        <v>157</v>
      </c>
      <c r="D43" s="20">
        <v>3803</v>
      </c>
      <c r="E43" s="76">
        <v>0</v>
      </c>
      <c r="F43" s="77">
        <v>0</v>
      </c>
      <c r="G43" s="77">
        <v>0</v>
      </c>
      <c r="H43" s="93">
        <f t="shared" si="0"/>
        <v>-1</v>
      </c>
      <c r="I43" s="30"/>
      <c r="K43" s="31"/>
      <c r="L43" s="32"/>
      <c r="M43" s="32"/>
      <c r="N43" s="16"/>
      <c r="O43" s="16"/>
      <c r="P43" s="16"/>
      <c r="Q43" s="16"/>
      <c r="R43" s="16"/>
    </row>
    <row r="44" spans="1:18" x14ac:dyDescent="0.2">
      <c r="A44" s="104" t="s">
        <v>12</v>
      </c>
      <c r="B44" s="105">
        <f t="shared" ref="B44:G44" si="1">SUM(B16:B43)</f>
        <v>181454</v>
      </c>
      <c r="C44" s="105">
        <f t="shared" si="1"/>
        <v>11819309</v>
      </c>
      <c r="D44" s="105">
        <f t="shared" si="1"/>
        <v>224044</v>
      </c>
      <c r="E44" s="78">
        <f t="shared" si="1"/>
        <v>107395</v>
      </c>
      <c r="F44" s="79">
        <f t="shared" si="1"/>
        <v>7712766</v>
      </c>
      <c r="G44" s="79">
        <f t="shared" si="1"/>
        <v>137934</v>
      </c>
      <c r="H44" s="96">
        <f>(+G44-D44)/D44</f>
        <v>-0.38434414668547251</v>
      </c>
      <c r="I44" s="34"/>
      <c r="K44" s="28"/>
      <c r="L44" s="28"/>
      <c r="M44" s="28"/>
      <c r="N44" s="35"/>
      <c r="O44" s="28"/>
      <c r="P44" s="28"/>
      <c r="Q44" s="35"/>
      <c r="R44" s="36"/>
    </row>
    <row r="45" spans="1:18" x14ac:dyDescent="0.2">
      <c r="A45" s="9"/>
      <c r="B45" s="9"/>
      <c r="C45" s="9"/>
      <c r="D45" s="9"/>
      <c r="E45" s="37"/>
      <c r="F45" s="131" t="s">
        <v>15</v>
      </c>
      <c r="G45" s="131"/>
      <c r="H45" s="38">
        <f>(+E44-B44)/B44</f>
        <v>-0.40814200844291115</v>
      </c>
      <c r="I45" s="39"/>
      <c r="K45" s="28"/>
      <c r="L45" s="40"/>
      <c r="M45" s="40"/>
      <c r="N45" s="40"/>
      <c r="O45" s="11"/>
      <c r="P45" s="11"/>
      <c r="Q45" s="11"/>
      <c r="R45" s="11"/>
    </row>
    <row r="46" spans="1:18" ht="26.25" customHeight="1" x14ac:dyDescent="0.2">
      <c r="A46" s="9"/>
      <c r="B46" s="9"/>
      <c r="C46" s="9"/>
      <c r="D46" s="9"/>
      <c r="E46" s="37"/>
      <c r="F46" s="41"/>
      <c r="G46" s="41"/>
      <c r="H46" s="42"/>
      <c r="I46" s="39"/>
      <c r="K46" s="28"/>
      <c r="L46" s="40"/>
      <c r="M46" s="40"/>
      <c r="N46" s="40"/>
      <c r="O46" s="11"/>
      <c r="R46" s="36"/>
    </row>
    <row r="47" spans="1:18" x14ac:dyDescent="0.2">
      <c r="A47" s="55" t="s">
        <v>52</v>
      </c>
      <c r="B47" s="56"/>
      <c r="C47" s="56"/>
      <c r="D47" s="57"/>
      <c r="E47" s="63" t="s">
        <v>59</v>
      </c>
      <c r="F47" s="63"/>
      <c r="G47" s="64"/>
      <c r="H47" s="94" t="s">
        <v>18</v>
      </c>
      <c r="I47" s="24"/>
      <c r="K47" s="28"/>
      <c r="L47" s="28"/>
      <c r="M47" s="28"/>
      <c r="N47" s="28"/>
      <c r="O47" s="28"/>
      <c r="P47" s="28"/>
      <c r="Q47" s="28"/>
      <c r="R47" s="29"/>
    </row>
    <row r="48" spans="1:18" x14ac:dyDescent="0.2">
      <c r="A48" s="61" t="s">
        <v>16</v>
      </c>
      <c r="B48" s="50" t="s">
        <v>4</v>
      </c>
      <c r="C48" s="50" t="s">
        <v>5</v>
      </c>
      <c r="D48" s="62" t="s">
        <v>6</v>
      </c>
      <c r="E48" s="67" t="s">
        <v>4</v>
      </c>
      <c r="F48" s="67" t="s">
        <v>5</v>
      </c>
      <c r="G48" s="68" t="s">
        <v>6</v>
      </c>
      <c r="H48" s="97" t="s">
        <v>19</v>
      </c>
      <c r="I48" s="27"/>
      <c r="K48" s="28"/>
      <c r="L48" s="16"/>
      <c r="M48" s="16"/>
      <c r="N48" s="16"/>
      <c r="O48" s="16"/>
      <c r="P48" s="16"/>
      <c r="Q48" s="16"/>
      <c r="R48" s="16"/>
    </row>
    <row r="49" spans="1:18" x14ac:dyDescent="0.2">
      <c r="A49" s="73" t="s">
        <v>45</v>
      </c>
      <c r="B49" s="74">
        <v>2080</v>
      </c>
      <c r="C49" s="74">
        <v>168739</v>
      </c>
      <c r="D49" s="74">
        <v>2021</v>
      </c>
      <c r="E49" s="82">
        <v>2131</v>
      </c>
      <c r="F49" s="80">
        <v>215019</v>
      </c>
      <c r="G49" s="83">
        <v>2128</v>
      </c>
      <c r="H49" s="91">
        <f t="shared" ref="H49:H95" si="2">(+G49-D49)/D49</f>
        <v>5.2944087085601187E-2</v>
      </c>
      <c r="I49" s="27"/>
      <c r="K49" s="28"/>
      <c r="L49" s="16"/>
      <c r="M49" s="16"/>
      <c r="N49" s="16"/>
      <c r="O49" s="16"/>
      <c r="P49" s="16"/>
      <c r="Q49" s="16"/>
      <c r="R49" s="16"/>
    </row>
    <row r="50" spans="1:18" x14ac:dyDescent="0.2">
      <c r="A50" s="75" t="s">
        <v>122</v>
      </c>
      <c r="B50" s="122">
        <v>3267</v>
      </c>
      <c r="C50" s="122">
        <v>33976</v>
      </c>
      <c r="D50" s="122">
        <v>2585</v>
      </c>
      <c r="E50" s="84">
        <v>126</v>
      </c>
      <c r="F50" s="123">
        <v>11759</v>
      </c>
      <c r="G50" s="85">
        <v>141</v>
      </c>
      <c r="H50" s="91">
        <f t="shared" si="2"/>
        <v>-0.94545454545454544</v>
      </c>
      <c r="I50" s="27"/>
      <c r="K50" s="28"/>
      <c r="L50" s="16"/>
      <c r="M50" s="16"/>
      <c r="N50" s="16"/>
      <c r="O50" s="16"/>
      <c r="P50" s="16"/>
      <c r="Q50" s="16"/>
      <c r="R50" s="16"/>
    </row>
    <row r="51" spans="1:18" x14ac:dyDescent="0.2">
      <c r="A51" s="75" t="s">
        <v>38</v>
      </c>
      <c r="B51" s="122">
        <v>221</v>
      </c>
      <c r="C51" s="122">
        <v>13260</v>
      </c>
      <c r="D51" s="122">
        <v>333</v>
      </c>
      <c r="E51" s="84">
        <v>476</v>
      </c>
      <c r="F51" s="123">
        <v>28560</v>
      </c>
      <c r="G51" s="85">
        <v>717</v>
      </c>
      <c r="H51" s="91">
        <f t="shared" si="2"/>
        <v>1.1531531531531531</v>
      </c>
      <c r="I51" s="27"/>
      <c r="K51" s="28"/>
      <c r="L51" s="16"/>
      <c r="M51" s="16"/>
      <c r="N51" s="16"/>
      <c r="O51" s="16"/>
      <c r="P51" s="16"/>
      <c r="Q51" s="16"/>
      <c r="R51" s="16"/>
    </row>
    <row r="52" spans="1:18" x14ac:dyDescent="0.2">
      <c r="A52" s="75" t="s">
        <v>153</v>
      </c>
      <c r="B52" s="122">
        <v>585</v>
      </c>
      <c r="C52" s="122">
        <v>33600</v>
      </c>
      <c r="D52" s="122">
        <v>611</v>
      </c>
      <c r="E52" s="84">
        <v>416</v>
      </c>
      <c r="F52" s="123">
        <v>24961</v>
      </c>
      <c r="G52" s="85">
        <v>443</v>
      </c>
      <c r="H52" s="91">
        <f t="shared" si="2"/>
        <v>-0.27495908346972175</v>
      </c>
      <c r="I52" s="27"/>
      <c r="K52" s="28"/>
      <c r="L52" s="16"/>
      <c r="M52" s="16"/>
      <c r="N52" s="16"/>
      <c r="O52" s="16"/>
      <c r="P52" s="16"/>
      <c r="Q52" s="16"/>
      <c r="R52" s="16"/>
    </row>
    <row r="53" spans="1:18" x14ac:dyDescent="0.2">
      <c r="A53" s="75" t="s">
        <v>39</v>
      </c>
      <c r="B53" s="122">
        <v>24826</v>
      </c>
      <c r="C53" s="122">
        <v>588911</v>
      </c>
      <c r="D53" s="122">
        <v>35537</v>
      </c>
      <c r="E53" s="84">
        <v>25782</v>
      </c>
      <c r="F53" s="123">
        <v>1088988</v>
      </c>
      <c r="G53" s="85">
        <v>36351</v>
      </c>
      <c r="H53" s="91">
        <f t="shared" si="2"/>
        <v>2.290570391423024E-2</v>
      </c>
      <c r="I53" s="27"/>
      <c r="K53" s="28"/>
      <c r="L53" s="16"/>
      <c r="M53" s="16"/>
      <c r="N53" s="16"/>
      <c r="O53" s="16"/>
      <c r="P53" s="16"/>
      <c r="Q53" s="16"/>
      <c r="R53" s="16"/>
    </row>
    <row r="54" spans="1:18" x14ac:dyDescent="0.2">
      <c r="A54" s="75" t="s">
        <v>57</v>
      </c>
      <c r="B54" s="20">
        <v>2547</v>
      </c>
      <c r="C54" s="20">
        <v>148853</v>
      </c>
      <c r="D54" s="20">
        <v>2988</v>
      </c>
      <c r="E54" s="84">
        <v>3319</v>
      </c>
      <c r="F54" s="77">
        <v>140648</v>
      </c>
      <c r="G54" s="85">
        <v>3850</v>
      </c>
      <c r="H54" s="91">
        <f t="shared" si="2"/>
        <v>0.28848728246318606</v>
      </c>
      <c r="I54" s="27"/>
      <c r="K54" s="28"/>
      <c r="L54" s="16"/>
      <c r="M54" s="16"/>
      <c r="N54" s="16"/>
      <c r="O54" s="16"/>
      <c r="P54" s="16"/>
      <c r="Q54" s="16"/>
      <c r="R54" s="16"/>
    </row>
    <row r="55" spans="1:18" x14ac:dyDescent="0.2">
      <c r="A55" s="75" t="s">
        <v>40</v>
      </c>
      <c r="B55" s="20">
        <v>1734</v>
      </c>
      <c r="C55" s="20">
        <v>104040</v>
      </c>
      <c r="D55" s="20">
        <v>2611</v>
      </c>
      <c r="E55" s="84">
        <v>170</v>
      </c>
      <c r="F55" s="77">
        <v>10200</v>
      </c>
      <c r="G55" s="85">
        <v>256</v>
      </c>
      <c r="H55" s="91">
        <f t="shared" si="2"/>
        <v>-0.90195327460743013</v>
      </c>
      <c r="I55" s="27"/>
      <c r="K55" s="28"/>
      <c r="L55" s="16"/>
      <c r="M55" s="16"/>
      <c r="N55" s="16"/>
      <c r="O55" s="16"/>
      <c r="P55" s="16"/>
      <c r="Q55" s="16"/>
      <c r="R55" s="16"/>
    </row>
    <row r="56" spans="1:18" x14ac:dyDescent="0.2">
      <c r="A56" s="75" t="s">
        <v>154</v>
      </c>
      <c r="B56" s="20">
        <v>63</v>
      </c>
      <c r="C56" s="20">
        <v>6615</v>
      </c>
      <c r="D56" s="20">
        <v>76</v>
      </c>
      <c r="E56" s="84">
        <v>0</v>
      </c>
      <c r="F56" s="77">
        <v>22000</v>
      </c>
      <c r="G56" s="85">
        <v>308</v>
      </c>
      <c r="H56" s="91">
        <f t="shared" si="2"/>
        <v>3.0526315789473686</v>
      </c>
      <c r="I56" s="27"/>
      <c r="K56" s="28"/>
      <c r="L56" s="16"/>
      <c r="M56" s="16"/>
      <c r="N56" s="16"/>
      <c r="O56" s="16"/>
      <c r="P56" s="16"/>
      <c r="Q56" s="16"/>
      <c r="R56" s="16"/>
    </row>
    <row r="57" spans="1:18" x14ac:dyDescent="0.2">
      <c r="A57" s="75" t="s">
        <v>41</v>
      </c>
      <c r="B57" s="20">
        <v>918</v>
      </c>
      <c r="C57" s="20">
        <v>55080</v>
      </c>
      <c r="D57" s="20">
        <v>1383</v>
      </c>
      <c r="E57" s="84">
        <v>340</v>
      </c>
      <c r="F57" s="77">
        <v>25900</v>
      </c>
      <c r="G57" s="85">
        <v>623</v>
      </c>
      <c r="H57" s="91">
        <f t="shared" si="2"/>
        <v>-0.54953000723065804</v>
      </c>
      <c r="I57" s="27"/>
      <c r="K57" s="28"/>
      <c r="L57" s="16"/>
      <c r="M57" s="16"/>
      <c r="N57" s="16"/>
      <c r="O57" s="16"/>
      <c r="P57" s="16"/>
      <c r="Q57" s="16"/>
      <c r="R57" s="16"/>
    </row>
    <row r="58" spans="1:18" x14ac:dyDescent="0.2">
      <c r="A58" s="75" t="s">
        <v>155</v>
      </c>
      <c r="B58" s="20">
        <v>81</v>
      </c>
      <c r="C58" s="20">
        <v>5976</v>
      </c>
      <c r="D58" s="20">
        <v>99</v>
      </c>
      <c r="E58" s="84">
        <v>61</v>
      </c>
      <c r="F58" s="77">
        <v>4376</v>
      </c>
      <c r="G58" s="85">
        <v>74</v>
      </c>
      <c r="H58" s="91">
        <f t="shared" si="2"/>
        <v>-0.25252525252525254</v>
      </c>
      <c r="I58" s="27"/>
      <c r="K58" s="28"/>
      <c r="L58" s="16"/>
      <c r="M58" s="16"/>
      <c r="N58" s="16"/>
      <c r="O58" s="16"/>
      <c r="P58" s="16"/>
      <c r="Q58" s="16"/>
      <c r="R58" s="16"/>
    </row>
    <row r="59" spans="1:18" x14ac:dyDescent="0.2">
      <c r="A59" s="75" t="s">
        <v>42</v>
      </c>
      <c r="B59" s="20">
        <v>600</v>
      </c>
      <c r="C59" s="20">
        <v>4903</v>
      </c>
      <c r="D59" s="20">
        <v>3360</v>
      </c>
      <c r="E59" s="84">
        <v>0</v>
      </c>
      <c r="F59" s="77">
        <v>2150</v>
      </c>
      <c r="G59" s="85">
        <v>43</v>
      </c>
      <c r="H59" s="91">
        <f t="shared" si="2"/>
        <v>-0.987202380952381</v>
      </c>
      <c r="I59" s="27"/>
      <c r="K59" s="28"/>
      <c r="L59" s="16"/>
      <c r="M59" s="16"/>
      <c r="N59" s="16"/>
      <c r="O59" s="16"/>
      <c r="P59" s="16"/>
      <c r="Q59" s="16"/>
      <c r="R59" s="16"/>
    </row>
    <row r="60" spans="1:18" x14ac:dyDescent="0.2">
      <c r="A60" s="75" t="s">
        <v>194</v>
      </c>
      <c r="B60" s="20">
        <v>20</v>
      </c>
      <c r="C60" s="20">
        <v>1440</v>
      </c>
      <c r="D60" s="20">
        <v>29</v>
      </c>
      <c r="E60" s="84">
        <v>0</v>
      </c>
      <c r="F60" s="77">
        <v>0</v>
      </c>
      <c r="G60" s="85">
        <v>0</v>
      </c>
      <c r="H60" s="91">
        <f t="shared" si="2"/>
        <v>-1</v>
      </c>
      <c r="I60" s="27"/>
      <c r="K60" s="28"/>
      <c r="L60" s="16"/>
      <c r="M60" s="16"/>
      <c r="N60" s="16"/>
      <c r="O60" s="16"/>
      <c r="P60" s="16"/>
      <c r="Q60" s="16"/>
      <c r="R60" s="16"/>
    </row>
    <row r="61" spans="1:18" x14ac:dyDescent="0.2">
      <c r="A61" s="75" t="s">
        <v>58</v>
      </c>
      <c r="B61" s="20">
        <v>14070</v>
      </c>
      <c r="C61" s="20">
        <v>109202</v>
      </c>
      <c r="D61" s="20">
        <v>10917</v>
      </c>
      <c r="E61" s="84">
        <v>1695</v>
      </c>
      <c r="F61" s="77">
        <v>178899</v>
      </c>
      <c r="G61" s="85">
        <v>1911</v>
      </c>
      <c r="H61" s="91">
        <f t="shared" si="2"/>
        <v>-0.82495190986534761</v>
      </c>
      <c r="I61" s="27"/>
      <c r="K61" s="28"/>
      <c r="L61" s="16"/>
      <c r="M61" s="16"/>
      <c r="N61" s="16"/>
      <c r="O61" s="16"/>
      <c r="P61" s="16"/>
      <c r="Q61" s="16"/>
      <c r="R61" s="16"/>
    </row>
    <row r="62" spans="1:18" x14ac:dyDescent="0.2">
      <c r="A62" s="75" t="s">
        <v>72</v>
      </c>
      <c r="B62" s="20">
        <v>1065</v>
      </c>
      <c r="C62" s="20">
        <v>204941</v>
      </c>
      <c r="D62" s="20">
        <v>2774</v>
      </c>
      <c r="E62" s="84">
        <v>1268</v>
      </c>
      <c r="F62" s="77">
        <v>300053</v>
      </c>
      <c r="G62" s="85">
        <v>4152</v>
      </c>
      <c r="H62" s="91">
        <f t="shared" si="2"/>
        <v>0.4967555875991348</v>
      </c>
      <c r="I62" s="27"/>
      <c r="K62" s="28"/>
      <c r="L62" s="16"/>
      <c r="M62" s="16"/>
      <c r="N62" s="16"/>
      <c r="O62" s="16"/>
      <c r="P62" s="16"/>
      <c r="Q62" s="16"/>
      <c r="R62" s="16"/>
    </row>
    <row r="63" spans="1:18" x14ac:dyDescent="0.2">
      <c r="A63" s="75" t="s">
        <v>123</v>
      </c>
      <c r="B63" s="20">
        <v>42</v>
      </c>
      <c r="C63" s="20">
        <v>6282</v>
      </c>
      <c r="D63" s="20">
        <v>83</v>
      </c>
      <c r="E63" s="84">
        <v>42</v>
      </c>
      <c r="F63" s="77">
        <v>2058</v>
      </c>
      <c r="G63" s="85">
        <v>42</v>
      </c>
      <c r="H63" s="91">
        <f t="shared" si="2"/>
        <v>-0.49397590361445781</v>
      </c>
      <c r="I63" s="27"/>
      <c r="K63" s="28"/>
      <c r="L63" s="16"/>
      <c r="M63" s="16"/>
      <c r="N63" s="16"/>
      <c r="O63" s="16"/>
      <c r="P63" s="16"/>
      <c r="Q63" s="16"/>
      <c r="R63" s="16"/>
    </row>
    <row r="64" spans="1:18" x14ac:dyDescent="0.2">
      <c r="A64" s="75" t="s">
        <v>47</v>
      </c>
      <c r="B64" s="20">
        <v>2480</v>
      </c>
      <c r="C64" s="20">
        <v>191053</v>
      </c>
      <c r="D64" s="20">
        <v>2699</v>
      </c>
      <c r="E64" s="84">
        <v>1586</v>
      </c>
      <c r="F64" s="77">
        <v>127285</v>
      </c>
      <c r="G64" s="85">
        <v>1879</v>
      </c>
      <c r="H64" s="91">
        <f t="shared" si="2"/>
        <v>-0.30381622823267879</v>
      </c>
      <c r="I64" s="27"/>
      <c r="K64" s="28"/>
      <c r="L64" s="16"/>
      <c r="M64" s="16"/>
      <c r="N64" s="16"/>
      <c r="O64" s="16"/>
      <c r="P64" s="16"/>
      <c r="Q64" s="16"/>
      <c r="R64" s="16"/>
    </row>
    <row r="65" spans="1:18" x14ac:dyDescent="0.2">
      <c r="A65" s="75" t="s">
        <v>48</v>
      </c>
      <c r="B65" s="20">
        <v>1128</v>
      </c>
      <c r="C65" s="20">
        <v>116484</v>
      </c>
      <c r="D65" s="20">
        <v>1288</v>
      </c>
      <c r="E65" s="84">
        <v>622</v>
      </c>
      <c r="F65" s="77">
        <v>63432</v>
      </c>
      <c r="G65" s="85">
        <v>720</v>
      </c>
      <c r="H65" s="91">
        <f t="shared" si="2"/>
        <v>-0.44099378881987578</v>
      </c>
      <c r="I65" s="27"/>
      <c r="K65" s="28"/>
      <c r="L65" s="16"/>
      <c r="M65" s="16"/>
      <c r="N65" s="16"/>
      <c r="O65" s="16"/>
      <c r="P65" s="16"/>
      <c r="Q65" s="16"/>
      <c r="R65" s="16"/>
    </row>
    <row r="66" spans="1:18" x14ac:dyDescent="0.2">
      <c r="A66" s="75" t="s">
        <v>35</v>
      </c>
      <c r="B66" s="20">
        <v>17371</v>
      </c>
      <c r="C66" s="20">
        <v>1465840</v>
      </c>
      <c r="D66" s="20">
        <v>20029</v>
      </c>
      <c r="E66" s="84">
        <v>15935</v>
      </c>
      <c r="F66" s="77">
        <v>1274730</v>
      </c>
      <c r="G66" s="85">
        <v>17735</v>
      </c>
      <c r="H66" s="91">
        <f t="shared" si="2"/>
        <v>-0.11453392580757901</v>
      </c>
      <c r="I66" s="27"/>
      <c r="K66" s="28"/>
      <c r="L66" s="16"/>
      <c r="M66" s="16"/>
      <c r="N66" s="16"/>
      <c r="O66" s="16"/>
      <c r="P66" s="16"/>
      <c r="Q66" s="16"/>
      <c r="R66" s="16"/>
    </row>
    <row r="67" spans="1:18" x14ac:dyDescent="0.2">
      <c r="A67" s="75" t="s">
        <v>124</v>
      </c>
      <c r="B67" s="20">
        <v>1857</v>
      </c>
      <c r="C67" s="20">
        <v>130479</v>
      </c>
      <c r="D67" s="20">
        <v>1958</v>
      </c>
      <c r="E67" s="84">
        <v>1068</v>
      </c>
      <c r="F67" s="77">
        <v>82296</v>
      </c>
      <c r="G67" s="85">
        <v>1148</v>
      </c>
      <c r="H67" s="91">
        <f t="shared" si="2"/>
        <v>-0.41368743615934628</v>
      </c>
      <c r="I67" s="27"/>
      <c r="K67" s="28"/>
      <c r="L67" s="16"/>
      <c r="M67" s="16"/>
      <c r="N67" s="16"/>
      <c r="O67" s="16"/>
      <c r="P67" s="16"/>
      <c r="Q67" s="16"/>
      <c r="R67" s="16"/>
    </row>
    <row r="68" spans="1:18" x14ac:dyDescent="0.2">
      <c r="A68" s="75" t="s">
        <v>175</v>
      </c>
      <c r="B68" s="20">
        <v>60</v>
      </c>
      <c r="C68" s="20">
        <v>60</v>
      </c>
      <c r="D68" s="20">
        <v>48</v>
      </c>
      <c r="E68" s="84">
        <v>0</v>
      </c>
      <c r="F68" s="77">
        <v>0</v>
      </c>
      <c r="G68" s="85">
        <v>0</v>
      </c>
      <c r="H68" s="91">
        <f t="shared" si="2"/>
        <v>-1</v>
      </c>
      <c r="I68" s="27"/>
      <c r="K68" s="28"/>
      <c r="L68" s="16"/>
      <c r="M68" s="16"/>
      <c r="N68" s="16"/>
      <c r="O68" s="16"/>
      <c r="P68" s="16"/>
      <c r="Q68" s="16"/>
      <c r="R68" s="16"/>
    </row>
    <row r="69" spans="1:18" x14ac:dyDescent="0.2">
      <c r="A69" s="75" t="s">
        <v>50</v>
      </c>
      <c r="B69" s="20">
        <v>4363</v>
      </c>
      <c r="C69" s="20">
        <v>276162</v>
      </c>
      <c r="D69" s="20">
        <v>4806</v>
      </c>
      <c r="E69" s="84">
        <v>3693</v>
      </c>
      <c r="F69" s="77">
        <v>234835</v>
      </c>
      <c r="G69" s="85">
        <v>3974</v>
      </c>
      <c r="H69" s="91">
        <f t="shared" si="2"/>
        <v>-0.17311693716188098</v>
      </c>
      <c r="I69" s="27"/>
      <c r="K69" s="28"/>
      <c r="L69" s="16"/>
      <c r="M69" s="16"/>
      <c r="N69" s="16"/>
      <c r="O69" s="16"/>
      <c r="P69" s="16"/>
      <c r="Q69" s="16"/>
      <c r="R69" s="16"/>
    </row>
    <row r="70" spans="1:18" x14ac:dyDescent="0.2">
      <c r="A70" s="75" t="s">
        <v>125</v>
      </c>
      <c r="B70" s="20">
        <v>204</v>
      </c>
      <c r="C70" s="20">
        <v>13040</v>
      </c>
      <c r="D70" s="20">
        <v>209</v>
      </c>
      <c r="E70" s="84">
        <v>101</v>
      </c>
      <c r="F70" s="77">
        <v>6906</v>
      </c>
      <c r="G70" s="85">
        <v>102</v>
      </c>
      <c r="H70" s="91">
        <f t="shared" si="2"/>
        <v>-0.51196172248803828</v>
      </c>
      <c r="I70" s="27"/>
      <c r="K70" s="28"/>
      <c r="L70" s="16"/>
      <c r="M70" s="16"/>
      <c r="N70" s="16"/>
      <c r="O70" s="16"/>
      <c r="P70" s="16"/>
      <c r="Q70" s="16"/>
      <c r="R70" s="16"/>
    </row>
    <row r="71" spans="1:18" x14ac:dyDescent="0.2">
      <c r="A71" s="75" t="s">
        <v>126</v>
      </c>
      <c r="B71" s="20">
        <v>1862</v>
      </c>
      <c r="C71" s="20">
        <v>118475</v>
      </c>
      <c r="D71" s="20">
        <v>2243</v>
      </c>
      <c r="E71" s="84">
        <v>2760</v>
      </c>
      <c r="F71" s="77">
        <v>182265</v>
      </c>
      <c r="G71" s="85">
        <v>3294</v>
      </c>
      <c r="H71" s="91">
        <f t="shared" si="2"/>
        <v>0.46856888096299598</v>
      </c>
      <c r="I71" s="27"/>
      <c r="K71" s="28"/>
      <c r="L71" s="16"/>
      <c r="M71" s="16"/>
      <c r="N71" s="16"/>
      <c r="O71" s="16"/>
      <c r="P71" s="16"/>
      <c r="Q71" s="16"/>
      <c r="R71" s="16"/>
    </row>
    <row r="72" spans="1:18" x14ac:dyDescent="0.2">
      <c r="A72" s="75" t="s">
        <v>49</v>
      </c>
      <c r="B72" s="20">
        <v>15070</v>
      </c>
      <c r="C72" s="20">
        <v>1403019</v>
      </c>
      <c r="D72" s="20">
        <v>18889</v>
      </c>
      <c r="E72" s="84">
        <v>11669</v>
      </c>
      <c r="F72" s="77">
        <v>1136777</v>
      </c>
      <c r="G72" s="85">
        <v>14734</v>
      </c>
      <c r="H72" s="91">
        <f t="shared" si="2"/>
        <v>-0.21996929429826884</v>
      </c>
      <c r="I72" s="27"/>
      <c r="K72" s="28"/>
      <c r="L72" s="16"/>
      <c r="M72" s="16"/>
      <c r="N72" s="16"/>
      <c r="O72" s="16"/>
      <c r="P72" s="16"/>
      <c r="Q72" s="16"/>
      <c r="R72" s="16"/>
    </row>
    <row r="73" spans="1:18" x14ac:dyDescent="0.2">
      <c r="A73" s="75" t="s">
        <v>221</v>
      </c>
      <c r="B73" s="20">
        <v>0</v>
      </c>
      <c r="C73" s="20">
        <v>0</v>
      </c>
      <c r="D73" s="20">
        <v>0</v>
      </c>
      <c r="E73" s="84">
        <v>0</v>
      </c>
      <c r="F73" s="77">
        <v>5400</v>
      </c>
      <c r="G73" s="85">
        <v>75</v>
      </c>
      <c r="H73" s="92" t="s">
        <v>14</v>
      </c>
      <c r="I73" s="27"/>
      <c r="K73" s="28"/>
      <c r="L73" s="16"/>
      <c r="M73" s="16"/>
      <c r="N73" s="16"/>
      <c r="O73" s="16"/>
      <c r="P73" s="16"/>
      <c r="Q73" s="16"/>
      <c r="R73" s="16"/>
    </row>
    <row r="74" spans="1:18" x14ac:dyDescent="0.2">
      <c r="A74" s="75" t="s">
        <v>222</v>
      </c>
      <c r="B74" s="20">
        <v>0</v>
      </c>
      <c r="C74" s="20">
        <v>1754</v>
      </c>
      <c r="D74" s="20">
        <v>31</v>
      </c>
      <c r="E74" s="84">
        <v>0</v>
      </c>
      <c r="F74" s="77">
        <v>0</v>
      </c>
      <c r="G74" s="85">
        <v>0</v>
      </c>
      <c r="H74" s="91">
        <f t="shared" si="2"/>
        <v>-1</v>
      </c>
      <c r="I74" s="27"/>
      <c r="K74" s="28"/>
      <c r="L74" s="16"/>
      <c r="M74" s="16"/>
      <c r="N74" s="16"/>
      <c r="O74" s="16"/>
      <c r="P74" s="16"/>
      <c r="Q74" s="16"/>
      <c r="R74" s="16"/>
    </row>
    <row r="75" spans="1:18" x14ac:dyDescent="0.2">
      <c r="A75" s="75" t="s">
        <v>156</v>
      </c>
      <c r="B75" s="20">
        <v>84</v>
      </c>
      <c r="C75" s="20">
        <v>4704</v>
      </c>
      <c r="D75" s="20">
        <v>89</v>
      </c>
      <c r="E75" s="84">
        <v>20</v>
      </c>
      <c r="F75" s="77">
        <v>2240</v>
      </c>
      <c r="G75" s="85">
        <v>23</v>
      </c>
      <c r="H75" s="91">
        <f t="shared" si="2"/>
        <v>-0.7415730337078652</v>
      </c>
      <c r="I75" s="27"/>
      <c r="K75" s="28"/>
      <c r="L75" s="16"/>
      <c r="M75" s="16"/>
      <c r="N75" s="16"/>
      <c r="O75" s="16"/>
      <c r="P75" s="16"/>
      <c r="Q75" s="16"/>
      <c r="R75" s="16"/>
    </row>
    <row r="76" spans="1:18" x14ac:dyDescent="0.2">
      <c r="A76" s="75" t="s">
        <v>204</v>
      </c>
      <c r="B76" s="20">
        <v>0</v>
      </c>
      <c r="C76" s="20">
        <v>2000</v>
      </c>
      <c r="D76" s="20">
        <v>20</v>
      </c>
      <c r="E76" s="84">
        <v>0</v>
      </c>
      <c r="F76" s="77">
        <v>0</v>
      </c>
      <c r="G76" s="85">
        <v>0</v>
      </c>
      <c r="H76" s="91">
        <f t="shared" si="2"/>
        <v>-1</v>
      </c>
      <c r="I76" s="27"/>
      <c r="K76" s="28"/>
      <c r="L76" s="16"/>
      <c r="M76" s="16"/>
      <c r="N76" s="16"/>
      <c r="O76" s="16"/>
      <c r="P76" s="16"/>
      <c r="Q76" s="16"/>
      <c r="R76" s="16"/>
    </row>
    <row r="77" spans="1:18" x14ac:dyDescent="0.2">
      <c r="A77" s="75" t="s">
        <v>127</v>
      </c>
      <c r="B77" s="20">
        <v>273</v>
      </c>
      <c r="C77" s="20">
        <v>20433</v>
      </c>
      <c r="D77" s="20">
        <v>291</v>
      </c>
      <c r="E77" s="84">
        <v>523</v>
      </c>
      <c r="F77" s="77">
        <v>38281</v>
      </c>
      <c r="G77" s="85">
        <v>567</v>
      </c>
      <c r="H77" s="91">
        <f t="shared" si="2"/>
        <v>0.94845360824742264</v>
      </c>
      <c r="I77" s="27"/>
      <c r="K77" s="28"/>
      <c r="L77" s="16"/>
      <c r="M77" s="16"/>
      <c r="N77" s="16"/>
      <c r="O77" s="16"/>
      <c r="P77" s="16"/>
      <c r="Q77" s="16"/>
      <c r="R77" s="16"/>
    </row>
    <row r="78" spans="1:18" x14ac:dyDescent="0.2">
      <c r="A78" s="75" t="s">
        <v>128</v>
      </c>
      <c r="B78" s="20">
        <v>247</v>
      </c>
      <c r="C78" s="20">
        <v>19979</v>
      </c>
      <c r="D78" s="20">
        <v>298</v>
      </c>
      <c r="E78" s="84">
        <v>122</v>
      </c>
      <c r="F78" s="77">
        <v>12316</v>
      </c>
      <c r="G78" s="85">
        <v>137</v>
      </c>
      <c r="H78" s="91">
        <f t="shared" si="2"/>
        <v>-0.54026845637583898</v>
      </c>
      <c r="I78" s="27"/>
      <c r="K78" s="28"/>
      <c r="L78" s="16"/>
      <c r="M78" s="16"/>
      <c r="N78" s="16"/>
      <c r="O78" s="16"/>
      <c r="P78" s="16"/>
      <c r="Q78" s="16"/>
      <c r="R78" s="16"/>
    </row>
    <row r="79" spans="1:18" x14ac:dyDescent="0.2">
      <c r="A79" s="75" t="s">
        <v>129</v>
      </c>
      <c r="B79" s="20">
        <v>84</v>
      </c>
      <c r="C79" s="20">
        <v>7819</v>
      </c>
      <c r="D79" s="20">
        <v>89</v>
      </c>
      <c r="E79" s="84">
        <v>0</v>
      </c>
      <c r="F79" s="77">
        <v>0</v>
      </c>
      <c r="G79" s="85">
        <v>0</v>
      </c>
      <c r="H79" s="91">
        <f t="shared" si="2"/>
        <v>-1</v>
      </c>
      <c r="I79" s="27"/>
      <c r="K79" s="28"/>
      <c r="L79" s="16"/>
      <c r="M79" s="16"/>
      <c r="N79" s="16"/>
      <c r="O79" s="16"/>
      <c r="P79" s="16"/>
      <c r="Q79" s="16"/>
      <c r="R79" s="16"/>
    </row>
    <row r="80" spans="1:18" x14ac:dyDescent="0.2">
      <c r="A80" s="75" t="s">
        <v>73</v>
      </c>
      <c r="B80" s="20">
        <v>21</v>
      </c>
      <c r="C80" s="20">
        <v>4190</v>
      </c>
      <c r="D80" s="20">
        <v>50</v>
      </c>
      <c r="E80" s="84">
        <v>21</v>
      </c>
      <c r="F80" s="77">
        <v>15352</v>
      </c>
      <c r="G80" s="85">
        <v>155</v>
      </c>
      <c r="H80" s="91">
        <f t="shared" si="2"/>
        <v>2.1</v>
      </c>
      <c r="I80" s="27"/>
      <c r="K80" s="28"/>
      <c r="L80" s="16"/>
      <c r="M80" s="16"/>
      <c r="N80" s="16"/>
      <c r="O80" s="16"/>
      <c r="P80" s="16"/>
      <c r="Q80" s="16"/>
      <c r="R80" s="16"/>
    </row>
    <row r="81" spans="1:18" x14ac:dyDescent="0.2">
      <c r="A81" s="75" t="s">
        <v>74</v>
      </c>
      <c r="B81" s="20">
        <v>0</v>
      </c>
      <c r="C81" s="20">
        <v>36474</v>
      </c>
      <c r="D81" s="20">
        <v>737</v>
      </c>
      <c r="E81" s="84">
        <v>0</v>
      </c>
      <c r="F81" s="77">
        <v>2200</v>
      </c>
      <c r="G81" s="85">
        <v>44</v>
      </c>
      <c r="H81" s="91">
        <f t="shared" si="2"/>
        <v>-0.94029850746268662</v>
      </c>
      <c r="I81" s="27"/>
      <c r="K81" s="28"/>
      <c r="L81" s="16"/>
      <c r="M81" s="16"/>
      <c r="N81" s="16"/>
      <c r="O81" s="16"/>
      <c r="P81" s="16"/>
      <c r="Q81" s="16"/>
      <c r="R81" s="16"/>
    </row>
    <row r="82" spans="1:18" x14ac:dyDescent="0.2">
      <c r="A82" s="75" t="s">
        <v>130</v>
      </c>
      <c r="B82" s="20">
        <v>2057</v>
      </c>
      <c r="C82" s="20">
        <v>115192</v>
      </c>
      <c r="D82" s="20">
        <v>2189</v>
      </c>
      <c r="E82" s="84">
        <v>1659</v>
      </c>
      <c r="F82" s="77">
        <v>92932</v>
      </c>
      <c r="G82" s="85">
        <v>1765</v>
      </c>
      <c r="H82" s="91">
        <f t="shared" si="2"/>
        <v>-0.1936957514846962</v>
      </c>
      <c r="I82" s="27"/>
      <c r="K82" s="28"/>
      <c r="L82" s="16"/>
      <c r="M82" s="16"/>
      <c r="N82" s="16"/>
      <c r="O82" s="16"/>
      <c r="P82" s="16"/>
      <c r="Q82" s="16"/>
      <c r="R82" s="16"/>
    </row>
    <row r="83" spans="1:18" x14ac:dyDescent="0.2">
      <c r="A83" s="75" t="s">
        <v>131</v>
      </c>
      <c r="B83" s="20">
        <v>105</v>
      </c>
      <c r="C83" s="20">
        <v>5880</v>
      </c>
      <c r="D83" s="20">
        <v>112</v>
      </c>
      <c r="E83" s="84">
        <v>40</v>
      </c>
      <c r="F83" s="77">
        <v>4480</v>
      </c>
      <c r="G83" s="85">
        <v>49</v>
      </c>
      <c r="H83" s="91">
        <f t="shared" si="2"/>
        <v>-0.5625</v>
      </c>
      <c r="I83" s="27"/>
      <c r="K83" s="28"/>
      <c r="L83" s="16"/>
      <c r="M83" s="16"/>
      <c r="N83" s="16"/>
      <c r="O83" s="16"/>
      <c r="P83" s="16"/>
      <c r="Q83" s="16"/>
      <c r="R83" s="16"/>
    </row>
    <row r="84" spans="1:18" x14ac:dyDescent="0.2">
      <c r="A84" s="75" t="s">
        <v>43</v>
      </c>
      <c r="B84" s="20">
        <v>3338</v>
      </c>
      <c r="C84" s="20">
        <v>200293</v>
      </c>
      <c r="D84" s="20">
        <v>5282</v>
      </c>
      <c r="E84" s="84">
        <v>5340</v>
      </c>
      <c r="F84" s="77">
        <v>316388</v>
      </c>
      <c r="G84" s="85">
        <v>8026</v>
      </c>
      <c r="H84" s="91">
        <f t="shared" si="2"/>
        <v>0.51950018932222641</v>
      </c>
      <c r="I84" s="27"/>
      <c r="K84" s="28"/>
      <c r="L84" s="16"/>
      <c r="M84" s="16"/>
      <c r="N84" s="16"/>
      <c r="O84" s="16"/>
      <c r="P84" s="16"/>
      <c r="Q84" s="16"/>
      <c r="R84" s="16"/>
    </row>
    <row r="85" spans="1:18" x14ac:dyDescent="0.2">
      <c r="A85" s="75" t="s">
        <v>132</v>
      </c>
      <c r="B85" s="20">
        <v>289</v>
      </c>
      <c r="C85" s="20">
        <v>24980</v>
      </c>
      <c r="D85" s="20">
        <v>307</v>
      </c>
      <c r="E85" s="84">
        <v>40</v>
      </c>
      <c r="F85" s="77">
        <v>4400</v>
      </c>
      <c r="G85" s="85">
        <v>33</v>
      </c>
      <c r="H85" s="91">
        <f t="shared" si="2"/>
        <v>-0.89250814332247552</v>
      </c>
      <c r="I85" s="27"/>
      <c r="K85" s="28"/>
      <c r="L85" s="16"/>
      <c r="M85" s="16"/>
      <c r="N85" s="16"/>
      <c r="O85" s="16"/>
      <c r="P85" s="16"/>
      <c r="Q85" s="16"/>
      <c r="R85" s="16"/>
    </row>
    <row r="86" spans="1:18" x14ac:dyDescent="0.2">
      <c r="A86" s="75" t="s">
        <v>133</v>
      </c>
      <c r="B86" s="20">
        <v>20</v>
      </c>
      <c r="C86" s="20">
        <v>2240</v>
      </c>
      <c r="D86" s="20">
        <v>23</v>
      </c>
      <c r="E86" s="84">
        <v>40</v>
      </c>
      <c r="F86" s="77">
        <v>4480</v>
      </c>
      <c r="G86" s="85">
        <v>49</v>
      </c>
      <c r="H86" s="91">
        <f t="shared" si="2"/>
        <v>1.1304347826086956</v>
      </c>
      <c r="I86" s="27"/>
      <c r="K86" s="28"/>
      <c r="L86" s="16"/>
      <c r="M86" s="16"/>
      <c r="N86" s="16"/>
      <c r="O86" s="16"/>
      <c r="P86" s="16"/>
      <c r="Q86" s="16"/>
      <c r="R86" s="16"/>
    </row>
    <row r="87" spans="1:18" x14ac:dyDescent="0.2">
      <c r="A87" s="75" t="s">
        <v>176</v>
      </c>
      <c r="B87" s="20">
        <v>0</v>
      </c>
      <c r="C87" s="20">
        <v>924</v>
      </c>
      <c r="D87" s="20">
        <v>23</v>
      </c>
      <c r="E87" s="84">
        <v>0</v>
      </c>
      <c r="F87" s="77">
        <v>0</v>
      </c>
      <c r="G87" s="85">
        <v>0</v>
      </c>
      <c r="H87" s="91">
        <f t="shared" si="2"/>
        <v>-1</v>
      </c>
      <c r="I87" s="27"/>
      <c r="K87" s="28"/>
      <c r="L87" s="16"/>
      <c r="M87" s="16"/>
      <c r="N87" s="16"/>
      <c r="O87" s="16"/>
      <c r="P87" s="16"/>
      <c r="Q87" s="16"/>
      <c r="R87" s="16"/>
    </row>
    <row r="88" spans="1:18" x14ac:dyDescent="0.2">
      <c r="A88" s="75" t="s">
        <v>177</v>
      </c>
      <c r="B88" s="20">
        <v>60</v>
      </c>
      <c r="C88" s="20">
        <v>4320</v>
      </c>
      <c r="D88" s="20">
        <v>83</v>
      </c>
      <c r="E88" s="84">
        <v>0</v>
      </c>
      <c r="F88" s="77">
        <v>0</v>
      </c>
      <c r="G88" s="85">
        <v>0</v>
      </c>
      <c r="H88" s="91">
        <f t="shared" si="2"/>
        <v>-1</v>
      </c>
      <c r="I88" s="27"/>
      <c r="K88" s="28"/>
      <c r="L88" s="16"/>
      <c r="M88" s="16"/>
      <c r="N88" s="16"/>
      <c r="O88" s="16"/>
      <c r="P88" s="16"/>
      <c r="Q88" s="16"/>
      <c r="R88" s="16"/>
    </row>
    <row r="89" spans="1:18" x14ac:dyDescent="0.2">
      <c r="A89" s="75" t="s">
        <v>36</v>
      </c>
      <c r="B89" s="20">
        <v>54347</v>
      </c>
      <c r="C89" s="20">
        <v>4518418</v>
      </c>
      <c r="D89" s="20">
        <v>65635</v>
      </c>
      <c r="E89" s="84">
        <v>8836</v>
      </c>
      <c r="F89" s="77">
        <v>727690</v>
      </c>
      <c r="G89" s="85">
        <v>11371</v>
      </c>
      <c r="H89" s="91">
        <f t="shared" si="2"/>
        <v>-0.82675401843528606</v>
      </c>
      <c r="I89" s="27"/>
      <c r="K89" s="28"/>
      <c r="L89" s="16"/>
      <c r="M89" s="16"/>
      <c r="N89" s="16"/>
      <c r="O89" s="16"/>
      <c r="P89" s="16"/>
      <c r="Q89" s="16"/>
      <c r="R89" s="16"/>
    </row>
    <row r="90" spans="1:18" x14ac:dyDescent="0.2">
      <c r="A90" s="75" t="s">
        <v>178</v>
      </c>
      <c r="B90" s="20">
        <v>41</v>
      </c>
      <c r="C90" s="20">
        <v>2635</v>
      </c>
      <c r="D90" s="20">
        <v>45</v>
      </c>
      <c r="E90" s="84">
        <v>42</v>
      </c>
      <c r="F90" s="77">
        <v>2541</v>
      </c>
      <c r="G90" s="85">
        <v>46</v>
      </c>
      <c r="H90" s="91">
        <f t="shared" si="2"/>
        <v>2.2222222222222223E-2</v>
      </c>
      <c r="I90" s="27"/>
      <c r="K90" s="28"/>
      <c r="L90" s="16"/>
      <c r="M90" s="16"/>
      <c r="N90" s="16"/>
      <c r="O90" s="16"/>
      <c r="P90" s="16"/>
      <c r="Q90" s="16"/>
      <c r="R90" s="16"/>
    </row>
    <row r="91" spans="1:18" x14ac:dyDescent="0.2">
      <c r="A91" s="75" t="s">
        <v>134</v>
      </c>
      <c r="B91" s="20">
        <v>522</v>
      </c>
      <c r="C91" s="20">
        <v>43542</v>
      </c>
      <c r="D91" s="20">
        <v>496</v>
      </c>
      <c r="E91" s="84">
        <v>421</v>
      </c>
      <c r="F91" s="77">
        <v>36876</v>
      </c>
      <c r="G91" s="85">
        <v>384</v>
      </c>
      <c r="H91" s="91">
        <f t="shared" si="2"/>
        <v>-0.22580645161290322</v>
      </c>
      <c r="I91" s="27"/>
      <c r="K91" s="28"/>
      <c r="L91" s="16"/>
      <c r="M91" s="16"/>
      <c r="N91" s="16"/>
      <c r="O91" s="16"/>
      <c r="P91" s="16"/>
      <c r="Q91" s="16"/>
      <c r="R91" s="16"/>
    </row>
    <row r="92" spans="1:18" x14ac:dyDescent="0.2">
      <c r="A92" s="75" t="s">
        <v>75</v>
      </c>
      <c r="B92" s="20">
        <v>42</v>
      </c>
      <c r="C92" s="20">
        <v>17310</v>
      </c>
      <c r="D92" s="20">
        <v>311</v>
      </c>
      <c r="E92" s="84">
        <v>450</v>
      </c>
      <c r="F92" s="77">
        <v>45788</v>
      </c>
      <c r="G92" s="85">
        <v>670</v>
      </c>
      <c r="H92" s="91">
        <f t="shared" si="2"/>
        <v>1.1543408360128617</v>
      </c>
      <c r="I92" s="27"/>
      <c r="K92" s="28"/>
      <c r="L92" s="16"/>
      <c r="M92" s="16"/>
      <c r="N92" s="16"/>
      <c r="O92" s="16"/>
      <c r="P92" s="16"/>
      <c r="Q92" s="16"/>
      <c r="R92" s="16"/>
    </row>
    <row r="93" spans="1:18" x14ac:dyDescent="0.2">
      <c r="A93" s="75" t="s">
        <v>37</v>
      </c>
      <c r="B93" s="20">
        <v>23010</v>
      </c>
      <c r="C93" s="20">
        <v>1583464</v>
      </c>
      <c r="D93" s="20">
        <v>29821</v>
      </c>
      <c r="E93" s="84">
        <v>16581</v>
      </c>
      <c r="F93" s="77">
        <v>1237305</v>
      </c>
      <c r="G93" s="85">
        <v>19915</v>
      </c>
      <c r="H93" s="91">
        <f t="shared" si="2"/>
        <v>-0.33218201938231445</v>
      </c>
      <c r="I93" s="27"/>
      <c r="K93" s="28"/>
      <c r="L93" s="16"/>
      <c r="M93" s="16"/>
      <c r="N93" s="16"/>
      <c r="O93" s="16"/>
      <c r="P93" s="16"/>
      <c r="Q93" s="16"/>
      <c r="R93" s="16"/>
    </row>
    <row r="94" spans="1:18" x14ac:dyDescent="0.2">
      <c r="A94" s="75" t="s">
        <v>223</v>
      </c>
      <c r="B94" s="20">
        <v>0</v>
      </c>
      <c r="C94" s="20">
        <v>1928</v>
      </c>
      <c r="D94" s="20">
        <v>27</v>
      </c>
      <c r="E94" s="84">
        <v>0</v>
      </c>
      <c r="F94" s="77">
        <v>0</v>
      </c>
      <c r="G94" s="85">
        <v>0</v>
      </c>
      <c r="H94" s="91">
        <f t="shared" si="2"/>
        <v>-1</v>
      </c>
      <c r="I94" s="27"/>
      <c r="K94" s="28"/>
      <c r="L94" s="16"/>
      <c r="M94" s="16"/>
      <c r="N94" s="16"/>
      <c r="O94" s="16"/>
      <c r="P94" s="16"/>
      <c r="Q94" s="16"/>
      <c r="R94" s="16"/>
    </row>
    <row r="95" spans="1:18" x14ac:dyDescent="0.2">
      <c r="A95" s="75" t="s">
        <v>224</v>
      </c>
      <c r="B95" s="20">
        <v>400</v>
      </c>
      <c r="C95" s="20">
        <v>400</v>
      </c>
      <c r="D95" s="20">
        <v>510</v>
      </c>
      <c r="E95" s="84">
        <v>0</v>
      </c>
      <c r="F95" s="77">
        <v>0</v>
      </c>
      <c r="G95" s="85">
        <v>0</v>
      </c>
      <c r="H95" s="91">
        <f t="shared" si="2"/>
        <v>-1</v>
      </c>
      <c r="I95" s="27"/>
      <c r="K95" s="28"/>
      <c r="L95" s="16"/>
      <c r="M95" s="16"/>
      <c r="N95" s="16"/>
      <c r="O95" s="16"/>
      <c r="P95" s="16"/>
      <c r="Q95" s="16"/>
      <c r="R95" s="16"/>
    </row>
    <row r="96" spans="1:18" x14ac:dyDescent="0.2">
      <c r="A96" s="104" t="s">
        <v>12</v>
      </c>
      <c r="B96" s="105">
        <f t="shared" ref="B96:G96" si="3">SUM(B49:B95)</f>
        <v>181454</v>
      </c>
      <c r="C96" s="105">
        <f t="shared" si="3"/>
        <v>11819309</v>
      </c>
      <c r="D96" s="105">
        <f t="shared" si="3"/>
        <v>224045</v>
      </c>
      <c r="E96" s="78">
        <f t="shared" si="3"/>
        <v>107395</v>
      </c>
      <c r="F96" s="79">
        <f t="shared" si="3"/>
        <v>7712766</v>
      </c>
      <c r="G96" s="79">
        <f t="shared" si="3"/>
        <v>137934</v>
      </c>
      <c r="H96" s="96">
        <f>(+G96-D96)/D96</f>
        <v>-0.38434689459706756</v>
      </c>
      <c r="I96" s="34"/>
      <c r="J96" s="43"/>
      <c r="K96" s="44"/>
      <c r="L96" s="9"/>
      <c r="M96" s="9"/>
      <c r="N96" s="45"/>
      <c r="O96" s="9"/>
      <c r="P96" s="9"/>
      <c r="Q96" s="45"/>
      <c r="R96" s="21"/>
    </row>
    <row r="97" spans="1:18" x14ac:dyDescent="0.2">
      <c r="A97" s="9"/>
      <c r="B97" s="9"/>
      <c r="C97" s="9"/>
      <c r="D97" s="9"/>
      <c r="E97" s="9"/>
      <c r="F97" s="132" t="s">
        <v>15</v>
      </c>
      <c r="G97" s="132"/>
      <c r="H97" s="47">
        <f>(+E96-B96)/B96</f>
        <v>-0.40814200844291115</v>
      </c>
      <c r="I97" s="48"/>
      <c r="J97" s="43"/>
      <c r="K97" s="44"/>
      <c r="L97" s="9"/>
      <c r="M97" s="9"/>
      <c r="N97" s="45"/>
      <c r="O97" s="9"/>
      <c r="P97" s="9"/>
      <c r="Q97" s="45"/>
      <c r="R97" s="46"/>
    </row>
    <row r="98" spans="1:18" ht="10.15" customHeight="1" x14ac:dyDescent="0.2"/>
  </sheetData>
  <sheetProtection selectLockedCells="1" selectUnlockedCells="1"/>
  <sortState xmlns:xlrd2="http://schemas.microsoft.com/office/spreadsheetml/2017/richdata2" ref="A16:H43">
    <sortCondition ref="A16:A43"/>
  </sortState>
  <mergeCells count="2">
    <mergeCell ref="F45:G45"/>
    <mergeCell ref="F97:G97"/>
  </mergeCells>
  <pageMargins left="0.95972222222222225" right="0.27013888888888887" top="0.27013888888888887" bottom="0.43333333333333335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35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1.25" x14ac:dyDescent="0.2"/>
  <cols>
    <col min="1" max="1" width="15.140625" style="11" customWidth="1"/>
    <col min="2" max="2" width="11.42578125" style="11" customWidth="1"/>
    <col min="3" max="3" width="9.7109375" style="11" customWidth="1"/>
    <col min="4" max="4" width="11.140625" style="11" customWidth="1"/>
    <col min="5" max="6" width="9.7109375" style="11" customWidth="1"/>
    <col min="7" max="7" width="11.42578125" style="11" customWidth="1"/>
    <col min="8" max="9" width="9.7109375" style="11" customWidth="1"/>
    <col min="10" max="16384" width="11.42578125" style="11"/>
  </cols>
  <sheetData>
    <row r="1" spans="1:9" s="2" customFormat="1" ht="12.75" x14ac:dyDescent="0.2"/>
    <row r="2" spans="1:9" s="2" customFormat="1" ht="12.75" x14ac:dyDescent="0.2"/>
    <row r="3" spans="1:9" s="2" customFormat="1" ht="12.75" x14ac:dyDescent="0.2"/>
    <row r="4" spans="1:9" s="2" customFormat="1" ht="12.75" x14ac:dyDescent="0.2"/>
    <row r="5" spans="1:9" s="2" customFormat="1" ht="12.75" x14ac:dyDescent="0.2"/>
    <row r="6" spans="1:9" s="2" customFormat="1" ht="12.75" x14ac:dyDescent="0.2"/>
    <row r="7" spans="1:9" s="2" customFormat="1" ht="12.75" x14ac:dyDescent="0.2"/>
    <row r="8" spans="1:9" s="2" customFormat="1" ht="12.75" x14ac:dyDescent="0.2"/>
    <row r="9" spans="1:9" s="2" customFormat="1" ht="12.75" x14ac:dyDescent="0.2"/>
    <row r="10" spans="1:9" s="2" customFormat="1" ht="12.75" x14ac:dyDescent="0.2">
      <c r="A10" s="3" t="s">
        <v>80</v>
      </c>
      <c r="B10" s="3"/>
      <c r="C10" s="3"/>
      <c r="D10" s="3"/>
      <c r="E10" s="4"/>
      <c r="F10" s="4"/>
      <c r="G10" s="23"/>
      <c r="H10" s="23"/>
      <c r="I10" s="24"/>
    </row>
    <row r="11" spans="1:9" s="2" customFormat="1" ht="12.75" x14ac:dyDescent="0.2">
      <c r="A11" s="3"/>
      <c r="B11" s="3"/>
      <c r="C11" s="3"/>
      <c r="D11" s="3"/>
      <c r="G11" s="23"/>
      <c r="H11" s="23"/>
      <c r="I11" s="24"/>
    </row>
    <row r="12" spans="1:9" ht="12.75" customHeight="1" x14ac:dyDescent="0.2">
      <c r="A12" s="23"/>
      <c r="B12" s="23"/>
      <c r="C12" s="49"/>
      <c r="D12" s="49"/>
      <c r="E12" s="49"/>
      <c r="F12" s="3" t="str">
        <f>+CONCATENATE(MID(Principal!C11,1,14)," de ambas temporadas")</f>
        <v>Datos al 30/11 de ambas temporadas</v>
      </c>
      <c r="G12" s="49"/>
      <c r="H12" s="49"/>
      <c r="I12" s="49"/>
    </row>
    <row r="13" spans="1:9" ht="6" customHeight="1" x14ac:dyDescent="0.2"/>
    <row r="14" spans="1:9" x14ac:dyDescent="0.2">
      <c r="A14" s="114" t="s">
        <v>44</v>
      </c>
      <c r="B14" s="115"/>
      <c r="C14" s="115"/>
      <c r="D14" s="115"/>
      <c r="E14" s="116"/>
      <c r="F14" s="51" t="s">
        <v>52</v>
      </c>
      <c r="G14" s="51"/>
      <c r="H14" s="51"/>
      <c r="I14" s="94" t="s">
        <v>18</v>
      </c>
    </row>
    <row r="15" spans="1:9" x14ac:dyDescent="0.2">
      <c r="A15" s="117" t="s">
        <v>16</v>
      </c>
      <c r="B15" s="118" t="s">
        <v>13</v>
      </c>
      <c r="C15" s="119" t="s">
        <v>4</v>
      </c>
      <c r="D15" s="119" t="s">
        <v>5</v>
      </c>
      <c r="E15" s="120" t="s">
        <v>6</v>
      </c>
      <c r="F15" s="113" t="s">
        <v>4</v>
      </c>
      <c r="G15" s="52" t="s">
        <v>5</v>
      </c>
      <c r="H15" s="52" t="s">
        <v>6</v>
      </c>
      <c r="I15" s="95" t="s">
        <v>19</v>
      </c>
    </row>
    <row r="16" spans="1:9" ht="13.15" customHeight="1" x14ac:dyDescent="0.2">
      <c r="A16" s="109" t="s">
        <v>45</v>
      </c>
      <c r="B16" s="110" t="s">
        <v>118</v>
      </c>
      <c r="C16" s="111">
        <v>1515</v>
      </c>
      <c r="D16" s="111">
        <v>102930</v>
      </c>
      <c r="E16" s="111">
        <v>1485</v>
      </c>
      <c r="F16" s="99">
        <v>313</v>
      </c>
      <c r="G16" s="98">
        <v>19688</v>
      </c>
      <c r="H16" s="98">
        <v>323</v>
      </c>
      <c r="I16" s="128">
        <f t="shared" ref="I16:I133" si="0">(+H16-E16)/E16</f>
        <v>-0.78249158249158246</v>
      </c>
    </row>
    <row r="17" spans="1:9" ht="13.15" customHeight="1" x14ac:dyDescent="0.2">
      <c r="A17" s="109" t="s">
        <v>45</v>
      </c>
      <c r="B17" s="110" t="s">
        <v>27</v>
      </c>
      <c r="C17" s="111">
        <v>565</v>
      </c>
      <c r="D17" s="111">
        <v>65809</v>
      </c>
      <c r="E17" s="111">
        <v>536</v>
      </c>
      <c r="F17" s="89">
        <v>1818</v>
      </c>
      <c r="G17" s="112">
        <v>195331</v>
      </c>
      <c r="H17" s="112">
        <v>1804</v>
      </c>
      <c r="I17" s="128">
        <f t="shared" si="0"/>
        <v>2.3656716417910446</v>
      </c>
    </row>
    <row r="18" spans="1:9" ht="13.15" customHeight="1" x14ac:dyDescent="0.2">
      <c r="A18" s="109" t="s">
        <v>122</v>
      </c>
      <c r="B18" s="110" t="s">
        <v>24</v>
      </c>
      <c r="C18" s="111">
        <v>2700</v>
      </c>
      <c r="D18" s="111">
        <v>2700</v>
      </c>
      <c r="E18" s="111">
        <v>2002</v>
      </c>
      <c r="F18" s="89">
        <v>0</v>
      </c>
      <c r="G18" s="112">
        <v>0</v>
      </c>
      <c r="H18" s="112">
        <v>0</v>
      </c>
      <c r="I18" s="128">
        <f t="shared" si="0"/>
        <v>-1</v>
      </c>
    </row>
    <row r="19" spans="1:9" ht="13.15" customHeight="1" x14ac:dyDescent="0.2">
      <c r="A19" s="109" t="s">
        <v>135</v>
      </c>
      <c r="B19" s="110" t="s">
        <v>118</v>
      </c>
      <c r="C19" s="111">
        <v>525</v>
      </c>
      <c r="D19" s="111">
        <v>26866</v>
      </c>
      <c r="E19" s="111">
        <v>535</v>
      </c>
      <c r="F19" s="89">
        <v>42</v>
      </c>
      <c r="G19" s="112">
        <v>2351</v>
      </c>
      <c r="H19" s="112">
        <v>45</v>
      </c>
      <c r="I19" s="128">
        <f t="shared" si="0"/>
        <v>-0.91588785046728971</v>
      </c>
    </row>
    <row r="20" spans="1:9" ht="13.15" customHeight="1" x14ac:dyDescent="0.2">
      <c r="A20" s="109" t="s">
        <v>135</v>
      </c>
      <c r="B20" s="110" t="s">
        <v>27</v>
      </c>
      <c r="C20" s="111">
        <v>42</v>
      </c>
      <c r="D20" s="111">
        <v>4410</v>
      </c>
      <c r="E20" s="111">
        <v>48</v>
      </c>
      <c r="F20" s="89">
        <v>84</v>
      </c>
      <c r="G20" s="112">
        <v>9408</v>
      </c>
      <c r="H20" s="112">
        <v>96</v>
      </c>
      <c r="I20" s="128">
        <f t="shared" si="0"/>
        <v>1</v>
      </c>
    </row>
    <row r="21" spans="1:9" ht="13.15" customHeight="1" x14ac:dyDescent="0.2">
      <c r="A21" s="109" t="s">
        <v>38</v>
      </c>
      <c r="B21" s="110" t="s">
        <v>30</v>
      </c>
      <c r="C21" s="111">
        <v>221</v>
      </c>
      <c r="D21" s="111">
        <v>13260</v>
      </c>
      <c r="E21" s="111">
        <v>333</v>
      </c>
      <c r="F21" s="89">
        <v>476</v>
      </c>
      <c r="G21" s="112">
        <v>28560</v>
      </c>
      <c r="H21" s="112">
        <v>717</v>
      </c>
      <c r="I21" s="128">
        <f t="shared" si="0"/>
        <v>1.1531531531531531</v>
      </c>
    </row>
    <row r="22" spans="1:9" ht="13.15" customHeight="1" x14ac:dyDescent="0.2">
      <c r="A22" s="109" t="s">
        <v>157</v>
      </c>
      <c r="B22" s="110" t="s">
        <v>118</v>
      </c>
      <c r="C22" s="111">
        <v>585</v>
      </c>
      <c r="D22" s="111">
        <v>33600</v>
      </c>
      <c r="E22" s="111">
        <v>611</v>
      </c>
      <c r="F22" s="89">
        <v>336</v>
      </c>
      <c r="G22" s="112">
        <v>18816</v>
      </c>
      <c r="H22" s="112">
        <v>358</v>
      </c>
      <c r="I22" s="128">
        <f t="shared" si="0"/>
        <v>-0.41407528641571195</v>
      </c>
    </row>
    <row r="23" spans="1:9" ht="13.15" customHeight="1" x14ac:dyDescent="0.2">
      <c r="A23" s="109" t="s">
        <v>157</v>
      </c>
      <c r="B23" s="110" t="s">
        <v>27</v>
      </c>
      <c r="C23" s="111">
        <v>0</v>
      </c>
      <c r="D23" s="111">
        <v>0</v>
      </c>
      <c r="E23" s="111">
        <v>0</v>
      </c>
      <c r="F23" s="89">
        <v>80</v>
      </c>
      <c r="G23" s="112">
        <v>6145</v>
      </c>
      <c r="H23" s="112">
        <v>85</v>
      </c>
      <c r="I23" s="135" t="s">
        <v>14</v>
      </c>
    </row>
    <row r="24" spans="1:9" ht="13.15" customHeight="1" x14ac:dyDescent="0.2">
      <c r="A24" s="109" t="s">
        <v>39</v>
      </c>
      <c r="B24" s="110" t="s">
        <v>205</v>
      </c>
      <c r="C24" s="111">
        <v>60</v>
      </c>
      <c r="D24" s="111">
        <v>4200</v>
      </c>
      <c r="E24" s="111">
        <v>55</v>
      </c>
      <c r="F24" s="89">
        <v>0</v>
      </c>
      <c r="G24" s="112">
        <v>0</v>
      </c>
      <c r="H24" s="112">
        <v>0</v>
      </c>
      <c r="I24" s="128">
        <f t="shared" si="0"/>
        <v>-1</v>
      </c>
    </row>
    <row r="25" spans="1:9" ht="13.15" customHeight="1" x14ac:dyDescent="0.2">
      <c r="A25" s="109" t="s">
        <v>39</v>
      </c>
      <c r="B25" s="110" t="s">
        <v>215</v>
      </c>
      <c r="C25" s="111">
        <v>0</v>
      </c>
      <c r="D25" s="111">
        <v>0</v>
      </c>
      <c r="E25" s="111">
        <v>0</v>
      </c>
      <c r="F25" s="89">
        <v>144</v>
      </c>
      <c r="G25" s="112">
        <v>576</v>
      </c>
      <c r="H25" s="112">
        <v>84</v>
      </c>
      <c r="I25" s="128" t="s">
        <v>14</v>
      </c>
    </row>
    <row r="26" spans="1:9" ht="13.15" customHeight="1" x14ac:dyDescent="0.2">
      <c r="A26" s="109" t="s">
        <v>39</v>
      </c>
      <c r="B26" s="110" t="s">
        <v>77</v>
      </c>
      <c r="C26" s="111">
        <v>0</v>
      </c>
      <c r="D26" s="111">
        <v>2100</v>
      </c>
      <c r="E26" s="111">
        <v>48</v>
      </c>
      <c r="F26" s="89">
        <v>0</v>
      </c>
      <c r="G26" s="112">
        <v>0</v>
      </c>
      <c r="H26" s="112">
        <v>0</v>
      </c>
      <c r="I26" s="128">
        <f t="shared" si="0"/>
        <v>-1</v>
      </c>
    </row>
    <row r="27" spans="1:9" ht="13.15" customHeight="1" x14ac:dyDescent="0.2">
      <c r="A27" s="109" t="s">
        <v>39</v>
      </c>
      <c r="B27" s="110" t="s">
        <v>201</v>
      </c>
      <c r="C27" s="111">
        <v>0</v>
      </c>
      <c r="D27" s="111">
        <v>28800</v>
      </c>
      <c r="E27" s="111">
        <v>720</v>
      </c>
      <c r="F27" s="89">
        <v>0</v>
      </c>
      <c r="G27" s="112">
        <v>0</v>
      </c>
      <c r="H27" s="112">
        <v>0</v>
      </c>
      <c r="I27" s="128">
        <f t="shared" si="0"/>
        <v>-1</v>
      </c>
    </row>
    <row r="28" spans="1:9" ht="13.15" customHeight="1" x14ac:dyDescent="0.2">
      <c r="A28" s="109" t="s">
        <v>39</v>
      </c>
      <c r="B28" s="110" t="s">
        <v>118</v>
      </c>
      <c r="C28" s="111">
        <v>0</v>
      </c>
      <c r="D28" s="111">
        <v>0</v>
      </c>
      <c r="E28" s="111">
        <v>0</v>
      </c>
      <c r="F28" s="89">
        <v>90</v>
      </c>
      <c r="G28" s="112">
        <v>5493</v>
      </c>
      <c r="H28" s="112">
        <v>91</v>
      </c>
      <c r="I28" s="128" t="s">
        <v>14</v>
      </c>
    </row>
    <row r="29" spans="1:9" ht="13.15" customHeight="1" x14ac:dyDescent="0.2">
      <c r="A29" s="109" t="s">
        <v>39</v>
      </c>
      <c r="B29" s="110" t="s">
        <v>27</v>
      </c>
      <c r="C29" s="111">
        <v>111</v>
      </c>
      <c r="D29" s="111">
        <v>4463</v>
      </c>
      <c r="E29" s="111">
        <v>136</v>
      </c>
      <c r="F29" s="89">
        <v>2545</v>
      </c>
      <c r="G29" s="112">
        <v>167181</v>
      </c>
      <c r="H29" s="112">
        <v>3243</v>
      </c>
      <c r="I29" s="128">
        <f t="shared" si="0"/>
        <v>22.845588235294116</v>
      </c>
    </row>
    <row r="30" spans="1:9" ht="13.15" customHeight="1" x14ac:dyDescent="0.2">
      <c r="A30" s="109" t="s">
        <v>39</v>
      </c>
      <c r="B30" s="110" t="s">
        <v>29</v>
      </c>
      <c r="C30" s="111">
        <v>16710</v>
      </c>
      <c r="D30" s="111">
        <v>94074</v>
      </c>
      <c r="E30" s="111">
        <v>21510</v>
      </c>
      <c r="F30" s="89">
        <v>7430</v>
      </c>
      <c r="G30" s="112">
        <v>7430</v>
      </c>
      <c r="H30" s="112">
        <v>9468</v>
      </c>
      <c r="I30" s="128">
        <f t="shared" si="0"/>
        <v>-0.5598326359832636</v>
      </c>
    </row>
    <row r="31" spans="1:9" ht="13.15" customHeight="1" x14ac:dyDescent="0.2">
      <c r="A31" s="109" t="s">
        <v>39</v>
      </c>
      <c r="B31" s="110" t="s">
        <v>30</v>
      </c>
      <c r="C31" s="111">
        <v>7309</v>
      </c>
      <c r="D31" s="111">
        <v>438540</v>
      </c>
      <c r="E31" s="111">
        <v>11007</v>
      </c>
      <c r="F31" s="89">
        <v>14948</v>
      </c>
      <c r="G31" s="112">
        <v>892632</v>
      </c>
      <c r="H31" s="112">
        <v>22484</v>
      </c>
      <c r="I31" s="128">
        <f t="shared" si="0"/>
        <v>1.042700099936404</v>
      </c>
    </row>
    <row r="32" spans="1:9" ht="13.15" customHeight="1" x14ac:dyDescent="0.2">
      <c r="A32" s="109" t="s">
        <v>39</v>
      </c>
      <c r="B32" s="110" t="s">
        <v>31</v>
      </c>
      <c r="C32" s="111">
        <v>270</v>
      </c>
      <c r="D32" s="111">
        <v>320</v>
      </c>
      <c r="E32" s="111">
        <v>1526</v>
      </c>
      <c r="F32" s="89">
        <v>108</v>
      </c>
      <c r="G32" s="112">
        <v>114</v>
      </c>
      <c r="H32" s="112">
        <v>287</v>
      </c>
      <c r="I32" s="128">
        <f t="shared" si="0"/>
        <v>-0.81192660550458717</v>
      </c>
    </row>
    <row r="33" spans="1:9" ht="13.15" customHeight="1" x14ac:dyDescent="0.2">
      <c r="A33" s="109" t="s">
        <v>39</v>
      </c>
      <c r="B33" s="110" t="s">
        <v>203</v>
      </c>
      <c r="C33" s="111">
        <v>54</v>
      </c>
      <c r="D33" s="111">
        <v>54</v>
      </c>
      <c r="E33" s="111">
        <v>76</v>
      </c>
      <c r="F33" s="89">
        <v>72</v>
      </c>
      <c r="G33" s="112">
        <v>72</v>
      </c>
      <c r="H33" s="112">
        <v>102</v>
      </c>
      <c r="I33" s="128">
        <f t="shared" si="0"/>
        <v>0.34210526315789475</v>
      </c>
    </row>
    <row r="34" spans="1:9" ht="13.15" customHeight="1" x14ac:dyDescent="0.2">
      <c r="A34" s="109" t="s">
        <v>39</v>
      </c>
      <c r="B34" s="110" t="s">
        <v>76</v>
      </c>
      <c r="C34" s="111">
        <v>312</v>
      </c>
      <c r="D34" s="111">
        <v>16360</v>
      </c>
      <c r="E34" s="111">
        <v>458</v>
      </c>
      <c r="F34" s="89">
        <v>445</v>
      </c>
      <c r="G34" s="112">
        <v>15490</v>
      </c>
      <c r="H34" s="112">
        <v>592</v>
      </c>
      <c r="I34" s="128">
        <f t="shared" si="0"/>
        <v>0.29257641921397382</v>
      </c>
    </row>
    <row r="35" spans="1:9" ht="13.15" customHeight="1" x14ac:dyDescent="0.2">
      <c r="A35" s="109" t="s">
        <v>57</v>
      </c>
      <c r="B35" s="110" t="s">
        <v>25</v>
      </c>
      <c r="C35" s="111">
        <v>60</v>
      </c>
      <c r="D35" s="111">
        <v>60</v>
      </c>
      <c r="E35" s="111">
        <v>97</v>
      </c>
      <c r="F35" s="89">
        <v>0</v>
      </c>
      <c r="G35" s="112">
        <v>0</v>
      </c>
      <c r="H35" s="112">
        <v>0</v>
      </c>
      <c r="I35" s="128">
        <f t="shared" si="0"/>
        <v>-1</v>
      </c>
    </row>
    <row r="36" spans="1:9" ht="13.15" customHeight="1" x14ac:dyDescent="0.2">
      <c r="A36" s="109" t="s">
        <v>57</v>
      </c>
      <c r="B36" s="110" t="s">
        <v>118</v>
      </c>
      <c r="C36" s="111">
        <v>84</v>
      </c>
      <c r="D36" s="111">
        <v>4704</v>
      </c>
      <c r="E36" s="111">
        <v>89</v>
      </c>
      <c r="F36" s="89">
        <v>1071</v>
      </c>
      <c r="G36" s="112">
        <v>4880</v>
      </c>
      <c r="H36" s="112">
        <v>1192</v>
      </c>
      <c r="I36" s="128">
        <f t="shared" si="0"/>
        <v>12.393258426966293</v>
      </c>
    </row>
    <row r="37" spans="1:9" ht="13.15" customHeight="1" x14ac:dyDescent="0.2">
      <c r="A37" s="109" t="s">
        <v>57</v>
      </c>
      <c r="B37" s="110" t="s">
        <v>27</v>
      </c>
      <c r="C37" s="111">
        <v>2403</v>
      </c>
      <c r="D37" s="111">
        <v>144089</v>
      </c>
      <c r="E37" s="111">
        <v>2801</v>
      </c>
      <c r="F37" s="89">
        <v>2248</v>
      </c>
      <c r="G37" s="112">
        <v>135768</v>
      </c>
      <c r="H37" s="112">
        <v>2658</v>
      </c>
      <c r="I37" s="128">
        <f t="shared" si="0"/>
        <v>-5.1053195287397359E-2</v>
      </c>
    </row>
    <row r="38" spans="1:9" ht="13.15" customHeight="1" x14ac:dyDescent="0.2">
      <c r="A38" s="109" t="s">
        <v>40</v>
      </c>
      <c r="B38" s="110" t="s">
        <v>30</v>
      </c>
      <c r="C38" s="111">
        <v>1734</v>
      </c>
      <c r="D38" s="111">
        <v>104040</v>
      </c>
      <c r="E38" s="111">
        <v>2611</v>
      </c>
      <c r="F38" s="89">
        <v>170</v>
      </c>
      <c r="G38" s="112">
        <v>10200</v>
      </c>
      <c r="H38" s="112">
        <v>256</v>
      </c>
      <c r="I38" s="128">
        <f t="shared" si="0"/>
        <v>-0.90195327460743013</v>
      </c>
    </row>
    <row r="39" spans="1:9" ht="13.15" customHeight="1" x14ac:dyDescent="0.2">
      <c r="A39" s="109" t="s">
        <v>154</v>
      </c>
      <c r="B39" s="110" t="s">
        <v>192</v>
      </c>
      <c r="C39" s="111">
        <v>0</v>
      </c>
      <c r="D39" s="111">
        <v>0</v>
      </c>
      <c r="E39" s="111">
        <v>0</v>
      </c>
      <c r="F39" s="89">
        <v>0</v>
      </c>
      <c r="G39" s="112">
        <v>2000</v>
      </c>
      <c r="H39" s="112">
        <v>28</v>
      </c>
      <c r="I39" s="128" t="s">
        <v>14</v>
      </c>
    </row>
    <row r="40" spans="1:9" ht="13.15" customHeight="1" x14ac:dyDescent="0.2">
      <c r="A40" s="109" t="s">
        <v>154</v>
      </c>
      <c r="B40" s="110" t="s">
        <v>27</v>
      </c>
      <c r="C40" s="111">
        <v>63</v>
      </c>
      <c r="D40" s="111">
        <v>6615</v>
      </c>
      <c r="E40" s="111">
        <v>76</v>
      </c>
      <c r="F40" s="89">
        <v>0</v>
      </c>
      <c r="G40" s="112">
        <v>0</v>
      </c>
      <c r="H40" s="112">
        <v>0</v>
      </c>
      <c r="I40" s="128">
        <f t="shared" si="0"/>
        <v>-1</v>
      </c>
    </row>
    <row r="41" spans="1:9" ht="13.15" customHeight="1" x14ac:dyDescent="0.2">
      <c r="A41" s="109" t="s">
        <v>154</v>
      </c>
      <c r="B41" s="110" t="s">
        <v>28</v>
      </c>
      <c r="C41" s="111">
        <v>0</v>
      </c>
      <c r="D41" s="111">
        <v>0</v>
      </c>
      <c r="E41" s="111">
        <v>0</v>
      </c>
      <c r="F41" s="89">
        <v>0</v>
      </c>
      <c r="G41" s="112">
        <v>20000</v>
      </c>
      <c r="H41" s="112">
        <v>280</v>
      </c>
      <c r="I41" s="128" t="s">
        <v>14</v>
      </c>
    </row>
    <row r="42" spans="1:9" ht="13.15" customHeight="1" x14ac:dyDescent="0.2">
      <c r="A42" s="109" t="s">
        <v>34</v>
      </c>
      <c r="B42" s="110" t="s">
        <v>77</v>
      </c>
      <c r="C42" s="111">
        <v>0</v>
      </c>
      <c r="D42" s="111">
        <v>0</v>
      </c>
      <c r="E42" s="111">
        <v>0</v>
      </c>
      <c r="F42" s="89">
        <v>0</v>
      </c>
      <c r="G42" s="112">
        <v>5500</v>
      </c>
      <c r="H42" s="112">
        <v>111</v>
      </c>
      <c r="I42" s="128" t="s">
        <v>14</v>
      </c>
    </row>
    <row r="43" spans="1:9" ht="13.15" customHeight="1" x14ac:dyDescent="0.2">
      <c r="A43" s="109" t="s">
        <v>34</v>
      </c>
      <c r="B43" s="110" t="s">
        <v>30</v>
      </c>
      <c r="C43" s="111">
        <v>918</v>
      </c>
      <c r="D43" s="111">
        <v>55080</v>
      </c>
      <c r="E43" s="111">
        <v>1383</v>
      </c>
      <c r="F43" s="89">
        <v>340</v>
      </c>
      <c r="G43" s="112">
        <v>20400</v>
      </c>
      <c r="H43" s="112">
        <v>512</v>
      </c>
      <c r="I43" s="128">
        <f t="shared" si="0"/>
        <v>-0.62979031091829352</v>
      </c>
    </row>
    <row r="44" spans="1:9" ht="13.15" customHeight="1" x14ac:dyDescent="0.2">
      <c r="A44" s="109" t="s">
        <v>155</v>
      </c>
      <c r="B44" s="110" t="s">
        <v>118</v>
      </c>
      <c r="C44" s="111">
        <v>21</v>
      </c>
      <c r="D44" s="111">
        <v>1176</v>
      </c>
      <c r="E44" s="111">
        <v>22</v>
      </c>
      <c r="F44" s="89">
        <v>21</v>
      </c>
      <c r="G44" s="112">
        <v>1176</v>
      </c>
      <c r="H44" s="112">
        <v>22</v>
      </c>
      <c r="I44" s="128">
        <f t="shared" si="0"/>
        <v>0</v>
      </c>
    </row>
    <row r="45" spans="1:9" ht="13.15" customHeight="1" x14ac:dyDescent="0.2">
      <c r="A45" s="109" t="s">
        <v>155</v>
      </c>
      <c r="B45" s="110" t="s">
        <v>27</v>
      </c>
      <c r="C45" s="111">
        <v>60</v>
      </c>
      <c r="D45" s="111">
        <v>4800</v>
      </c>
      <c r="E45" s="111">
        <v>77</v>
      </c>
      <c r="F45" s="89">
        <v>40</v>
      </c>
      <c r="G45" s="112">
        <v>3200</v>
      </c>
      <c r="H45" s="112">
        <v>51</v>
      </c>
      <c r="I45" s="128">
        <f t="shared" si="0"/>
        <v>-0.33766233766233766</v>
      </c>
    </row>
    <row r="46" spans="1:9" ht="13.15" customHeight="1" x14ac:dyDescent="0.2">
      <c r="A46" s="109" t="s">
        <v>42</v>
      </c>
      <c r="B46" s="110" t="s">
        <v>77</v>
      </c>
      <c r="C46" s="111">
        <v>0</v>
      </c>
      <c r="D46" s="111">
        <v>4200</v>
      </c>
      <c r="E46" s="111">
        <v>91</v>
      </c>
      <c r="F46" s="89">
        <v>0</v>
      </c>
      <c r="G46" s="112">
        <v>2150</v>
      </c>
      <c r="H46" s="112">
        <v>43</v>
      </c>
      <c r="I46" s="128">
        <f t="shared" si="0"/>
        <v>-0.52747252747252749</v>
      </c>
    </row>
    <row r="47" spans="1:9" ht="13.15" customHeight="1" x14ac:dyDescent="0.2">
      <c r="A47" s="109" t="s">
        <v>42</v>
      </c>
      <c r="B47" s="110" t="s">
        <v>29</v>
      </c>
      <c r="C47" s="111">
        <v>600</v>
      </c>
      <c r="D47" s="111">
        <v>600</v>
      </c>
      <c r="E47" s="111">
        <v>764</v>
      </c>
      <c r="F47" s="89">
        <v>0</v>
      </c>
      <c r="G47" s="112">
        <v>0</v>
      </c>
      <c r="H47" s="112">
        <v>0</v>
      </c>
      <c r="I47" s="128">
        <f t="shared" si="0"/>
        <v>-1</v>
      </c>
    </row>
    <row r="48" spans="1:9" ht="13.15" customHeight="1" x14ac:dyDescent="0.2">
      <c r="A48" s="109" t="s">
        <v>42</v>
      </c>
      <c r="B48" s="110" t="s">
        <v>33</v>
      </c>
      <c r="C48" s="111">
        <v>0</v>
      </c>
      <c r="D48" s="111">
        <v>103</v>
      </c>
      <c r="E48" s="111">
        <v>2505</v>
      </c>
      <c r="F48" s="89">
        <v>0</v>
      </c>
      <c r="G48" s="112">
        <v>0</v>
      </c>
      <c r="H48" s="112">
        <v>0</v>
      </c>
      <c r="I48" s="128">
        <f t="shared" si="0"/>
        <v>-1</v>
      </c>
    </row>
    <row r="49" spans="1:9" ht="13.15" customHeight="1" x14ac:dyDescent="0.2">
      <c r="A49" s="109" t="s">
        <v>194</v>
      </c>
      <c r="B49" s="110" t="s">
        <v>27</v>
      </c>
      <c r="C49" s="111">
        <v>20</v>
      </c>
      <c r="D49" s="111">
        <v>1440</v>
      </c>
      <c r="E49" s="111">
        <v>29</v>
      </c>
      <c r="F49" s="89">
        <v>0</v>
      </c>
      <c r="G49" s="112">
        <v>0</v>
      </c>
      <c r="H49" s="112">
        <v>0</v>
      </c>
      <c r="I49" s="128">
        <f t="shared" si="0"/>
        <v>-1</v>
      </c>
    </row>
    <row r="50" spans="1:9" ht="13.15" customHeight="1" x14ac:dyDescent="0.2">
      <c r="A50" s="109" t="s">
        <v>58</v>
      </c>
      <c r="B50" s="110" t="s">
        <v>24</v>
      </c>
      <c r="C50" s="111">
        <v>13106</v>
      </c>
      <c r="D50" s="111">
        <v>13106</v>
      </c>
      <c r="E50" s="111">
        <v>9842</v>
      </c>
      <c r="F50" s="89">
        <v>0</v>
      </c>
      <c r="G50" s="112">
        <v>0</v>
      </c>
      <c r="H50" s="112">
        <v>0</v>
      </c>
      <c r="I50" s="128">
        <f t="shared" si="0"/>
        <v>-1</v>
      </c>
    </row>
    <row r="51" spans="1:9" ht="13.15" customHeight="1" x14ac:dyDescent="0.2">
      <c r="A51" s="109" t="s">
        <v>58</v>
      </c>
      <c r="B51" s="110" t="s">
        <v>118</v>
      </c>
      <c r="C51" s="111">
        <v>105</v>
      </c>
      <c r="D51" s="111">
        <v>5390</v>
      </c>
      <c r="E51" s="111">
        <v>108</v>
      </c>
      <c r="F51" s="89">
        <v>0</v>
      </c>
      <c r="G51" s="112">
        <v>0</v>
      </c>
      <c r="H51" s="112">
        <v>0</v>
      </c>
      <c r="I51" s="128">
        <f t="shared" si="0"/>
        <v>-1</v>
      </c>
    </row>
    <row r="52" spans="1:9" ht="13.15" customHeight="1" x14ac:dyDescent="0.2">
      <c r="A52" s="109" t="s">
        <v>58</v>
      </c>
      <c r="B52" s="110" t="s">
        <v>27</v>
      </c>
      <c r="C52" s="111">
        <v>859</v>
      </c>
      <c r="D52" s="111">
        <v>90706</v>
      </c>
      <c r="E52" s="111">
        <v>967</v>
      </c>
      <c r="F52" s="89">
        <v>1695</v>
      </c>
      <c r="G52" s="112">
        <v>178899</v>
      </c>
      <c r="H52" s="112">
        <v>1911</v>
      </c>
      <c r="I52" s="128">
        <f t="shared" si="0"/>
        <v>0.97621509824198549</v>
      </c>
    </row>
    <row r="53" spans="1:9" ht="13.15" customHeight="1" x14ac:dyDescent="0.2">
      <c r="A53" s="109" t="s">
        <v>72</v>
      </c>
      <c r="B53" s="90" t="s">
        <v>77</v>
      </c>
      <c r="C53" s="87">
        <v>0</v>
      </c>
      <c r="D53" s="87">
        <v>5375</v>
      </c>
      <c r="E53" s="87">
        <v>109</v>
      </c>
      <c r="F53" s="89">
        <v>0</v>
      </c>
      <c r="G53" s="88">
        <v>6600</v>
      </c>
      <c r="H53" s="112">
        <v>133</v>
      </c>
      <c r="I53" s="128">
        <f t="shared" si="0"/>
        <v>0.22018348623853212</v>
      </c>
    </row>
    <row r="54" spans="1:9" ht="13.15" customHeight="1" x14ac:dyDescent="0.2">
      <c r="A54" s="109" t="s">
        <v>72</v>
      </c>
      <c r="B54" s="90" t="s">
        <v>192</v>
      </c>
      <c r="C54" s="87">
        <v>0</v>
      </c>
      <c r="D54" s="87">
        <v>31449</v>
      </c>
      <c r="E54" s="87">
        <v>436</v>
      </c>
      <c r="F54" s="89">
        <v>0</v>
      </c>
      <c r="G54" s="88">
        <v>127855</v>
      </c>
      <c r="H54" s="112">
        <v>1786</v>
      </c>
      <c r="I54" s="128">
        <f t="shared" si="0"/>
        <v>3.096330275229358</v>
      </c>
    </row>
    <row r="55" spans="1:9" ht="13.15" customHeight="1" x14ac:dyDescent="0.2">
      <c r="A55" s="109" t="s">
        <v>46</v>
      </c>
      <c r="B55" s="90" t="s">
        <v>118</v>
      </c>
      <c r="C55" s="87">
        <v>458</v>
      </c>
      <c r="D55" s="87">
        <v>29668</v>
      </c>
      <c r="E55" s="87">
        <v>464</v>
      </c>
      <c r="F55" s="89">
        <v>433</v>
      </c>
      <c r="G55" s="88">
        <v>32672</v>
      </c>
      <c r="H55" s="112">
        <v>423</v>
      </c>
      <c r="I55" s="128">
        <f t="shared" si="0"/>
        <v>-8.8362068965517238E-2</v>
      </c>
    </row>
    <row r="56" spans="1:9" ht="13.15" customHeight="1" x14ac:dyDescent="0.2">
      <c r="A56" s="109" t="s">
        <v>46</v>
      </c>
      <c r="B56" s="90" t="s">
        <v>27</v>
      </c>
      <c r="C56" s="87">
        <v>607</v>
      </c>
      <c r="D56" s="87">
        <v>60475</v>
      </c>
      <c r="E56" s="87">
        <v>702</v>
      </c>
      <c r="F56" s="89">
        <v>835</v>
      </c>
      <c r="G56" s="88">
        <v>75576</v>
      </c>
      <c r="H56" s="112">
        <v>1006</v>
      </c>
      <c r="I56" s="128">
        <f t="shared" si="0"/>
        <v>0.43304843304843305</v>
      </c>
    </row>
    <row r="57" spans="1:9" ht="13.15" customHeight="1" x14ac:dyDescent="0.2">
      <c r="A57" s="109" t="s">
        <v>46</v>
      </c>
      <c r="B57" s="90" t="s">
        <v>28</v>
      </c>
      <c r="C57" s="87">
        <v>0</v>
      </c>
      <c r="D57" s="87">
        <v>77974</v>
      </c>
      <c r="E57" s="87">
        <v>1064</v>
      </c>
      <c r="F57" s="89">
        <v>0</v>
      </c>
      <c r="G57" s="88">
        <v>57350</v>
      </c>
      <c r="H57" s="112">
        <v>803</v>
      </c>
      <c r="I57" s="128">
        <f t="shared" si="0"/>
        <v>-0.24530075187969924</v>
      </c>
    </row>
    <row r="58" spans="1:9" ht="13.15" customHeight="1" x14ac:dyDescent="0.2">
      <c r="A58" s="109" t="s">
        <v>123</v>
      </c>
      <c r="B58" s="90" t="s">
        <v>118</v>
      </c>
      <c r="C58" s="87">
        <v>42</v>
      </c>
      <c r="D58" s="87">
        <v>2282</v>
      </c>
      <c r="E58" s="87">
        <v>43</v>
      </c>
      <c r="F58" s="89">
        <v>42</v>
      </c>
      <c r="G58" s="88">
        <v>2058</v>
      </c>
      <c r="H58" s="112">
        <v>42</v>
      </c>
      <c r="I58" s="128">
        <f t="shared" si="0"/>
        <v>-2.3255813953488372E-2</v>
      </c>
    </row>
    <row r="59" spans="1:9" ht="13.15" customHeight="1" x14ac:dyDescent="0.2">
      <c r="A59" s="109" t="s">
        <v>123</v>
      </c>
      <c r="B59" s="90" t="s">
        <v>202</v>
      </c>
      <c r="C59" s="87">
        <v>0</v>
      </c>
      <c r="D59" s="87">
        <v>4000</v>
      </c>
      <c r="E59" s="87">
        <v>40</v>
      </c>
      <c r="F59" s="89">
        <v>0</v>
      </c>
      <c r="G59" s="88">
        <v>0</v>
      </c>
      <c r="H59" s="112">
        <v>0</v>
      </c>
      <c r="I59" s="128">
        <f t="shared" si="0"/>
        <v>-1</v>
      </c>
    </row>
    <row r="60" spans="1:9" ht="13.15" customHeight="1" x14ac:dyDescent="0.2">
      <c r="A60" s="109" t="s">
        <v>47</v>
      </c>
      <c r="B60" s="90" t="s">
        <v>118</v>
      </c>
      <c r="C60" s="87">
        <v>1316</v>
      </c>
      <c r="D60" s="87">
        <v>97161</v>
      </c>
      <c r="E60" s="87">
        <v>1228</v>
      </c>
      <c r="F60" s="89">
        <v>332</v>
      </c>
      <c r="G60" s="88">
        <v>21936</v>
      </c>
      <c r="H60" s="112">
        <v>337</v>
      </c>
      <c r="I60" s="128">
        <f t="shared" si="0"/>
        <v>-0.72557003257328989</v>
      </c>
    </row>
    <row r="61" spans="1:9" ht="13.15" customHeight="1" x14ac:dyDescent="0.2">
      <c r="A61" s="109" t="s">
        <v>47</v>
      </c>
      <c r="B61" s="90" t="s">
        <v>27</v>
      </c>
      <c r="C61" s="87">
        <v>1164</v>
      </c>
      <c r="D61" s="87">
        <v>90192</v>
      </c>
      <c r="E61" s="87">
        <v>1420</v>
      </c>
      <c r="F61" s="89">
        <v>1254</v>
      </c>
      <c r="G61" s="88">
        <v>105349</v>
      </c>
      <c r="H61" s="112">
        <v>1542</v>
      </c>
      <c r="I61" s="128">
        <f t="shared" si="0"/>
        <v>8.5915492957746475E-2</v>
      </c>
    </row>
    <row r="62" spans="1:9" ht="13.15" customHeight="1" x14ac:dyDescent="0.2">
      <c r="A62" s="109" t="s">
        <v>47</v>
      </c>
      <c r="B62" s="90" t="s">
        <v>28</v>
      </c>
      <c r="C62" s="87">
        <v>0</v>
      </c>
      <c r="D62" s="87">
        <v>3700</v>
      </c>
      <c r="E62" s="87">
        <v>51</v>
      </c>
      <c r="F62" s="89">
        <v>0</v>
      </c>
      <c r="G62" s="88">
        <v>0</v>
      </c>
      <c r="H62" s="112">
        <v>0</v>
      </c>
      <c r="I62" s="128">
        <f t="shared" si="0"/>
        <v>-1</v>
      </c>
    </row>
    <row r="63" spans="1:9" ht="13.15" customHeight="1" x14ac:dyDescent="0.2">
      <c r="A63" s="109" t="s">
        <v>48</v>
      </c>
      <c r="B63" s="90" t="s">
        <v>27</v>
      </c>
      <c r="C63" s="87">
        <v>1128</v>
      </c>
      <c r="D63" s="87">
        <v>116484</v>
      </c>
      <c r="E63" s="87">
        <v>1288</v>
      </c>
      <c r="F63" s="89">
        <v>622</v>
      </c>
      <c r="G63" s="88">
        <v>63432</v>
      </c>
      <c r="H63" s="112">
        <v>720</v>
      </c>
      <c r="I63" s="128">
        <f t="shared" si="0"/>
        <v>-0.44099378881987578</v>
      </c>
    </row>
    <row r="64" spans="1:9" ht="13.15" customHeight="1" x14ac:dyDescent="0.2">
      <c r="A64" s="109" t="s">
        <v>35</v>
      </c>
      <c r="B64" s="90" t="s">
        <v>26</v>
      </c>
      <c r="C64" s="87">
        <v>0</v>
      </c>
      <c r="D64" s="87">
        <v>0</v>
      </c>
      <c r="E64" s="87">
        <v>0</v>
      </c>
      <c r="F64" s="89">
        <v>17</v>
      </c>
      <c r="G64" s="88">
        <v>17</v>
      </c>
      <c r="H64" s="112">
        <v>27</v>
      </c>
      <c r="I64" s="128" t="s">
        <v>14</v>
      </c>
    </row>
    <row r="65" spans="1:9" ht="13.15" customHeight="1" x14ac:dyDescent="0.2">
      <c r="A65" s="109" t="s">
        <v>35</v>
      </c>
      <c r="B65" s="90" t="s">
        <v>120</v>
      </c>
      <c r="C65" s="87">
        <v>17</v>
      </c>
      <c r="D65" s="87">
        <v>17</v>
      </c>
      <c r="E65" s="87">
        <v>27</v>
      </c>
      <c r="F65" s="89">
        <v>0</v>
      </c>
      <c r="G65" s="88">
        <v>0</v>
      </c>
      <c r="H65" s="112">
        <v>0</v>
      </c>
      <c r="I65" s="128">
        <f t="shared" si="0"/>
        <v>-1</v>
      </c>
    </row>
    <row r="66" spans="1:9" ht="13.15" customHeight="1" x14ac:dyDescent="0.2">
      <c r="A66" s="109" t="s">
        <v>35</v>
      </c>
      <c r="B66" s="90" t="s">
        <v>118</v>
      </c>
      <c r="C66" s="87">
        <v>6161</v>
      </c>
      <c r="D66" s="87">
        <v>427087</v>
      </c>
      <c r="E66" s="87">
        <v>6002</v>
      </c>
      <c r="F66" s="89">
        <v>5630</v>
      </c>
      <c r="G66" s="88">
        <v>383685</v>
      </c>
      <c r="H66" s="112">
        <v>5621</v>
      </c>
      <c r="I66" s="128">
        <f t="shared" si="0"/>
        <v>-6.3478840386537824E-2</v>
      </c>
    </row>
    <row r="67" spans="1:9" ht="13.15" customHeight="1" x14ac:dyDescent="0.2">
      <c r="A67" s="109" t="s">
        <v>35</v>
      </c>
      <c r="B67" s="90" t="s">
        <v>208</v>
      </c>
      <c r="C67" s="87">
        <v>50</v>
      </c>
      <c r="D67" s="87">
        <v>50</v>
      </c>
      <c r="E67" s="87">
        <v>107</v>
      </c>
      <c r="F67" s="89">
        <v>0</v>
      </c>
      <c r="G67" s="88">
        <v>0</v>
      </c>
      <c r="H67" s="112">
        <v>0</v>
      </c>
      <c r="I67" s="128">
        <f t="shared" si="0"/>
        <v>-1</v>
      </c>
    </row>
    <row r="68" spans="1:9" ht="13.15" customHeight="1" x14ac:dyDescent="0.2">
      <c r="A68" s="109" t="s">
        <v>35</v>
      </c>
      <c r="B68" s="90" t="s">
        <v>27</v>
      </c>
      <c r="C68" s="87">
        <v>11143</v>
      </c>
      <c r="D68" s="87">
        <v>1038632</v>
      </c>
      <c r="E68" s="87">
        <v>12595</v>
      </c>
      <c r="F68" s="89">
        <v>10068</v>
      </c>
      <c r="G68" s="88">
        <v>890148</v>
      </c>
      <c r="H68" s="112">
        <v>11879</v>
      </c>
      <c r="I68" s="128">
        <f t="shared" si="0"/>
        <v>-5.6847955537911866E-2</v>
      </c>
    </row>
    <row r="69" spans="1:9" ht="13.15" customHeight="1" x14ac:dyDescent="0.2">
      <c r="A69" s="109" t="s">
        <v>35</v>
      </c>
      <c r="B69" s="90" t="s">
        <v>193</v>
      </c>
      <c r="C69" s="87">
        <v>0</v>
      </c>
      <c r="D69" s="87">
        <v>0</v>
      </c>
      <c r="E69" s="87">
        <v>0</v>
      </c>
      <c r="F69" s="89">
        <v>220</v>
      </c>
      <c r="G69" s="88">
        <v>880</v>
      </c>
      <c r="H69" s="112">
        <v>212</v>
      </c>
      <c r="I69" s="128" t="s">
        <v>14</v>
      </c>
    </row>
    <row r="70" spans="1:9" ht="13.15" customHeight="1" x14ac:dyDescent="0.2">
      <c r="A70" s="109" t="s">
        <v>35</v>
      </c>
      <c r="B70" s="90" t="s">
        <v>33</v>
      </c>
      <c r="C70" s="87">
        <v>0</v>
      </c>
      <c r="D70" s="87">
        <v>54</v>
      </c>
      <c r="E70" s="87">
        <v>1298</v>
      </c>
      <c r="F70" s="89">
        <v>0</v>
      </c>
      <c r="G70" s="88">
        <v>0</v>
      </c>
      <c r="H70" s="112">
        <v>0</v>
      </c>
      <c r="I70" s="128">
        <f t="shared" si="0"/>
        <v>-1</v>
      </c>
    </row>
    <row r="71" spans="1:9" ht="13.15" customHeight="1" x14ac:dyDescent="0.2">
      <c r="A71" s="109" t="s">
        <v>124</v>
      </c>
      <c r="B71" s="90" t="s">
        <v>118</v>
      </c>
      <c r="C71" s="87">
        <v>1217</v>
      </c>
      <c r="D71" s="87">
        <v>59779</v>
      </c>
      <c r="E71" s="87">
        <v>1224</v>
      </c>
      <c r="F71" s="89">
        <v>588</v>
      </c>
      <c r="G71" s="88">
        <v>29330</v>
      </c>
      <c r="H71" s="112">
        <v>595</v>
      </c>
      <c r="I71" s="128">
        <f t="shared" si="0"/>
        <v>-0.51388888888888884</v>
      </c>
    </row>
    <row r="72" spans="1:9" ht="13.15" customHeight="1" x14ac:dyDescent="0.2">
      <c r="A72" s="109" t="s">
        <v>124</v>
      </c>
      <c r="B72" s="90" t="s">
        <v>27</v>
      </c>
      <c r="C72" s="87">
        <v>640</v>
      </c>
      <c r="D72" s="87">
        <v>70700</v>
      </c>
      <c r="E72" s="87">
        <v>734</v>
      </c>
      <c r="F72" s="89">
        <v>480</v>
      </c>
      <c r="G72" s="88">
        <v>52966</v>
      </c>
      <c r="H72" s="112">
        <v>553</v>
      </c>
      <c r="I72" s="128">
        <f t="shared" si="0"/>
        <v>-0.24659400544959129</v>
      </c>
    </row>
    <row r="73" spans="1:9" ht="13.15" customHeight="1" x14ac:dyDescent="0.2">
      <c r="A73" s="109" t="s">
        <v>175</v>
      </c>
      <c r="B73" s="90" t="s">
        <v>24</v>
      </c>
      <c r="C73" s="87">
        <v>60</v>
      </c>
      <c r="D73" s="87">
        <v>60</v>
      </c>
      <c r="E73" s="87">
        <v>48</v>
      </c>
      <c r="F73" s="89">
        <v>0</v>
      </c>
      <c r="G73" s="88">
        <v>0</v>
      </c>
      <c r="H73" s="112">
        <v>0</v>
      </c>
      <c r="I73" s="128">
        <f t="shared" si="0"/>
        <v>-1</v>
      </c>
    </row>
    <row r="74" spans="1:9" ht="13.15" customHeight="1" x14ac:dyDescent="0.2">
      <c r="A74" s="109" t="s">
        <v>50</v>
      </c>
      <c r="B74" s="90" t="s">
        <v>118</v>
      </c>
      <c r="C74" s="87">
        <v>2248</v>
      </c>
      <c r="D74" s="87">
        <v>128007</v>
      </c>
      <c r="E74" s="87">
        <v>2366</v>
      </c>
      <c r="F74" s="89">
        <v>2192</v>
      </c>
      <c r="G74" s="88">
        <v>128148</v>
      </c>
      <c r="H74" s="112">
        <v>2284</v>
      </c>
      <c r="I74" s="128">
        <f t="shared" si="0"/>
        <v>-3.4657650042265425E-2</v>
      </c>
    </row>
    <row r="75" spans="1:9" ht="13.15" customHeight="1" x14ac:dyDescent="0.2">
      <c r="A75" s="109" t="s">
        <v>50</v>
      </c>
      <c r="B75" s="90" t="s">
        <v>27</v>
      </c>
      <c r="C75" s="87">
        <v>2115</v>
      </c>
      <c r="D75" s="87">
        <v>148155</v>
      </c>
      <c r="E75" s="87">
        <v>2439</v>
      </c>
      <c r="F75" s="89">
        <v>1501</v>
      </c>
      <c r="G75" s="88">
        <v>106687</v>
      </c>
      <c r="H75" s="112">
        <v>1690</v>
      </c>
      <c r="I75" s="128">
        <f t="shared" si="0"/>
        <v>-0.30709307093070931</v>
      </c>
    </row>
    <row r="76" spans="1:9" ht="13.15" customHeight="1" x14ac:dyDescent="0.2">
      <c r="A76" s="109" t="s">
        <v>136</v>
      </c>
      <c r="B76" s="90" t="s">
        <v>118</v>
      </c>
      <c r="C76" s="87">
        <v>144</v>
      </c>
      <c r="D76" s="87">
        <v>8540</v>
      </c>
      <c r="E76" s="87">
        <v>151</v>
      </c>
      <c r="F76" s="89">
        <v>61</v>
      </c>
      <c r="G76" s="88">
        <v>3906</v>
      </c>
      <c r="H76" s="112">
        <v>63</v>
      </c>
      <c r="I76" s="128">
        <f t="shared" si="0"/>
        <v>-0.58278145695364236</v>
      </c>
    </row>
    <row r="77" spans="1:9" ht="13.15" customHeight="1" x14ac:dyDescent="0.2">
      <c r="A77" s="109" t="s">
        <v>136</v>
      </c>
      <c r="B77" s="90" t="s">
        <v>27</v>
      </c>
      <c r="C77" s="87">
        <v>60</v>
      </c>
      <c r="D77" s="87">
        <v>4500</v>
      </c>
      <c r="E77" s="87">
        <v>59</v>
      </c>
      <c r="F77" s="89">
        <v>40</v>
      </c>
      <c r="G77" s="88">
        <v>3000</v>
      </c>
      <c r="H77" s="112">
        <v>39</v>
      </c>
      <c r="I77" s="128">
        <f t="shared" si="0"/>
        <v>-0.33898305084745761</v>
      </c>
    </row>
    <row r="78" spans="1:9" ht="13.15" customHeight="1" x14ac:dyDescent="0.2">
      <c r="A78" s="109" t="s">
        <v>126</v>
      </c>
      <c r="B78" s="90" t="s">
        <v>118</v>
      </c>
      <c r="C78" s="87">
        <v>566</v>
      </c>
      <c r="D78" s="87">
        <v>31696</v>
      </c>
      <c r="E78" s="87">
        <v>602</v>
      </c>
      <c r="F78" s="89">
        <v>799</v>
      </c>
      <c r="G78" s="88">
        <v>44729</v>
      </c>
      <c r="H78" s="112">
        <v>853</v>
      </c>
      <c r="I78" s="128">
        <f t="shared" si="0"/>
        <v>0.4169435215946844</v>
      </c>
    </row>
    <row r="79" spans="1:9" ht="13.15" customHeight="1" x14ac:dyDescent="0.2">
      <c r="A79" s="109" t="s">
        <v>126</v>
      </c>
      <c r="B79" s="90" t="s">
        <v>27</v>
      </c>
      <c r="C79" s="87">
        <v>1296</v>
      </c>
      <c r="D79" s="87">
        <v>86779</v>
      </c>
      <c r="E79" s="87">
        <v>1641</v>
      </c>
      <c r="F79" s="89">
        <v>1961</v>
      </c>
      <c r="G79" s="88">
        <v>137536</v>
      </c>
      <c r="H79" s="112">
        <v>2440</v>
      </c>
      <c r="I79" s="128">
        <f t="shared" si="0"/>
        <v>0.48689823278488725</v>
      </c>
    </row>
    <row r="80" spans="1:9" ht="13.15" customHeight="1" x14ac:dyDescent="0.2">
      <c r="A80" s="109" t="s">
        <v>49</v>
      </c>
      <c r="B80" s="90" t="s">
        <v>77</v>
      </c>
      <c r="C80" s="87">
        <v>0</v>
      </c>
      <c r="D80" s="87">
        <v>2150</v>
      </c>
      <c r="E80" s="87">
        <v>46</v>
      </c>
      <c r="F80" s="89">
        <v>0</v>
      </c>
      <c r="G80" s="88">
        <v>0</v>
      </c>
      <c r="H80" s="112">
        <v>0</v>
      </c>
      <c r="I80" s="128">
        <f t="shared" si="0"/>
        <v>-1</v>
      </c>
    </row>
    <row r="81" spans="1:9" ht="13.15" customHeight="1" x14ac:dyDescent="0.2">
      <c r="A81" s="109" t="s">
        <v>49</v>
      </c>
      <c r="B81" s="90" t="s">
        <v>192</v>
      </c>
      <c r="C81" s="87">
        <v>0</v>
      </c>
      <c r="D81" s="87">
        <v>18774</v>
      </c>
      <c r="E81" s="87">
        <v>262</v>
      </c>
      <c r="F81" s="89">
        <v>0</v>
      </c>
      <c r="G81" s="88">
        <v>19096</v>
      </c>
      <c r="H81" s="112">
        <v>265</v>
      </c>
      <c r="I81" s="128">
        <f t="shared" si="0"/>
        <v>1.1450381679389313E-2</v>
      </c>
    </row>
    <row r="82" spans="1:9" ht="13.15" customHeight="1" x14ac:dyDescent="0.2">
      <c r="A82" s="109" t="s">
        <v>49</v>
      </c>
      <c r="B82" s="90" t="s">
        <v>118</v>
      </c>
      <c r="C82" s="87">
        <v>83</v>
      </c>
      <c r="D82" s="87">
        <v>5628</v>
      </c>
      <c r="E82" s="87">
        <v>81</v>
      </c>
      <c r="F82" s="89">
        <v>42</v>
      </c>
      <c r="G82" s="88">
        <v>2352</v>
      </c>
      <c r="H82" s="112">
        <v>45</v>
      </c>
      <c r="I82" s="128">
        <f t="shared" si="0"/>
        <v>-0.44444444444444442</v>
      </c>
    </row>
    <row r="83" spans="1:9" ht="13.15" customHeight="1" x14ac:dyDescent="0.2">
      <c r="A83" s="109" t="s">
        <v>49</v>
      </c>
      <c r="B83" s="90" t="s">
        <v>202</v>
      </c>
      <c r="C83" s="87">
        <v>0</v>
      </c>
      <c r="D83" s="87">
        <v>2582</v>
      </c>
      <c r="E83" s="87">
        <v>26</v>
      </c>
      <c r="F83" s="89">
        <v>0</v>
      </c>
      <c r="G83" s="88">
        <v>0</v>
      </c>
      <c r="H83" s="112">
        <v>0</v>
      </c>
      <c r="I83" s="128">
        <f t="shared" si="0"/>
        <v>-1</v>
      </c>
    </row>
    <row r="84" spans="1:9" ht="13.15" customHeight="1" x14ac:dyDescent="0.2">
      <c r="A84" s="109" t="s">
        <v>49</v>
      </c>
      <c r="B84" s="90" t="s">
        <v>27</v>
      </c>
      <c r="C84" s="87">
        <v>14987</v>
      </c>
      <c r="D84" s="87">
        <v>1366364</v>
      </c>
      <c r="E84" s="87">
        <v>18377</v>
      </c>
      <c r="F84" s="89">
        <v>11627</v>
      </c>
      <c r="G84" s="88">
        <v>1097059</v>
      </c>
      <c r="H84" s="112">
        <v>14165</v>
      </c>
      <c r="I84" s="128">
        <f t="shared" si="0"/>
        <v>-0.22919954290689448</v>
      </c>
    </row>
    <row r="85" spans="1:9" ht="13.15" customHeight="1" x14ac:dyDescent="0.2">
      <c r="A85" s="109" t="s">
        <v>49</v>
      </c>
      <c r="B85" s="90" t="s">
        <v>28</v>
      </c>
      <c r="C85" s="87">
        <v>0</v>
      </c>
      <c r="D85" s="87">
        <v>7521</v>
      </c>
      <c r="E85" s="87">
        <v>97</v>
      </c>
      <c r="F85" s="89">
        <v>0</v>
      </c>
      <c r="G85" s="88">
        <v>18270</v>
      </c>
      <c r="H85" s="112">
        <v>259</v>
      </c>
      <c r="I85" s="128">
        <f t="shared" si="0"/>
        <v>1.6701030927835052</v>
      </c>
    </row>
    <row r="86" spans="1:9" ht="13.15" customHeight="1" x14ac:dyDescent="0.2">
      <c r="A86" s="109" t="s">
        <v>221</v>
      </c>
      <c r="B86" s="90" t="s">
        <v>192</v>
      </c>
      <c r="C86" s="87">
        <v>0</v>
      </c>
      <c r="D86" s="87">
        <v>0</v>
      </c>
      <c r="E86" s="87">
        <v>0</v>
      </c>
      <c r="F86" s="89">
        <v>0</v>
      </c>
      <c r="G86" s="88">
        <v>5400</v>
      </c>
      <c r="H86" s="112">
        <v>75</v>
      </c>
      <c r="I86" s="128" t="s">
        <v>14</v>
      </c>
    </row>
    <row r="87" spans="1:9" ht="13.15" customHeight="1" x14ac:dyDescent="0.2">
      <c r="A87" s="109" t="s">
        <v>222</v>
      </c>
      <c r="B87" s="90" t="s">
        <v>28</v>
      </c>
      <c r="C87" s="87">
        <v>0</v>
      </c>
      <c r="D87" s="87">
        <v>1754</v>
      </c>
      <c r="E87" s="87">
        <v>31</v>
      </c>
      <c r="F87" s="89">
        <v>0</v>
      </c>
      <c r="G87" s="88">
        <v>0</v>
      </c>
      <c r="H87" s="112">
        <v>0</v>
      </c>
      <c r="I87" s="128">
        <f t="shared" si="0"/>
        <v>-1</v>
      </c>
    </row>
    <row r="88" spans="1:9" ht="13.15" customHeight="1" x14ac:dyDescent="0.2">
      <c r="A88" s="109" t="s">
        <v>158</v>
      </c>
      <c r="B88" s="90" t="s">
        <v>118</v>
      </c>
      <c r="C88" s="87">
        <v>84</v>
      </c>
      <c r="D88" s="87">
        <v>4704</v>
      </c>
      <c r="E88" s="87">
        <v>89</v>
      </c>
      <c r="F88" s="89">
        <v>0</v>
      </c>
      <c r="G88" s="88">
        <v>0</v>
      </c>
      <c r="H88" s="112">
        <v>0</v>
      </c>
      <c r="I88" s="128">
        <f t="shared" si="0"/>
        <v>-1</v>
      </c>
    </row>
    <row r="89" spans="1:9" ht="13.15" customHeight="1" x14ac:dyDescent="0.2">
      <c r="A89" s="109" t="s">
        <v>158</v>
      </c>
      <c r="B89" s="90" t="s">
        <v>27</v>
      </c>
      <c r="C89" s="87">
        <v>0</v>
      </c>
      <c r="D89" s="87">
        <v>0</v>
      </c>
      <c r="E89" s="87">
        <v>0</v>
      </c>
      <c r="F89" s="89">
        <v>20</v>
      </c>
      <c r="G89" s="88">
        <v>2240</v>
      </c>
      <c r="H89" s="112">
        <v>23</v>
      </c>
      <c r="I89" s="128" t="s">
        <v>14</v>
      </c>
    </row>
    <row r="90" spans="1:9" ht="13.15" customHeight="1" x14ac:dyDescent="0.2">
      <c r="A90" s="109" t="s">
        <v>204</v>
      </c>
      <c r="B90" s="90" t="s">
        <v>202</v>
      </c>
      <c r="C90" s="87">
        <v>0</v>
      </c>
      <c r="D90" s="87">
        <v>2000</v>
      </c>
      <c r="E90" s="87">
        <v>20</v>
      </c>
      <c r="F90" s="89">
        <v>0</v>
      </c>
      <c r="G90" s="88">
        <v>0</v>
      </c>
      <c r="H90" s="112">
        <v>0</v>
      </c>
      <c r="I90" s="128">
        <f t="shared" si="0"/>
        <v>-1</v>
      </c>
    </row>
    <row r="91" spans="1:9" ht="13.15" customHeight="1" x14ac:dyDescent="0.2">
      <c r="A91" s="109" t="s">
        <v>137</v>
      </c>
      <c r="B91" s="90" t="s">
        <v>118</v>
      </c>
      <c r="C91" s="87">
        <v>168</v>
      </c>
      <c r="D91" s="87">
        <v>9408</v>
      </c>
      <c r="E91" s="87">
        <v>179</v>
      </c>
      <c r="F91" s="89">
        <v>294</v>
      </c>
      <c r="G91" s="88">
        <v>16464</v>
      </c>
      <c r="H91" s="112">
        <v>313</v>
      </c>
      <c r="I91" s="128">
        <f t="shared" si="0"/>
        <v>0.74860335195530725</v>
      </c>
    </row>
    <row r="92" spans="1:9" ht="13.15" customHeight="1" x14ac:dyDescent="0.2">
      <c r="A92" s="109" t="s">
        <v>137</v>
      </c>
      <c r="B92" s="90" t="s">
        <v>27</v>
      </c>
      <c r="C92" s="87">
        <v>105</v>
      </c>
      <c r="D92" s="87">
        <v>11025</v>
      </c>
      <c r="E92" s="87">
        <v>112</v>
      </c>
      <c r="F92" s="89">
        <v>229</v>
      </c>
      <c r="G92" s="88">
        <v>21817</v>
      </c>
      <c r="H92" s="112">
        <v>254</v>
      </c>
      <c r="I92" s="128">
        <f t="shared" si="0"/>
        <v>1.2678571428571428</v>
      </c>
    </row>
    <row r="93" spans="1:9" ht="13.15" customHeight="1" x14ac:dyDescent="0.2">
      <c r="A93" s="109" t="s">
        <v>138</v>
      </c>
      <c r="B93" s="90" t="s">
        <v>27</v>
      </c>
      <c r="C93" s="87">
        <v>247</v>
      </c>
      <c r="D93" s="87">
        <v>19979</v>
      </c>
      <c r="E93" s="87">
        <v>298</v>
      </c>
      <c r="F93" s="89">
        <v>122</v>
      </c>
      <c r="G93" s="88">
        <v>12316</v>
      </c>
      <c r="H93" s="112">
        <v>137</v>
      </c>
      <c r="I93" s="128">
        <f t="shared" si="0"/>
        <v>-0.54026845637583898</v>
      </c>
    </row>
    <row r="94" spans="1:9" ht="13.15" customHeight="1" x14ac:dyDescent="0.2">
      <c r="A94" s="109" t="s">
        <v>129</v>
      </c>
      <c r="B94" s="90" t="s">
        <v>118</v>
      </c>
      <c r="C94" s="87">
        <v>19</v>
      </c>
      <c r="D94" s="87">
        <v>1064</v>
      </c>
      <c r="E94" s="87">
        <v>20</v>
      </c>
      <c r="F94" s="89">
        <v>0</v>
      </c>
      <c r="G94" s="88">
        <v>0</v>
      </c>
      <c r="H94" s="112">
        <v>0</v>
      </c>
      <c r="I94" s="128">
        <f t="shared" si="0"/>
        <v>-1</v>
      </c>
    </row>
    <row r="95" spans="1:9" ht="13.15" customHeight="1" x14ac:dyDescent="0.2">
      <c r="A95" s="109" t="s">
        <v>129</v>
      </c>
      <c r="B95" s="90" t="s">
        <v>27</v>
      </c>
      <c r="C95" s="87">
        <v>65</v>
      </c>
      <c r="D95" s="87">
        <v>6755</v>
      </c>
      <c r="E95" s="87">
        <v>69</v>
      </c>
      <c r="F95" s="89">
        <v>0</v>
      </c>
      <c r="G95" s="88">
        <v>0</v>
      </c>
      <c r="H95" s="112">
        <v>0</v>
      </c>
      <c r="I95" s="128">
        <f t="shared" si="0"/>
        <v>-1</v>
      </c>
    </row>
    <row r="96" spans="1:9" ht="13.15" customHeight="1" x14ac:dyDescent="0.2">
      <c r="A96" s="109" t="s">
        <v>78</v>
      </c>
      <c r="B96" s="90" t="s">
        <v>71</v>
      </c>
      <c r="C96" s="87">
        <v>0</v>
      </c>
      <c r="D96" s="87">
        <v>0</v>
      </c>
      <c r="E96" s="87">
        <v>0</v>
      </c>
      <c r="F96" s="89">
        <v>0</v>
      </c>
      <c r="G96" s="88">
        <v>13000</v>
      </c>
      <c r="H96" s="112">
        <v>131</v>
      </c>
      <c r="I96" s="128" t="s">
        <v>14</v>
      </c>
    </row>
    <row r="97" spans="1:9" ht="13.15" customHeight="1" x14ac:dyDescent="0.2">
      <c r="A97" s="109" t="s">
        <v>78</v>
      </c>
      <c r="B97" s="90" t="s">
        <v>27</v>
      </c>
      <c r="C97" s="87">
        <v>21</v>
      </c>
      <c r="D97" s="87">
        <v>2352</v>
      </c>
      <c r="E97" s="87">
        <v>24</v>
      </c>
      <c r="F97" s="89">
        <v>21</v>
      </c>
      <c r="G97" s="88">
        <v>2352</v>
      </c>
      <c r="H97" s="112">
        <v>24</v>
      </c>
      <c r="I97" s="128">
        <f t="shared" si="0"/>
        <v>0</v>
      </c>
    </row>
    <row r="98" spans="1:9" ht="13.15" customHeight="1" x14ac:dyDescent="0.2">
      <c r="A98" s="109" t="s">
        <v>78</v>
      </c>
      <c r="B98" s="90" t="s">
        <v>28</v>
      </c>
      <c r="C98" s="87">
        <v>0</v>
      </c>
      <c r="D98" s="87">
        <v>1838</v>
      </c>
      <c r="E98" s="87">
        <v>26</v>
      </c>
      <c r="F98" s="89">
        <v>0</v>
      </c>
      <c r="G98" s="88">
        <v>0</v>
      </c>
      <c r="H98" s="112">
        <v>0</v>
      </c>
      <c r="I98" s="128">
        <f t="shared" si="0"/>
        <v>-1</v>
      </c>
    </row>
    <row r="99" spans="1:9" ht="13.15" customHeight="1" x14ac:dyDescent="0.2">
      <c r="A99" s="109" t="s">
        <v>79</v>
      </c>
      <c r="B99" s="90" t="s">
        <v>77</v>
      </c>
      <c r="C99" s="87">
        <v>0</v>
      </c>
      <c r="D99" s="87">
        <v>36474</v>
      </c>
      <c r="E99" s="87">
        <v>737</v>
      </c>
      <c r="F99" s="89">
        <v>0</v>
      </c>
      <c r="G99" s="88">
        <v>2200</v>
      </c>
      <c r="H99" s="112">
        <v>44</v>
      </c>
      <c r="I99" s="128">
        <f t="shared" si="0"/>
        <v>-0.94029850746268662</v>
      </c>
    </row>
    <row r="100" spans="1:9" ht="13.15" customHeight="1" x14ac:dyDescent="0.2">
      <c r="A100" s="109" t="s">
        <v>130</v>
      </c>
      <c r="B100" s="90" t="s">
        <v>118</v>
      </c>
      <c r="C100" s="87">
        <v>2057</v>
      </c>
      <c r="D100" s="87">
        <v>115192</v>
      </c>
      <c r="E100" s="87">
        <v>2189</v>
      </c>
      <c r="F100" s="89">
        <v>1659</v>
      </c>
      <c r="G100" s="88">
        <v>92932</v>
      </c>
      <c r="H100" s="112">
        <v>1765</v>
      </c>
      <c r="I100" s="128">
        <f t="shared" si="0"/>
        <v>-0.1936957514846962</v>
      </c>
    </row>
    <row r="101" spans="1:9" ht="13.15" customHeight="1" x14ac:dyDescent="0.2">
      <c r="A101" s="109" t="s">
        <v>131</v>
      </c>
      <c r="B101" s="90" t="s">
        <v>118</v>
      </c>
      <c r="C101" s="87">
        <v>105</v>
      </c>
      <c r="D101" s="87">
        <v>5880</v>
      </c>
      <c r="E101" s="87">
        <v>112</v>
      </c>
      <c r="F101" s="89">
        <v>0</v>
      </c>
      <c r="G101" s="88">
        <v>0</v>
      </c>
      <c r="H101" s="112">
        <v>0</v>
      </c>
      <c r="I101" s="128">
        <f t="shared" si="0"/>
        <v>-1</v>
      </c>
    </row>
    <row r="102" spans="1:9" ht="13.15" customHeight="1" x14ac:dyDescent="0.2">
      <c r="A102" s="109" t="s">
        <v>131</v>
      </c>
      <c r="B102" s="90" t="s">
        <v>27</v>
      </c>
      <c r="C102" s="87">
        <v>0</v>
      </c>
      <c r="D102" s="87">
        <v>0</v>
      </c>
      <c r="E102" s="87">
        <v>0</v>
      </c>
      <c r="F102" s="89">
        <v>40</v>
      </c>
      <c r="G102" s="88">
        <v>4480</v>
      </c>
      <c r="H102" s="112">
        <v>49</v>
      </c>
      <c r="I102" s="128" t="s">
        <v>14</v>
      </c>
    </row>
    <row r="103" spans="1:9" ht="13.15" customHeight="1" x14ac:dyDescent="0.2">
      <c r="A103" s="109" t="s">
        <v>43</v>
      </c>
      <c r="B103" s="90" t="s">
        <v>200</v>
      </c>
      <c r="C103" s="87">
        <v>0</v>
      </c>
      <c r="D103" s="87">
        <v>13</v>
      </c>
      <c r="E103" s="87">
        <v>255</v>
      </c>
      <c r="F103" s="89">
        <v>0</v>
      </c>
      <c r="G103" s="88">
        <v>0</v>
      </c>
      <c r="H103" s="112">
        <v>0</v>
      </c>
      <c r="I103" s="128">
        <f t="shared" si="0"/>
        <v>-1</v>
      </c>
    </row>
    <row r="104" spans="1:9" ht="13.15" customHeight="1" x14ac:dyDescent="0.2">
      <c r="A104" s="109" t="s">
        <v>43</v>
      </c>
      <c r="B104" s="90" t="s">
        <v>29</v>
      </c>
      <c r="C104" s="87">
        <v>34</v>
      </c>
      <c r="D104" s="87">
        <v>2040</v>
      </c>
      <c r="E104" s="87">
        <v>51</v>
      </c>
      <c r="F104" s="89">
        <v>68</v>
      </c>
      <c r="G104" s="88">
        <v>68</v>
      </c>
      <c r="H104" s="112">
        <v>87</v>
      </c>
      <c r="I104" s="128">
        <f t="shared" si="0"/>
        <v>0.70588235294117652</v>
      </c>
    </row>
    <row r="105" spans="1:9" ht="13.15" customHeight="1" x14ac:dyDescent="0.2">
      <c r="A105" s="109" t="s">
        <v>43</v>
      </c>
      <c r="B105" s="90" t="s">
        <v>30</v>
      </c>
      <c r="C105" s="87">
        <v>3304</v>
      </c>
      <c r="D105" s="87">
        <v>198240</v>
      </c>
      <c r="E105" s="87">
        <v>4976</v>
      </c>
      <c r="F105" s="89">
        <v>5272</v>
      </c>
      <c r="G105" s="88">
        <v>316320</v>
      </c>
      <c r="H105" s="112">
        <v>7940</v>
      </c>
      <c r="I105" s="128">
        <f t="shared" si="0"/>
        <v>0.59565916398713825</v>
      </c>
    </row>
    <row r="106" spans="1:9" ht="13.15" customHeight="1" x14ac:dyDescent="0.2">
      <c r="A106" s="109" t="s">
        <v>132</v>
      </c>
      <c r="B106" s="90" t="s">
        <v>118</v>
      </c>
      <c r="C106" s="87">
        <v>73</v>
      </c>
      <c r="D106" s="87">
        <v>5168</v>
      </c>
      <c r="E106" s="87">
        <v>73</v>
      </c>
      <c r="F106" s="89">
        <v>40</v>
      </c>
      <c r="G106" s="88">
        <v>4400</v>
      </c>
      <c r="H106" s="112">
        <v>33</v>
      </c>
      <c r="I106" s="128">
        <f t="shared" si="0"/>
        <v>-0.54794520547945202</v>
      </c>
    </row>
    <row r="107" spans="1:9" ht="13.15" customHeight="1" x14ac:dyDescent="0.2">
      <c r="A107" s="109" t="s">
        <v>132</v>
      </c>
      <c r="B107" s="90" t="s">
        <v>27</v>
      </c>
      <c r="C107" s="87">
        <v>216</v>
      </c>
      <c r="D107" s="87">
        <v>19812</v>
      </c>
      <c r="E107" s="87">
        <v>234</v>
      </c>
      <c r="F107" s="89">
        <v>0</v>
      </c>
      <c r="G107" s="88">
        <v>0</v>
      </c>
      <c r="H107" s="112">
        <v>0</v>
      </c>
      <c r="I107" s="128">
        <f t="shared" si="0"/>
        <v>-1</v>
      </c>
    </row>
    <row r="108" spans="1:9" ht="13.15" customHeight="1" x14ac:dyDescent="0.2">
      <c r="A108" s="109" t="s">
        <v>139</v>
      </c>
      <c r="B108" s="90" t="s">
        <v>27</v>
      </c>
      <c r="C108" s="87">
        <v>20</v>
      </c>
      <c r="D108" s="87">
        <v>2240</v>
      </c>
      <c r="E108" s="87">
        <v>23</v>
      </c>
      <c r="F108" s="89">
        <v>40</v>
      </c>
      <c r="G108" s="88">
        <v>4480</v>
      </c>
      <c r="H108" s="112">
        <v>49</v>
      </c>
      <c r="I108" s="128">
        <f t="shared" si="0"/>
        <v>1.1304347826086956</v>
      </c>
    </row>
    <row r="109" spans="1:9" ht="13.15" customHeight="1" x14ac:dyDescent="0.2">
      <c r="A109" s="109" t="s">
        <v>176</v>
      </c>
      <c r="B109" s="90" t="s">
        <v>31</v>
      </c>
      <c r="C109" s="87">
        <v>0</v>
      </c>
      <c r="D109" s="87">
        <v>924</v>
      </c>
      <c r="E109" s="87">
        <v>23</v>
      </c>
      <c r="F109" s="89">
        <v>0</v>
      </c>
      <c r="G109" s="88">
        <v>0</v>
      </c>
      <c r="H109" s="112">
        <v>0</v>
      </c>
      <c r="I109" s="128">
        <f t="shared" si="0"/>
        <v>-1</v>
      </c>
    </row>
    <row r="110" spans="1:9" ht="13.15" customHeight="1" x14ac:dyDescent="0.2">
      <c r="A110" s="109" t="s">
        <v>179</v>
      </c>
      <c r="B110" s="90" t="s">
        <v>27</v>
      </c>
      <c r="C110" s="87">
        <v>60</v>
      </c>
      <c r="D110" s="87">
        <v>4320</v>
      </c>
      <c r="E110" s="87">
        <v>83</v>
      </c>
      <c r="F110" s="89">
        <v>0</v>
      </c>
      <c r="G110" s="88">
        <v>0</v>
      </c>
      <c r="H110" s="112">
        <v>0</v>
      </c>
      <c r="I110" s="128">
        <f t="shared" si="0"/>
        <v>-1</v>
      </c>
    </row>
    <row r="111" spans="1:9" ht="13.15" customHeight="1" x14ac:dyDescent="0.2">
      <c r="A111" s="109" t="s">
        <v>36</v>
      </c>
      <c r="B111" s="90" t="s">
        <v>118</v>
      </c>
      <c r="C111" s="87">
        <v>6422</v>
      </c>
      <c r="D111" s="87">
        <v>356054</v>
      </c>
      <c r="E111" s="87">
        <v>6774</v>
      </c>
      <c r="F111" s="89">
        <v>252</v>
      </c>
      <c r="G111" s="88">
        <v>14112</v>
      </c>
      <c r="H111" s="112">
        <v>268</v>
      </c>
      <c r="I111" s="128">
        <f t="shared" si="0"/>
        <v>-0.96043696486566288</v>
      </c>
    </row>
    <row r="112" spans="1:9" ht="13.15" customHeight="1" x14ac:dyDescent="0.2">
      <c r="A112" s="109" t="s">
        <v>36</v>
      </c>
      <c r="B112" s="90" t="s">
        <v>27</v>
      </c>
      <c r="C112" s="87">
        <v>47925</v>
      </c>
      <c r="D112" s="87">
        <v>4162364</v>
      </c>
      <c r="E112" s="87">
        <v>58861</v>
      </c>
      <c r="F112" s="89">
        <v>8584</v>
      </c>
      <c r="G112" s="88">
        <v>713578</v>
      </c>
      <c r="H112" s="112">
        <v>11103</v>
      </c>
      <c r="I112" s="128">
        <f t="shared" si="0"/>
        <v>-0.81136915784645181</v>
      </c>
    </row>
    <row r="113" spans="1:9" ht="13.15" customHeight="1" x14ac:dyDescent="0.2">
      <c r="A113" s="109" t="s">
        <v>178</v>
      </c>
      <c r="B113" s="90" t="s">
        <v>118</v>
      </c>
      <c r="C113" s="87">
        <v>35</v>
      </c>
      <c r="D113" s="87">
        <v>2065</v>
      </c>
      <c r="E113" s="87">
        <v>37</v>
      </c>
      <c r="F113" s="89">
        <v>33</v>
      </c>
      <c r="G113" s="88">
        <v>1848</v>
      </c>
      <c r="H113" s="112">
        <v>35</v>
      </c>
      <c r="I113" s="128">
        <f t="shared" si="0"/>
        <v>-5.4054054054054057E-2</v>
      </c>
    </row>
    <row r="114" spans="1:9" ht="13.15" customHeight="1" x14ac:dyDescent="0.2">
      <c r="A114" s="109" t="s">
        <v>178</v>
      </c>
      <c r="B114" s="90" t="s">
        <v>27</v>
      </c>
      <c r="C114" s="87">
        <v>6</v>
      </c>
      <c r="D114" s="87">
        <v>570</v>
      </c>
      <c r="E114" s="87">
        <v>8</v>
      </c>
      <c r="F114" s="89">
        <v>9</v>
      </c>
      <c r="G114" s="88">
        <v>693</v>
      </c>
      <c r="H114" s="112">
        <v>11</v>
      </c>
      <c r="I114" s="128">
        <f t="shared" si="0"/>
        <v>0.375</v>
      </c>
    </row>
    <row r="115" spans="1:9" ht="13.15" customHeight="1" x14ac:dyDescent="0.2">
      <c r="A115" s="109" t="s">
        <v>140</v>
      </c>
      <c r="B115" s="90" t="s">
        <v>118</v>
      </c>
      <c r="C115" s="87">
        <v>150</v>
      </c>
      <c r="D115" s="87">
        <v>9912</v>
      </c>
      <c r="E115" s="87">
        <v>145</v>
      </c>
      <c r="F115" s="89">
        <v>121</v>
      </c>
      <c r="G115" s="88">
        <v>8176</v>
      </c>
      <c r="H115" s="112">
        <v>119</v>
      </c>
      <c r="I115" s="128">
        <f t="shared" si="0"/>
        <v>-0.1793103448275862</v>
      </c>
    </row>
    <row r="116" spans="1:9" ht="13.15" customHeight="1" x14ac:dyDescent="0.2">
      <c r="A116" s="109" t="s">
        <v>140</v>
      </c>
      <c r="B116" s="90" t="s">
        <v>27</v>
      </c>
      <c r="C116" s="87">
        <v>372</v>
      </c>
      <c r="D116" s="87">
        <v>33630</v>
      </c>
      <c r="E116" s="87">
        <v>350</v>
      </c>
      <c r="F116" s="89">
        <v>300</v>
      </c>
      <c r="G116" s="88">
        <v>28700</v>
      </c>
      <c r="H116" s="112">
        <v>265</v>
      </c>
      <c r="I116" s="128">
        <f t="shared" si="0"/>
        <v>-0.24285714285714285</v>
      </c>
    </row>
    <row r="117" spans="1:9" ht="13.15" customHeight="1" x14ac:dyDescent="0.2">
      <c r="A117" s="109" t="s">
        <v>75</v>
      </c>
      <c r="B117" s="90" t="s">
        <v>77</v>
      </c>
      <c r="C117" s="87">
        <v>0</v>
      </c>
      <c r="D117" s="87">
        <v>12900</v>
      </c>
      <c r="E117" s="87">
        <v>260</v>
      </c>
      <c r="F117" s="89">
        <v>0</v>
      </c>
      <c r="G117" s="88">
        <v>0</v>
      </c>
      <c r="H117" s="112">
        <v>0</v>
      </c>
      <c r="I117" s="128">
        <f t="shared" si="0"/>
        <v>-1</v>
      </c>
    </row>
    <row r="118" spans="1:9" ht="13.15" customHeight="1" x14ac:dyDescent="0.2">
      <c r="A118" s="109" t="s">
        <v>75</v>
      </c>
      <c r="B118" s="90" t="s">
        <v>71</v>
      </c>
      <c r="C118" s="87">
        <v>0</v>
      </c>
      <c r="D118" s="87">
        <v>0</v>
      </c>
      <c r="E118" s="87">
        <v>0</v>
      </c>
      <c r="F118" s="89">
        <v>0</v>
      </c>
      <c r="G118" s="88">
        <v>5200</v>
      </c>
      <c r="H118" s="112">
        <v>105</v>
      </c>
      <c r="I118" s="128" t="s">
        <v>14</v>
      </c>
    </row>
    <row r="119" spans="1:9" ht="13.15" customHeight="1" x14ac:dyDescent="0.2">
      <c r="A119" s="109" t="s">
        <v>75</v>
      </c>
      <c r="B119" s="90" t="s">
        <v>27</v>
      </c>
      <c r="C119" s="87">
        <v>42</v>
      </c>
      <c r="D119" s="87">
        <v>4410</v>
      </c>
      <c r="E119" s="87">
        <v>51</v>
      </c>
      <c r="F119" s="89">
        <v>450</v>
      </c>
      <c r="G119" s="88">
        <v>40588</v>
      </c>
      <c r="H119" s="112">
        <v>565</v>
      </c>
      <c r="I119" s="128">
        <f t="shared" si="0"/>
        <v>10.078431372549019</v>
      </c>
    </row>
    <row r="120" spans="1:9" ht="13.15" customHeight="1" x14ac:dyDescent="0.2">
      <c r="A120" s="109" t="s">
        <v>37</v>
      </c>
      <c r="B120" s="90" t="s">
        <v>24</v>
      </c>
      <c r="C120" s="87">
        <v>63</v>
      </c>
      <c r="D120" s="87">
        <v>2194</v>
      </c>
      <c r="E120" s="87">
        <v>58</v>
      </c>
      <c r="F120" s="89">
        <v>0</v>
      </c>
      <c r="G120" s="88">
        <v>0</v>
      </c>
      <c r="H120" s="112">
        <v>0</v>
      </c>
      <c r="I120" s="128">
        <f t="shared" si="0"/>
        <v>-1</v>
      </c>
    </row>
    <row r="121" spans="1:9" ht="13.15" customHeight="1" x14ac:dyDescent="0.2">
      <c r="A121" s="109" t="s">
        <v>37</v>
      </c>
      <c r="B121" s="90" t="s">
        <v>56</v>
      </c>
      <c r="C121" s="87">
        <v>261</v>
      </c>
      <c r="D121" s="87">
        <v>37090</v>
      </c>
      <c r="E121" s="87">
        <v>271</v>
      </c>
      <c r="F121" s="89">
        <v>0</v>
      </c>
      <c r="G121" s="88">
        <v>0</v>
      </c>
      <c r="H121" s="112">
        <v>0</v>
      </c>
      <c r="I121" s="128">
        <f t="shared" si="0"/>
        <v>-1</v>
      </c>
    </row>
    <row r="122" spans="1:9" ht="13.15" customHeight="1" x14ac:dyDescent="0.2">
      <c r="A122" s="109" t="s">
        <v>37</v>
      </c>
      <c r="B122" s="90" t="s">
        <v>25</v>
      </c>
      <c r="C122" s="87">
        <v>975</v>
      </c>
      <c r="D122" s="87">
        <v>1071</v>
      </c>
      <c r="E122" s="87">
        <v>1563</v>
      </c>
      <c r="F122" s="89">
        <v>0</v>
      </c>
      <c r="G122" s="88">
        <v>0</v>
      </c>
      <c r="H122" s="112">
        <v>0</v>
      </c>
      <c r="I122" s="128">
        <f t="shared" si="0"/>
        <v>-1</v>
      </c>
    </row>
    <row r="123" spans="1:9" ht="13.15" customHeight="1" x14ac:dyDescent="0.2">
      <c r="A123" s="109" t="s">
        <v>37</v>
      </c>
      <c r="B123" s="90" t="s">
        <v>26</v>
      </c>
      <c r="C123" s="87">
        <v>1572</v>
      </c>
      <c r="D123" s="87">
        <v>1811</v>
      </c>
      <c r="E123" s="87">
        <v>2509</v>
      </c>
      <c r="F123" s="89">
        <v>0</v>
      </c>
      <c r="G123" s="88">
        <v>0</v>
      </c>
      <c r="H123" s="112">
        <v>0</v>
      </c>
      <c r="I123" s="128">
        <f t="shared" si="0"/>
        <v>-1</v>
      </c>
    </row>
    <row r="124" spans="1:9" ht="13.15" customHeight="1" x14ac:dyDescent="0.2">
      <c r="A124" s="109" t="s">
        <v>37</v>
      </c>
      <c r="B124" s="90" t="s">
        <v>173</v>
      </c>
      <c r="C124" s="87">
        <v>12</v>
      </c>
      <c r="D124" s="87">
        <v>12</v>
      </c>
      <c r="E124" s="87">
        <v>19</v>
      </c>
      <c r="F124" s="89">
        <v>0</v>
      </c>
      <c r="G124" s="88">
        <v>0</v>
      </c>
      <c r="H124" s="112">
        <v>0</v>
      </c>
      <c r="I124" s="128">
        <f t="shared" si="0"/>
        <v>-1</v>
      </c>
    </row>
    <row r="125" spans="1:9" ht="13.15" customHeight="1" x14ac:dyDescent="0.2">
      <c r="A125" s="109" t="s">
        <v>37</v>
      </c>
      <c r="B125" s="90" t="s">
        <v>119</v>
      </c>
      <c r="C125" s="87">
        <v>84</v>
      </c>
      <c r="D125" s="87">
        <v>84</v>
      </c>
      <c r="E125" s="87">
        <v>136</v>
      </c>
      <c r="F125" s="89">
        <v>0</v>
      </c>
      <c r="G125" s="88">
        <v>0</v>
      </c>
      <c r="H125" s="112">
        <v>0</v>
      </c>
      <c r="I125" s="128">
        <f t="shared" si="0"/>
        <v>-1</v>
      </c>
    </row>
    <row r="126" spans="1:9" ht="13.15" customHeight="1" x14ac:dyDescent="0.2">
      <c r="A126" s="109" t="s">
        <v>37</v>
      </c>
      <c r="B126" s="90" t="s">
        <v>174</v>
      </c>
      <c r="C126" s="87">
        <v>0</v>
      </c>
      <c r="D126" s="87">
        <v>8</v>
      </c>
      <c r="E126" s="87">
        <v>189</v>
      </c>
      <c r="F126" s="89">
        <v>0</v>
      </c>
      <c r="G126" s="88">
        <v>0</v>
      </c>
      <c r="H126" s="112">
        <v>0</v>
      </c>
      <c r="I126" s="128">
        <f t="shared" si="0"/>
        <v>-1</v>
      </c>
    </row>
    <row r="127" spans="1:9" ht="13.15" customHeight="1" x14ac:dyDescent="0.2">
      <c r="A127" s="109" t="s">
        <v>37</v>
      </c>
      <c r="B127" s="90" t="s">
        <v>191</v>
      </c>
      <c r="C127" s="87">
        <v>12</v>
      </c>
      <c r="D127" s="87">
        <v>12</v>
      </c>
      <c r="E127" s="87">
        <v>19</v>
      </c>
      <c r="F127" s="89">
        <v>0</v>
      </c>
      <c r="G127" s="88">
        <v>0</v>
      </c>
      <c r="H127" s="112">
        <v>0</v>
      </c>
      <c r="I127" s="128">
        <f t="shared" si="0"/>
        <v>-1</v>
      </c>
    </row>
    <row r="128" spans="1:9" ht="13.15" customHeight="1" x14ac:dyDescent="0.2">
      <c r="A128" s="109" t="s">
        <v>37</v>
      </c>
      <c r="B128" s="90" t="s">
        <v>120</v>
      </c>
      <c r="C128" s="87">
        <v>70</v>
      </c>
      <c r="D128" s="87">
        <v>70</v>
      </c>
      <c r="E128" s="87">
        <v>113</v>
      </c>
      <c r="F128" s="89">
        <v>0</v>
      </c>
      <c r="G128" s="88">
        <v>0</v>
      </c>
      <c r="H128" s="112">
        <v>0</v>
      </c>
      <c r="I128" s="128">
        <f t="shared" si="0"/>
        <v>-1</v>
      </c>
    </row>
    <row r="129" spans="1:9" ht="13.15" customHeight="1" x14ac:dyDescent="0.2">
      <c r="A129" s="109" t="s">
        <v>37</v>
      </c>
      <c r="B129" s="90" t="s">
        <v>118</v>
      </c>
      <c r="C129" s="87">
        <v>2251</v>
      </c>
      <c r="D129" s="87">
        <v>122652</v>
      </c>
      <c r="E129" s="87">
        <v>2395</v>
      </c>
      <c r="F129" s="89">
        <v>1306</v>
      </c>
      <c r="G129" s="88">
        <v>70777</v>
      </c>
      <c r="H129" s="112">
        <v>1345</v>
      </c>
      <c r="I129" s="128">
        <f t="shared" si="0"/>
        <v>-0.43841336116910229</v>
      </c>
    </row>
    <row r="130" spans="1:9" ht="13.15" customHeight="1" x14ac:dyDescent="0.2">
      <c r="A130" s="109" t="s">
        <v>37</v>
      </c>
      <c r="B130" s="90" t="s">
        <v>27</v>
      </c>
      <c r="C130" s="87">
        <v>17710</v>
      </c>
      <c r="D130" s="87">
        <v>1382267</v>
      </c>
      <c r="E130" s="87">
        <v>22061</v>
      </c>
      <c r="F130" s="89">
        <v>15275</v>
      </c>
      <c r="G130" s="88">
        <v>1164928</v>
      </c>
      <c r="H130" s="112">
        <v>18540</v>
      </c>
      <c r="I130" s="128">
        <f t="shared" si="0"/>
        <v>-0.15960291917864103</v>
      </c>
    </row>
    <row r="131" spans="1:9" ht="13.15" customHeight="1" x14ac:dyDescent="0.2">
      <c r="A131" s="109" t="s">
        <v>37</v>
      </c>
      <c r="B131" s="90" t="s">
        <v>28</v>
      </c>
      <c r="C131" s="87">
        <v>0</v>
      </c>
      <c r="D131" s="87">
        <v>36193</v>
      </c>
      <c r="E131" s="87">
        <v>487</v>
      </c>
      <c r="F131" s="89">
        <v>0</v>
      </c>
      <c r="G131" s="88">
        <v>1600</v>
      </c>
      <c r="H131" s="112">
        <v>30</v>
      </c>
      <c r="I131" s="128">
        <f t="shared" si="0"/>
        <v>-0.9383983572895277</v>
      </c>
    </row>
    <row r="132" spans="1:9" ht="13.15" customHeight="1" x14ac:dyDescent="0.2">
      <c r="A132" s="109" t="s">
        <v>223</v>
      </c>
      <c r="B132" s="90" t="s">
        <v>28</v>
      </c>
      <c r="C132" s="87">
        <v>0</v>
      </c>
      <c r="D132" s="87">
        <v>1928</v>
      </c>
      <c r="E132" s="87">
        <v>27</v>
      </c>
      <c r="F132" s="89">
        <v>0</v>
      </c>
      <c r="G132" s="88">
        <v>0</v>
      </c>
      <c r="H132" s="112">
        <v>0</v>
      </c>
      <c r="I132" s="128">
        <f t="shared" si="0"/>
        <v>-1</v>
      </c>
    </row>
    <row r="133" spans="1:9" ht="13.15" customHeight="1" x14ac:dyDescent="0.2">
      <c r="A133" s="109" t="s">
        <v>225</v>
      </c>
      <c r="B133" s="90" t="s">
        <v>29</v>
      </c>
      <c r="C133" s="87">
        <v>400</v>
      </c>
      <c r="D133" s="87">
        <v>400</v>
      </c>
      <c r="E133" s="87">
        <v>510</v>
      </c>
      <c r="F133" s="89">
        <v>0</v>
      </c>
      <c r="G133" s="88">
        <v>0</v>
      </c>
      <c r="H133" s="112">
        <v>0</v>
      </c>
      <c r="I133" s="128">
        <f t="shared" si="0"/>
        <v>-1</v>
      </c>
    </row>
    <row r="134" spans="1:9" ht="13.15" customHeight="1" x14ac:dyDescent="0.2">
      <c r="A134" s="18"/>
      <c r="B134" s="106" t="s">
        <v>17</v>
      </c>
      <c r="C134" s="107">
        <f t="shared" ref="C134:H134" si="1">SUM(C16:C133)</f>
        <v>181454</v>
      </c>
      <c r="D134" s="107">
        <f t="shared" si="1"/>
        <v>11819309</v>
      </c>
      <c r="E134" s="108">
        <f t="shared" si="1"/>
        <v>224042</v>
      </c>
      <c r="F134" s="53">
        <f t="shared" si="1"/>
        <v>107395</v>
      </c>
      <c r="G134" s="54">
        <f t="shared" si="1"/>
        <v>7712766</v>
      </c>
      <c r="H134" s="54">
        <f t="shared" si="1"/>
        <v>137935</v>
      </c>
      <c r="I134" s="127">
        <f>(+H134-E134)/E134</f>
        <v>-0.38433418733987379</v>
      </c>
    </row>
    <row r="135" spans="1:9" ht="13.15" customHeight="1" x14ac:dyDescent="0.2">
      <c r="G135" s="133" t="s">
        <v>15</v>
      </c>
      <c r="H135" s="134"/>
      <c r="I135" s="136">
        <f>+(F134-C134)/C134</f>
        <v>-0.40814200844291115</v>
      </c>
    </row>
  </sheetData>
  <sheetProtection selectLockedCells="1" selectUnlockedCells="1"/>
  <mergeCells count="1">
    <mergeCell ref="G135:H135"/>
  </mergeCells>
  <pageMargins left="0.94488188976377963" right="0.27559055118110237" top="0.39370078740157483" bottom="0.43307086614173229" header="0.51181102362204722" footer="0"/>
  <pageSetup paperSize="9" scale="94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88A6397A8DD1748AD9B36135F13626E" ma:contentTypeVersion="13" ma:contentTypeDescription="Crear nuevo documento." ma:contentTypeScope="" ma:versionID="22cba3f634f4ee79d86804482f325ddb">
  <xsd:schema xmlns:xsd="http://www.w3.org/2001/XMLSchema" xmlns:xs="http://www.w3.org/2001/XMLSchema" xmlns:p="http://schemas.microsoft.com/office/2006/metadata/properties" xmlns:ns3="b733e9c4-db80-4f59-8f44-9ac46e28eeb5" xmlns:ns4="4bfdc545-eb95-43a6-9f27-45b267e79d11" targetNamespace="http://schemas.microsoft.com/office/2006/metadata/properties" ma:root="true" ma:fieldsID="8d03d1ec29dadeb1e73fd22538003a9c" ns3:_="" ns4:_="">
    <xsd:import namespace="b733e9c4-db80-4f59-8f44-9ac46e28eeb5"/>
    <xsd:import namespace="4bfdc545-eb95-43a6-9f27-45b267e79d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3e9c4-db80-4f59-8f44-9ac46e28e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dc545-eb95-43a6-9f27-45b267e79d1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C1C329-9002-47AB-83E4-19DAF0894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33e9c4-db80-4f59-8f44-9ac46e28eeb5"/>
    <ds:schemaRef ds:uri="4bfdc545-eb95-43a6-9f27-45b267e79d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AD7DD7-23FF-47A0-85B3-770C90FDDB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2716BAE-0807-49DC-8414-463B729B71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Daniel Sancho</cp:lastModifiedBy>
  <cp:lastPrinted>2019-01-30T00:30:02Z</cp:lastPrinted>
  <dcterms:created xsi:type="dcterms:W3CDTF">2015-04-15T02:22:17Z</dcterms:created>
  <dcterms:modified xsi:type="dcterms:W3CDTF">2022-12-01T11:47:35Z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