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https://patagonianorte-my.sharepoint.com/personal/dsancho_patagonia-norte_com_ar/Documents/TPN/DptoSISTEMAS/T2023/Estad2023/SAE+BHI/"/>
    </mc:Choice>
  </mc:AlternateContent>
  <xr:revisionPtr revIDLastSave="54" documentId="8_{1267F9FA-A416-4512-8C1D-CC6076EB9486}" xr6:coauthVersionLast="47" xr6:coauthVersionMax="47" xr10:uidLastSave="{88FC66E6-F0CA-4A88-92B9-6283277083FC}"/>
  <bookViews>
    <workbookView xWindow="-120" yWindow="-120" windowWidth="20730" windowHeight="11040" tabRatio="789" xr2:uid="{00000000-000D-0000-FFFF-FFFF00000000}"/>
  </bookViews>
  <sheets>
    <sheet name="Principal" sheetId="1" r:id="rId1"/>
    <sheet name="buques" sheetId="2" r:id="rId2"/>
    <sheet name="exportadores" sheetId="3" r:id="rId3"/>
    <sheet name="peras y manz" sheetId="4" r:id="rId4"/>
    <sheet name="especie y destino" sheetId="5" r:id="rId5"/>
    <sheet name="esp x destino" sheetId="6" r:id="rId6"/>
  </sheets>
  <definedNames>
    <definedName name="_xlnm._FilterDatabase" localSheetId="1" hidden="1">buques!$A$12:$R$15</definedName>
    <definedName name="_xlnm._FilterDatabase" localSheetId="5" hidden="1">'esp x destino'!$A$15:$I$27</definedName>
    <definedName name="_xlnm._FilterDatabase" localSheetId="4" hidden="1">'especie y destino'!$A$15:$H$23</definedName>
    <definedName name="_xlnm._FilterDatabase" localSheetId="3" hidden="1">'peras y manz'!$A$12:$E$12</definedName>
    <definedName name="_xlnm.Print_Area" localSheetId="1">buques!$A$1:$G$15</definedName>
    <definedName name="_xlnm.Print_Area" localSheetId="5">'esp x destino'!$A$1:$I$27</definedName>
    <definedName name="_xlnm.Print_Area" localSheetId="4">'especie y destino'!$A$1:$H$35</definedName>
    <definedName name="_xlnm.Print_Area" localSheetId="3">'peras y manz'!$A$1:$F$13</definedName>
    <definedName name="_xlnm.Print_Area" localSheetId="0">Principal!$A$1:$G$60</definedName>
    <definedName name="Excel_BuiltIn__FilterDatabase" localSheetId="1">buques!$A$12:$G$15</definedName>
    <definedName name="Excel_BuiltIn__FilterDatabase" localSheetId="2">exportadores!$A$12:$D$14</definedName>
    <definedName name="Excel_BuiltIn__FilterDatabase_2">buques!$A$12:$G$15</definedName>
    <definedName name="Excel_BuiltIn__FilterDatabase_3">exportadores!$A$12:$E$12</definedName>
    <definedName name="Excel_BuiltIn__FilterDatabase_4">'peras y manz'!$A$12:$E$12</definedName>
    <definedName name="Excel_BuiltIn__FilterDatabase_6">'esp x destino'!$A$15:$I$27</definedName>
    <definedName name="_xlnm.Print_Titles" localSheetId="1">buques!$1:$12</definedName>
    <definedName name="_xlnm.Print_Titles" localSheetId="5">'esp x destino'!$1:$15</definedName>
    <definedName name="_xlnm.Print_Titles" localSheetId="4">'especie y destino'!$25:$26</definedName>
    <definedName name="_xlnm.Print_Titles" localSheetId="2">exportadores!$1:$12</definedName>
    <definedName name="_xlnm.Print_Titles" localSheetId="3">'peras y manz'!$1:$12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25" i="6" l="1"/>
  <c r="I24" i="6"/>
  <c r="I23" i="6"/>
  <c r="I22" i="6"/>
  <c r="I21" i="6"/>
  <c r="I20" i="6"/>
  <c r="I19" i="6"/>
  <c r="I18" i="6"/>
  <c r="I17" i="6"/>
  <c r="H33" i="5"/>
  <c r="H32" i="5"/>
  <c r="H31" i="5"/>
  <c r="H30" i="5"/>
  <c r="H29" i="5"/>
  <c r="H28" i="5"/>
  <c r="H21" i="5"/>
  <c r="H20" i="5"/>
  <c r="H19" i="5"/>
  <c r="H18" i="5"/>
  <c r="H17" i="5"/>
  <c r="H16" i="5" l="1"/>
  <c r="D14" i="4"/>
  <c r="C14" i="4"/>
  <c r="B14" i="4"/>
  <c r="B15" i="3" l="1"/>
  <c r="C15" i="3"/>
  <c r="D15" i="3"/>
  <c r="F15" i="2"/>
  <c r="E15" i="2"/>
  <c r="D15" i="2"/>
  <c r="E13" i="3" l="1"/>
  <c r="E14" i="3"/>
  <c r="I16" i="6"/>
  <c r="H27" i="5"/>
  <c r="B22" i="5"/>
  <c r="C22" i="5"/>
  <c r="D22" i="5"/>
  <c r="E22" i="5"/>
  <c r="F22" i="5"/>
  <c r="G22" i="5"/>
  <c r="E15" i="3" l="1"/>
  <c r="E14" i="4"/>
  <c r="C26" i="6" l="1"/>
  <c r="D26" i="6"/>
  <c r="E26" i="6"/>
  <c r="F26" i="6"/>
  <c r="G26" i="6"/>
  <c r="H26" i="6"/>
  <c r="G34" i="5" l="1"/>
  <c r="F34" i="5"/>
  <c r="E34" i="5"/>
  <c r="D34" i="5"/>
  <c r="C34" i="5"/>
  <c r="B34" i="5"/>
  <c r="H34" i="5" l="1"/>
  <c r="F12" i="6" l="1"/>
  <c r="E12" i="5"/>
  <c r="E11" i="4"/>
  <c r="E10" i="3"/>
  <c r="F10" i="2"/>
  <c r="H22" i="5" l="1"/>
  <c r="I26" i="6"/>
  <c r="I27" i="6"/>
  <c r="H35" i="5"/>
  <c r="H23" i="5"/>
</calcChain>
</file>

<file path=xl/sharedStrings.xml><?xml version="1.0" encoding="utf-8"?>
<sst xmlns="http://schemas.openxmlformats.org/spreadsheetml/2006/main" count="114" uniqueCount="57">
  <si>
    <t>Peras y Manzanas por Exportador</t>
  </si>
  <si>
    <t>N°</t>
  </si>
  <si>
    <t>BUQUE</t>
  </si>
  <si>
    <t>FECHA</t>
  </si>
  <si>
    <t>PALLETS</t>
  </si>
  <si>
    <t>BULTOS</t>
  </si>
  <si>
    <t>TONELADAS</t>
  </si>
  <si>
    <t>PUERTO</t>
  </si>
  <si>
    <t>Totales</t>
  </si>
  <si>
    <t>EXPORTADOR</t>
  </si>
  <si>
    <t>% DIST</t>
  </si>
  <si>
    <t>Total Gral.</t>
  </si>
  <si>
    <t>Total</t>
  </si>
  <si>
    <t>ESPECIE</t>
  </si>
  <si>
    <t>Variación en pallets:</t>
  </si>
  <si>
    <t>DESTINO</t>
  </si>
  <si>
    <t>totales</t>
  </si>
  <si>
    <t>% VAR</t>
  </si>
  <si>
    <t>en TONS</t>
  </si>
  <si>
    <t>Buques</t>
  </si>
  <si>
    <t>Exportadores</t>
  </si>
  <si>
    <t xml:space="preserve">DOW ARGENTINA       </t>
  </si>
  <si>
    <t xml:space="preserve">PLIC.DE VIN         </t>
  </si>
  <si>
    <t xml:space="preserve">POLIETILENO         </t>
  </si>
  <si>
    <t xml:space="preserve">SEM GRAN            </t>
  </si>
  <si>
    <t xml:space="preserve">SODA CAUST          </t>
  </si>
  <si>
    <t>COLOMBIA</t>
  </si>
  <si>
    <t xml:space="preserve">BRASIL              </t>
  </si>
  <si>
    <t xml:space="preserve">PERU                </t>
  </si>
  <si>
    <t xml:space="preserve"> </t>
  </si>
  <si>
    <t>Comparativo 2020 vs 2021 Especies y Destinos</t>
  </si>
  <si>
    <t>Comparativo 2020 vs 2021 Especies por Destinos</t>
  </si>
  <si>
    <t>TEMPORADA 2022</t>
  </si>
  <si>
    <t xml:space="preserve">UNIPAR INDUPA SAIC  </t>
  </si>
  <si>
    <t>Temporada 2022</t>
  </si>
  <si>
    <t xml:space="preserve">MAIZ PISING         </t>
  </si>
  <si>
    <t>ESPAÑA</t>
  </si>
  <si>
    <t xml:space="preserve">MARRUECOS           </t>
  </si>
  <si>
    <t xml:space="preserve">MEXICO              </t>
  </si>
  <si>
    <t xml:space="preserve">TURQUIA             </t>
  </si>
  <si>
    <t>GIRASOL</t>
  </si>
  <si>
    <t>MARRUECOS</t>
  </si>
  <si>
    <t>MEXICO</t>
  </si>
  <si>
    <t>PBHI</t>
  </si>
  <si>
    <t>Datos al 31/01/2023</t>
  </si>
  <si>
    <t xml:space="preserve">MADRID TRADER V303  </t>
  </si>
  <si>
    <t xml:space="preserve">LONDON TRADER V 304 </t>
  </si>
  <si>
    <t>Buques - Temporada 2023</t>
  </si>
  <si>
    <t>Exportadores - Temporada 2023</t>
  </si>
  <si>
    <t>---</t>
  </si>
  <si>
    <t>Exportadores - Temporada 2023 (Manzana y Pera)</t>
  </si>
  <si>
    <t>Comparativos Temporada 2022 Vs. 2023 Especies y Destinos</t>
  </si>
  <si>
    <t>Comparativos Temporada 2022 Vs. 2023 Especies por Destinos</t>
  </si>
  <si>
    <t>Temporada 2023</t>
  </si>
  <si>
    <t>TEMPORADA 2023</t>
  </si>
  <si>
    <t>TURQUIA</t>
  </si>
  <si>
    <t>SEM GRAN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</si>
</sst>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* #,##0.00_);_(* \(#,##0.00\);_(* \-??_);_(@_)"/>
    <numFmt numFmtId="165" formatCode="_ * #,##0.00_ ;_ * \-#,##0.00_ ;_ * \-??_ ;_ @_ "/>
    <numFmt numFmtId="166" formatCode="_ * #,##0_ ;_ * \-#,##0_ ;_ * \-??_ ;_ @_ "/>
    <numFmt numFmtId="167" formatCode="_(* #,##0_);_(* \(#,##0\);_(* \-??_);_(@_)"/>
  </numFmts>
  <fonts count="25" x14ac:knownFonts="1">
    <font>
      <sz val="10"/>
      <name val="Arial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b/>
      <i/>
      <sz val="16"/>
      <name val="Consolas"/>
      <family val="3"/>
    </font>
    <font>
      <sz val="10"/>
      <name val="Consolas"/>
      <family val="3"/>
    </font>
    <font>
      <b/>
      <sz val="12"/>
      <name val="Consolas"/>
      <family val="3"/>
    </font>
    <font>
      <u/>
      <sz val="10"/>
      <color indexed="12"/>
      <name val="Consolas"/>
      <family val="3"/>
    </font>
    <font>
      <b/>
      <sz val="10"/>
      <color indexed="62"/>
      <name val="Consolas"/>
      <family val="3"/>
    </font>
    <font>
      <sz val="10"/>
      <color indexed="62"/>
      <name val="Consolas"/>
      <family val="3"/>
    </font>
    <font>
      <b/>
      <sz val="8"/>
      <color indexed="62"/>
      <name val="Consolas"/>
      <family val="3"/>
    </font>
    <font>
      <sz val="8"/>
      <color indexed="18"/>
      <name val="Consolas"/>
      <family val="3"/>
    </font>
    <font>
      <sz val="8"/>
      <name val="Consolas"/>
      <family val="3"/>
    </font>
    <font>
      <b/>
      <sz val="8"/>
      <name val="Consolas"/>
      <family val="3"/>
    </font>
    <font>
      <b/>
      <sz val="8"/>
      <color indexed="18"/>
      <name val="Consolas"/>
      <family val="3"/>
    </font>
    <font>
      <sz val="8"/>
      <color indexed="62"/>
      <name val="Consolas"/>
      <family val="3"/>
    </font>
    <font>
      <sz val="10"/>
      <color indexed="18"/>
      <name val="Consolas"/>
      <family val="3"/>
    </font>
    <font>
      <b/>
      <sz val="10"/>
      <color indexed="18"/>
      <name val="Consolas"/>
      <family val="3"/>
    </font>
    <font>
      <b/>
      <sz val="8"/>
      <color theme="0" tint="-0.14999847407452621"/>
      <name val="Consolas"/>
      <family val="3"/>
    </font>
    <font>
      <sz val="8"/>
      <color theme="1" tint="0.14999847407452621"/>
      <name val="Consolas"/>
      <family val="3"/>
    </font>
    <font>
      <b/>
      <sz val="8"/>
      <color theme="1" tint="0.14999847407452621"/>
      <name val="Consolas"/>
      <family val="3"/>
    </font>
    <font>
      <sz val="8"/>
      <color theme="3"/>
      <name val="Consolas"/>
      <family val="3"/>
    </font>
    <font>
      <b/>
      <sz val="11"/>
      <color indexed="62"/>
      <name val="Consolas"/>
      <family val="3"/>
    </font>
    <font>
      <b/>
      <sz val="9"/>
      <name val="Consolas"/>
      <family val="3"/>
    </font>
    <font>
      <sz val="9"/>
      <name val="Consolas"/>
      <family val="3"/>
    </font>
  </fonts>
  <fills count="8">
    <fill>
      <patternFill patternType="none"/>
    </fill>
    <fill>
      <patternFill patternType="gray125"/>
    </fill>
    <fill>
      <patternFill patternType="solid">
        <fgColor theme="3" tint="0.39997558519241921"/>
        <bgColor indexed="22"/>
      </patternFill>
    </fill>
    <fill>
      <patternFill patternType="solid">
        <fgColor theme="3" tint="0.59999389629810485"/>
        <bgColor indexed="26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B0F0"/>
        <bgColor indexed="51"/>
      </patternFill>
    </fill>
    <fill>
      <patternFill patternType="solid">
        <fgColor theme="4" tint="-0.249977111117893"/>
        <bgColor indexed="41"/>
      </patternFill>
    </fill>
    <fill>
      <patternFill patternType="solid">
        <fgColor theme="4" tint="-0.249977111117893"/>
        <bgColor indexed="22"/>
      </patternFill>
    </fill>
  </fills>
  <borders count="28">
    <border>
      <left/>
      <right/>
      <top/>
      <bottom/>
      <diagonal/>
    </border>
    <border>
      <left/>
      <right/>
      <top/>
      <bottom style="thin">
        <color indexed="63"/>
      </bottom>
      <diagonal/>
    </border>
    <border>
      <left style="thin">
        <color indexed="59"/>
      </left>
      <right/>
      <top/>
      <bottom/>
      <diagonal/>
    </border>
    <border>
      <left style="thin">
        <color indexed="59"/>
      </left>
      <right style="thin">
        <color indexed="59"/>
      </right>
      <top/>
      <bottom/>
      <diagonal/>
    </border>
    <border>
      <left/>
      <right/>
      <top style="thin">
        <color indexed="63"/>
      </top>
      <bottom style="thin">
        <color indexed="63"/>
      </bottom>
      <diagonal/>
    </border>
    <border>
      <left/>
      <right/>
      <top style="thin">
        <color indexed="56"/>
      </top>
      <bottom/>
      <diagonal/>
    </border>
    <border>
      <left/>
      <right style="thin">
        <color indexed="63"/>
      </right>
      <top/>
      <bottom/>
      <diagonal/>
    </border>
    <border>
      <left style="thin">
        <color indexed="63"/>
      </left>
      <right/>
      <top/>
      <bottom style="thin">
        <color indexed="63"/>
      </bottom>
      <diagonal/>
    </border>
    <border>
      <left/>
      <right style="thin">
        <color indexed="63"/>
      </right>
      <top/>
      <bottom style="thin">
        <color indexed="63"/>
      </bottom>
      <diagonal/>
    </border>
    <border>
      <left style="thin">
        <color indexed="63"/>
      </left>
      <right style="thin">
        <color indexed="63"/>
      </right>
      <top/>
      <bottom style="thin">
        <color indexed="63"/>
      </bottom>
      <diagonal/>
    </border>
    <border>
      <left style="thin">
        <color indexed="59"/>
      </left>
      <right/>
      <top style="thin">
        <color indexed="59"/>
      </top>
      <bottom/>
      <diagonal/>
    </border>
    <border>
      <left/>
      <right/>
      <top style="thin">
        <color indexed="59"/>
      </top>
      <bottom/>
      <diagonal/>
    </border>
    <border>
      <left/>
      <right style="thin">
        <color indexed="63"/>
      </right>
      <top style="thin">
        <color indexed="59"/>
      </top>
      <bottom/>
      <diagonal/>
    </border>
    <border>
      <left style="thin">
        <color indexed="59"/>
      </left>
      <right/>
      <top/>
      <bottom style="thin">
        <color indexed="59"/>
      </bottom>
      <diagonal/>
    </border>
    <border>
      <left/>
      <right/>
      <top/>
      <bottom style="thin">
        <color indexed="59"/>
      </bottom>
      <diagonal/>
    </border>
    <border>
      <left/>
      <right style="thin">
        <color indexed="63"/>
      </right>
      <top/>
      <bottom style="thin">
        <color indexed="59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3"/>
      </right>
      <top style="thin">
        <color indexed="63"/>
      </top>
      <bottom/>
      <diagonal/>
    </border>
  </borders>
  <cellStyleXfs count="8">
    <xf numFmtId="0" fontId="0" fillId="0" borderId="0"/>
    <xf numFmtId="0" fontId="2" fillId="0" borderId="0" applyNumberFormat="0" applyFill="0" applyBorder="0" applyAlignment="0" applyProtection="0"/>
    <xf numFmtId="165" fontId="3" fillId="0" borderId="0" applyFill="0" applyBorder="0" applyAlignment="0" applyProtection="0"/>
    <xf numFmtId="164" fontId="3" fillId="0" borderId="0" applyFill="0" applyBorder="0" applyAlignment="0" applyProtection="0"/>
    <xf numFmtId="0" fontId="1" fillId="0" borderId="0"/>
    <xf numFmtId="9" fontId="3" fillId="0" borderId="0" applyFill="0" applyBorder="0" applyAlignment="0" applyProtection="0"/>
    <xf numFmtId="9" fontId="1" fillId="0" borderId="0" applyFont="0" applyFill="0" applyBorder="0" applyAlignment="0" applyProtection="0"/>
    <xf numFmtId="9" fontId="1" fillId="0" borderId="0" applyFill="0" applyBorder="0" applyAlignment="0" applyProtection="0"/>
  </cellStyleXfs>
  <cellXfs count="135">
    <xf numFmtId="0" fontId="0" fillId="0" borderId="0" xfId="0"/>
    <xf numFmtId="0" fontId="4" fillId="0" borderId="0" xfId="0" applyFont="1"/>
    <xf numFmtId="0" fontId="5" fillId="0" borderId="0" xfId="0" applyFont="1"/>
    <xf numFmtId="0" fontId="8" fillId="0" borderId="0" xfId="0" applyFont="1"/>
    <xf numFmtId="0" fontId="9" fillId="0" borderId="0" xfId="0" applyFont="1"/>
    <xf numFmtId="3" fontId="10" fillId="0" borderId="0" xfId="0" applyNumberFormat="1" applyFont="1" applyAlignment="1">
      <alignment horizontal="right"/>
    </xf>
    <xf numFmtId="3" fontId="10" fillId="0" borderId="1" xfId="0" applyNumberFormat="1" applyFont="1" applyBorder="1" applyAlignment="1">
      <alignment horizontal="right"/>
    </xf>
    <xf numFmtId="3" fontId="10" fillId="0" borderId="1" xfId="0" applyNumberFormat="1" applyFont="1" applyBorder="1"/>
    <xf numFmtId="3" fontId="10" fillId="0" borderId="1" xfId="0" applyNumberFormat="1" applyFont="1" applyBorder="1" applyAlignment="1">
      <alignment horizontal="center"/>
    </xf>
    <xf numFmtId="0" fontId="11" fillId="0" borderId="0" xfId="0" applyFont="1"/>
    <xf numFmtId="1" fontId="10" fillId="0" borderId="0" xfId="0" applyNumberFormat="1" applyFont="1" applyAlignment="1">
      <alignment horizontal="right"/>
    </xf>
    <xf numFmtId="0" fontId="12" fillId="0" borderId="0" xfId="0" applyFont="1"/>
    <xf numFmtId="14" fontId="5" fillId="0" borderId="0" xfId="0" applyNumberFormat="1" applyFont="1"/>
    <xf numFmtId="3" fontId="5" fillId="0" borderId="0" xfId="0" applyNumberFormat="1" applyFont="1"/>
    <xf numFmtId="166" fontId="5" fillId="0" borderId="0" xfId="2" applyNumberFormat="1" applyFont="1" applyAlignment="1">
      <alignment horizontal="right"/>
    </xf>
    <xf numFmtId="166" fontId="11" fillId="0" borderId="0" xfId="2" applyNumberFormat="1" applyFont="1" applyAlignment="1">
      <alignment horizontal="right"/>
    </xf>
    <xf numFmtId="0" fontId="13" fillId="0" borderId="0" xfId="0" applyFont="1" applyAlignment="1">
      <alignment horizontal="right"/>
    </xf>
    <xf numFmtId="10" fontId="11" fillId="0" borderId="0" xfId="5" applyNumberFormat="1" applyFont="1"/>
    <xf numFmtId="3" fontId="14" fillId="0" borderId="0" xfId="0" applyNumberFormat="1" applyFont="1"/>
    <xf numFmtId="3" fontId="14" fillId="0" borderId="0" xfId="0" applyNumberFormat="1" applyFont="1" applyAlignment="1">
      <alignment horizontal="right"/>
    </xf>
    <xf numFmtId="166" fontId="15" fillId="0" borderId="0" xfId="2" applyNumberFormat="1" applyFont="1"/>
    <xf numFmtId="10" fontId="12" fillId="0" borderId="0" xfId="5" applyNumberFormat="1" applyFont="1"/>
    <xf numFmtId="166" fontId="5" fillId="0" borderId="0" xfId="0" applyNumberFormat="1" applyFont="1"/>
    <xf numFmtId="0" fontId="10" fillId="0" borderId="0" xfId="0" applyFont="1"/>
    <xf numFmtId="0" fontId="16" fillId="0" borderId="0" xfId="0" applyFont="1"/>
    <xf numFmtId="0" fontId="17" fillId="0" borderId="0" xfId="0" applyFont="1"/>
    <xf numFmtId="0" fontId="14" fillId="0" borderId="0" xfId="0" applyFont="1"/>
    <xf numFmtId="3" fontId="14" fillId="0" borderId="0" xfId="0" applyNumberFormat="1" applyFont="1" applyAlignment="1">
      <alignment horizontal="center"/>
    </xf>
    <xf numFmtId="0" fontId="13" fillId="0" borderId="0" xfId="0" applyFont="1"/>
    <xf numFmtId="0" fontId="13" fillId="0" borderId="0" xfId="0" applyFont="1" applyAlignment="1">
      <alignment horizontal="center"/>
    </xf>
    <xf numFmtId="3" fontId="11" fillId="0" borderId="0" xfId="0" applyNumberFormat="1" applyFont="1" applyAlignment="1">
      <alignment horizontal="center"/>
    </xf>
    <xf numFmtId="3" fontId="13" fillId="0" borderId="0" xfId="0" applyNumberFormat="1" applyFont="1" applyAlignment="1">
      <alignment horizontal="left"/>
    </xf>
    <xf numFmtId="3" fontId="13" fillId="0" borderId="0" xfId="0" applyNumberFormat="1" applyFont="1" applyAlignment="1">
      <alignment horizontal="right"/>
    </xf>
    <xf numFmtId="3" fontId="15" fillId="0" borderId="2" xfId="0" applyNumberFormat="1" applyFont="1" applyBorder="1"/>
    <xf numFmtId="10" fontId="14" fillId="0" borderId="0" xfId="5" applyNumberFormat="1" applyFont="1" applyAlignment="1">
      <alignment horizontal="center"/>
    </xf>
    <xf numFmtId="1" fontId="13" fillId="0" borderId="0" xfId="0" applyNumberFormat="1" applyFont="1"/>
    <xf numFmtId="10" fontId="13" fillId="0" borderId="0" xfId="5" applyNumberFormat="1" applyFont="1"/>
    <xf numFmtId="167" fontId="11" fillId="0" borderId="0" xfId="3" applyNumberFormat="1" applyFont="1"/>
    <xf numFmtId="10" fontId="10" fillId="0" borderId="1" xfId="0" applyNumberFormat="1" applyFont="1" applyBorder="1" applyAlignment="1">
      <alignment horizontal="right"/>
    </xf>
    <xf numFmtId="10" fontId="11" fillId="0" borderId="0" xfId="0" applyNumberFormat="1" applyFont="1" applyAlignment="1">
      <alignment horizontal="center"/>
    </xf>
    <xf numFmtId="3" fontId="13" fillId="0" borderId="0" xfId="0" applyNumberFormat="1" applyFont="1"/>
    <xf numFmtId="167" fontId="11" fillId="0" borderId="0" xfId="3" applyNumberFormat="1" applyFont="1" applyAlignment="1">
      <alignment horizontal="right"/>
    </xf>
    <xf numFmtId="10" fontId="14" fillId="0" borderId="0" xfId="0" applyNumberFormat="1" applyFont="1" applyAlignment="1">
      <alignment horizontal="right"/>
    </xf>
    <xf numFmtId="0" fontId="5" fillId="0" borderId="0" xfId="0" applyFont="1" applyAlignment="1">
      <alignment horizontal="right"/>
    </xf>
    <xf numFmtId="3" fontId="11" fillId="0" borderId="0" xfId="0" applyNumberFormat="1" applyFont="1"/>
    <xf numFmtId="1" fontId="11" fillId="0" borderId="0" xfId="0" applyNumberFormat="1" applyFont="1"/>
    <xf numFmtId="10" fontId="12" fillId="0" borderId="0" xfId="5" applyNumberFormat="1" applyFont="1" applyAlignment="1">
      <alignment horizontal="right"/>
    </xf>
    <xf numFmtId="10" fontId="10" fillId="0" borderId="4" xfId="0" applyNumberFormat="1" applyFont="1" applyBorder="1" applyAlignment="1">
      <alignment horizontal="right"/>
    </xf>
    <xf numFmtId="3" fontId="11" fillId="0" borderId="0" xfId="0" applyNumberFormat="1" applyFont="1" applyAlignment="1">
      <alignment horizontal="left"/>
    </xf>
    <xf numFmtId="0" fontId="15" fillId="0" borderId="0" xfId="0" applyFont="1"/>
    <xf numFmtId="3" fontId="13" fillId="2" borderId="0" xfId="0" applyNumberFormat="1" applyFont="1" applyFill="1" applyAlignment="1">
      <alignment horizontal="right"/>
    </xf>
    <xf numFmtId="0" fontId="13" fillId="3" borderId="5" xfId="0" applyFont="1" applyFill="1" applyBorder="1"/>
    <xf numFmtId="3" fontId="13" fillId="3" borderId="0" xfId="0" applyNumberFormat="1" applyFont="1" applyFill="1" applyAlignment="1">
      <alignment horizontal="right"/>
    </xf>
    <xf numFmtId="167" fontId="13" fillId="3" borderId="7" xfId="3" applyNumberFormat="1" applyFont="1" applyFill="1" applyBorder="1" applyAlignment="1">
      <alignment horizontal="left"/>
    </xf>
    <xf numFmtId="167" fontId="13" fillId="3" borderId="1" xfId="3" applyNumberFormat="1" applyFont="1" applyFill="1" applyBorder="1" applyAlignment="1">
      <alignment horizontal="left"/>
    </xf>
    <xf numFmtId="0" fontId="12" fillId="2" borderId="11" xfId="0" applyFont="1" applyFill="1" applyBorder="1"/>
    <xf numFmtId="0" fontId="13" fillId="2" borderId="12" xfId="0" applyFont="1" applyFill="1" applyBorder="1"/>
    <xf numFmtId="3" fontId="13" fillId="2" borderId="13" xfId="0" applyNumberFormat="1" applyFont="1" applyFill="1" applyBorder="1" applyAlignment="1">
      <alignment horizontal="left"/>
    </xf>
    <xf numFmtId="3" fontId="13" fillId="2" borderId="14" xfId="0" applyNumberFormat="1" applyFont="1" applyFill="1" applyBorder="1" applyAlignment="1">
      <alignment horizontal="right"/>
    </xf>
    <xf numFmtId="0" fontId="13" fillId="2" borderId="15" xfId="0" applyFont="1" applyFill="1" applyBorder="1" applyAlignment="1">
      <alignment horizontal="right"/>
    </xf>
    <xf numFmtId="3" fontId="13" fillId="2" borderId="2" xfId="0" applyNumberFormat="1" applyFont="1" applyFill="1" applyBorder="1" applyAlignment="1">
      <alignment horizontal="left"/>
    </xf>
    <xf numFmtId="0" fontId="13" fillId="2" borderId="6" xfId="0" applyFont="1" applyFill="1" applyBorder="1" applyAlignment="1">
      <alignment horizontal="right"/>
    </xf>
    <xf numFmtId="0" fontId="13" fillId="3" borderId="11" xfId="0" applyFont="1" applyFill="1" applyBorder="1"/>
    <xf numFmtId="0" fontId="13" fillId="3" borderId="12" xfId="0" applyFont="1" applyFill="1" applyBorder="1"/>
    <xf numFmtId="0" fontId="13" fillId="3" borderId="14" xfId="0" applyFont="1" applyFill="1" applyBorder="1" applyAlignment="1">
      <alignment horizontal="right"/>
    </xf>
    <xf numFmtId="0" fontId="13" fillId="3" borderId="15" xfId="0" applyFont="1" applyFill="1" applyBorder="1" applyAlignment="1">
      <alignment horizontal="right"/>
    </xf>
    <xf numFmtId="0" fontId="13" fillId="3" borderId="0" xfId="0" applyFont="1" applyFill="1" applyAlignment="1">
      <alignment horizontal="right"/>
    </xf>
    <xf numFmtId="0" fontId="13" fillId="3" borderId="6" xfId="0" applyFont="1" applyFill="1" applyBorder="1" applyAlignment="1">
      <alignment horizontal="right"/>
    </xf>
    <xf numFmtId="0" fontId="19" fillId="0" borderId="0" xfId="0" applyFont="1"/>
    <xf numFmtId="14" fontId="19" fillId="0" borderId="0" xfId="0" applyNumberFormat="1" applyFont="1"/>
    <xf numFmtId="3" fontId="19" fillId="0" borderId="0" xfId="0" applyNumberFormat="1" applyFont="1"/>
    <xf numFmtId="3" fontId="19" fillId="0" borderId="0" xfId="0" applyNumberFormat="1" applyFont="1" applyAlignment="1">
      <alignment horizontal="center"/>
    </xf>
    <xf numFmtId="0" fontId="15" fillId="0" borderId="16" xfId="0" applyFont="1" applyBorder="1"/>
    <xf numFmtId="166" fontId="15" fillId="0" borderId="17" xfId="2" applyNumberFormat="1" applyFont="1" applyBorder="1"/>
    <xf numFmtId="0" fontId="15" fillId="0" borderId="18" xfId="0" applyFont="1" applyBorder="1"/>
    <xf numFmtId="166" fontId="19" fillId="0" borderId="2" xfId="2" applyNumberFormat="1" applyFont="1" applyBorder="1"/>
    <xf numFmtId="166" fontId="19" fillId="0" borderId="0" xfId="2" applyNumberFormat="1" applyFont="1"/>
    <xf numFmtId="167" fontId="20" fillId="3" borderId="7" xfId="3" applyNumberFormat="1" applyFont="1" applyFill="1" applyBorder="1"/>
    <xf numFmtId="167" fontId="20" fillId="3" borderId="1" xfId="3" applyNumberFormat="1" applyFont="1" applyFill="1" applyBorder="1"/>
    <xf numFmtId="166" fontId="19" fillId="0" borderId="17" xfId="2" applyNumberFormat="1" applyFont="1" applyBorder="1"/>
    <xf numFmtId="3" fontId="10" fillId="0" borderId="0" xfId="0" applyNumberFormat="1" applyFont="1"/>
    <xf numFmtId="166" fontId="19" fillId="0" borderId="16" xfId="2" applyNumberFormat="1" applyFont="1" applyBorder="1"/>
    <xf numFmtId="166" fontId="19" fillId="0" borderId="22" xfId="2" applyNumberFormat="1" applyFont="1" applyBorder="1"/>
    <xf numFmtId="166" fontId="19" fillId="0" borderId="18" xfId="2" applyNumberFormat="1" applyFont="1" applyBorder="1"/>
    <xf numFmtId="166" fontId="19" fillId="0" borderId="21" xfId="2" applyNumberFormat="1" applyFont="1" applyBorder="1"/>
    <xf numFmtId="3" fontId="0" fillId="0" borderId="0" xfId="0" applyNumberFormat="1"/>
    <xf numFmtId="166" fontId="19" fillId="0" borderId="18" xfId="2" applyNumberFormat="1" applyFont="1" applyBorder="1" applyAlignment="1">
      <alignment horizontal="left"/>
    </xf>
    <xf numFmtId="166" fontId="19" fillId="0" borderId="21" xfId="2" applyNumberFormat="1" applyFont="1" applyBorder="1" applyAlignment="1">
      <alignment horizontal="left"/>
    </xf>
    <xf numFmtId="3" fontId="15" fillId="4" borderId="0" xfId="0" applyNumberFormat="1" applyFont="1" applyFill="1"/>
    <xf numFmtId="10" fontId="15" fillId="4" borderId="21" xfId="5" applyNumberFormat="1" applyFont="1" applyFill="1" applyBorder="1" applyAlignment="1">
      <alignment horizontal="right"/>
    </xf>
    <xf numFmtId="10" fontId="15" fillId="4" borderId="3" xfId="5" applyNumberFormat="1" applyFont="1" applyFill="1" applyBorder="1" applyAlignment="1">
      <alignment horizontal="right"/>
    </xf>
    <xf numFmtId="0" fontId="13" fillId="5" borderId="19" xfId="0" applyFont="1" applyFill="1" applyBorder="1" applyAlignment="1">
      <alignment horizontal="center"/>
    </xf>
    <xf numFmtId="0" fontId="13" fillId="5" borderId="20" xfId="0" applyFont="1" applyFill="1" applyBorder="1" applyAlignment="1">
      <alignment horizontal="center"/>
    </xf>
    <xf numFmtId="10" fontId="14" fillId="5" borderId="9" xfId="5" applyNumberFormat="1" applyFont="1" applyFill="1" applyBorder="1"/>
    <xf numFmtId="0" fontId="13" fillId="5" borderId="23" xfId="0" applyFont="1" applyFill="1" applyBorder="1" applyAlignment="1">
      <alignment horizontal="center"/>
    </xf>
    <xf numFmtId="166" fontId="19" fillId="0" borderId="17" xfId="2" applyNumberFormat="1" applyFont="1" applyBorder="1" applyAlignment="1">
      <alignment horizontal="left"/>
    </xf>
    <xf numFmtId="166" fontId="19" fillId="0" borderId="16" xfId="2" applyNumberFormat="1" applyFont="1" applyBorder="1" applyAlignment="1">
      <alignment horizontal="left"/>
    </xf>
    <xf numFmtId="166" fontId="19" fillId="0" borderId="22" xfId="2" applyNumberFormat="1" applyFont="1" applyBorder="1" applyAlignment="1">
      <alignment horizontal="left"/>
    </xf>
    <xf numFmtId="10" fontId="13" fillId="0" borderId="9" xfId="5" applyNumberFormat="1" applyFont="1" applyBorder="1"/>
    <xf numFmtId="166" fontId="18" fillId="6" borderId="4" xfId="2" applyNumberFormat="1" applyFont="1" applyFill="1" applyBorder="1"/>
    <xf numFmtId="166" fontId="18" fillId="6" borderId="4" xfId="2" applyNumberFormat="1" applyFont="1" applyFill="1" applyBorder="1" applyAlignment="1">
      <alignment horizontal="right"/>
    </xf>
    <xf numFmtId="0" fontId="18" fillId="6" borderId="4" xfId="0" applyFont="1" applyFill="1" applyBorder="1" applyAlignment="1">
      <alignment horizontal="right"/>
    </xf>
    <xf numFmtId="9" fontId="18" fillId="6" borderId="4" xfId="5" applyFont="1" applyFill="1" applyBorder="1"/>
    <xf numFmtId="14" fontId="18" fillId="7" borderId="7" xfId="0" applyNumberFormat="1" applyFont="1" applyFill="1" applyBorder="1" applyAlignment="1">
      <alignment horizontal="right"/>
    </xf>
    <xf numFmtId="167" fontId="18" fillId="7" borderId="1" xfId="3" applyNumberFormat="1" applyFont="1" applyFill="1" applyBorder="1" applyAlignment="1">
      <alignment horizontal="right"/>
    </xf>
    <xf numFmtId="0" fontId="18" fillId="7" borderId="7" xfId="0" applyFont="1" applyFill="1" applyBorder="1" applyAlignment="1">
      <alignment horizontal="left"/>
    </xf>
    <xf numFmtId="167" fontId="18" fillId="7" borderId="1" xfId="3" applyNumberFormat="1" applyFont="1" applyFill="1" applyBorder="1" applyAlignment="1">
      <alignment horizontal="left"/>
    </xf>
    <xf numFmtId="167" fontId="18" fillId="7" borderId="8" xfId="3" applyNumberFormat="1" applyFont="1" applyFill="1" applyBorder="1" applyAlignment="1">
      <alignment horizontal="left"/>
    </xf>
    <xf numFmtId="3" fontId="15" fillId="4" borderId="18" xfId="0" applyNumberFormat="1" applyFont="1" applyFill="1" applyBorder="1"/>
    <xf numFmtId="166" fontId="15" fillId="0" borderId="0" xfId="2" applyNumberFormat="1" applyFont="1" applyBorder="1" applyAlignment="1">
      <alignment horizontal="left"/>
    </xf>
    <xf numFmtId="166" fontId="19" fillId="0" borderId="0" xfId="2" applyNumberFormat="1" applyFont="1" applyBorder="1" applyAlignment="1">
      <alignment horizontal="left"/>
    </xf>
    <xf numFmtId="0" fontId="13" fillId="2" borderId="17" xfId="0" applyFont="1" applyFill="1" applyBorder="1"/>
    <xf numFmtId="0" fontId="13" fillId="2" borderId="22" xfId="0" applyFont="1" applyFill="1" applyBorder="1"/>
    <xf numFmtId="3" fontId="13" fillId="2" borderId="24" xfId="0" applyNumberFormat="1" applyFont="1" applyFill="1" applyBorder="1"/>
    <xf numFmtId="3" fontId="13" fillId="2" borderId="25" xfId="0" applyNumberFormat="1" applyFont="1" applyFill="1" applyBorder="1" applyAlignment="1">
      <alignment horizontal="left"/>
    </xf>
    <xf numFmtId="3" fontId="13" fillId="2" borderId="25" xfId="0" applyNumberFormat="1" applyFont="1" applyFill="1" applyBorder="1" applyAlignment="1">
      <alignment horizontal="right"/>
    </xf>
    <xf numFmtId="3" fontId="13" fillId="2" borderId="26" xfId="0" applyNumberFormat="1" applyFont="1" applyFill="1" applyBorder="1" applyAlignment="1">
      <alignment horizontal="right"/>
    </xf>
    <xf numFmtId="166" fontId="15" fillId="0" borderId="0" xfId="2" applyNumberFormat="1" applyFont="1" applyBorder="1"/>
    <xf numFmtId="166" fontId="19" fillId="0" borderId="0" xfId="2" applyNumberFormat="1" applyFont="1" applyBorder="1"/>
    <xf numFmtId="10" fontId="21" fillId="0" borderId="0" xfId="7" applyNumberFormat="1" applyFont="1"/>
    <xf numFmtId="10" fontId="13" fillId="5" borderId="20" xfId="5" applyNumberFormat="1" applyFont="1" applyFill="1" applyBorder="1" applyAlignment="1">
      <alignment horizontal="right"/>
    </xf>
    <xf numFmtId="0" fontId="22" fillId="0" borderId="0" xfId="0" applyFont="1"/>
    <xf numFmtId="3" fontId="10" fillId="0" borderId="0" xfId="0" quotePrefix="1" applyNumberFormat="1" applyFont="1"/>
    <xf numFmtId="0" fontId="23" fillId="2" borderId="10" xfId="0" applyFont="1" applyFill="1" applyBorder="1"/>
    <xf numFmtId="0" fontId="23" fillId="3" borderId="11" xfId="0" applyFont="1" applyFill="1" applyBorder="1"/>
    <xf numFmtId="0" fontId="23" fillId="2" borderId="16" xfId="0" applyFont="1" applyFill="1" applyBorder="1"/>
    <xf numFmtId="0" fontId="23" fillId="3" borderId="5" xfId="0" applyFont="1" applyFill="1" applyBorder="1"/>
    <xf numFmtId="0" fontId="6" fillId="0" borderId="0" xfId="0" applyFont="1" applyAlignment="1">
      <alignment horizontal="center"/>
    </xf>
    <xf numFmtId="0" fontId="7" fillId="0" borderId="0" xfId="1" applyFont="1" applyAlignment="1">
      <alignment horizontal="center"/>
    </xf>
    <xf numFmtId="167" fontId="15" fillId="0" borderId="1" xfId="3" applyNumberFormat="1" applyFont="1" applyBorder="1" applyAlignment="1">
      <alignment horizontal="right"/>
    </xf>
    <xf numFmtId="167" fontId="11" fillId="0" borderId="4" xfId="3" applyNumberFormat="1" applyFont="1" applyBorder="1" applyAlignment="1">
      <alignment horizontal="right"/>
    </xf>
    <xf numFmtId="0" fontId="12" fillId="0" borderId="27" xfId="0" applyFont="1" applyBorder="1" applyAlignment="1">
      <alignment horizontal="right"/>
    </xf>
    <xf numFmtId="0" fontId="24" fillId="2" borderId="11" xfId="0" applyFont="1" applyFill="1" applyBorder="1"/>
    <xf numFmtId="0" fontId="23" fillId="2" borderId="12" xfId="0" applyFont="1" applyFill="1" applyBorder="1"/>
    <xf numFmtId="0" fontId="23" fillId="3" borderId="12" xfId="0" applyFont="1" applyFill="1" applyBorder="1"/>
  </cellXfs>
  <cellStyles count="8">
    <cellStyle name="Hipervínculo" xfId="1" builtinId="8"/>
    <cellStyle name="Millares" xfId="2" builtinId="3"/>
    <cellStyle name="Millares_bb-310109" xfId="3" xr:uid="{00000000-0005-0000-0000-000002000000}"/>
    <cellStyle name="Normal" xfId="0" builtinId="0"/>
    <cellStyle name="Normal 2" xfId="4" xr:uid="{00000000-0005-0000-0000-000004000000}"/>
    <cellStyle name="Porcentaje" xfId="5" builtinId="5"/>
    <cellStyle name="Porcentaje 2" xfId="6" xr:uid="{00000000-0005-0000-0000-000006000000}"/>
    <cellStyle name="Porcentual_bb-150609" xfId="7" xr:uid="{039F31A2-0B0F-4BFD-9FBE-5B938DCFD72D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3C3C3C"/>
      <rgbColor rgb="00339966"/>
      <rgbColor rgb="00003300"/>
      <rgbColor rgb="00212121"/>
      <rgbColor rgb="00993300"/>
      <rgbColor rgb="00993366"/>
      <rgbColor rgb="00333399"/>
      <rgbColor rgb="003A3935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microsoft.com/office/2017/10/relationships/person" Target="persons/perso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34290</xdr:colOff>
      <xdr:row>8</xdr:row>
      <xdr:rowOff>0</xdr:rowOff>
    </xdr:from>
    <xdr:ext cx="3974419" cy="311044"/>
    <xdr:sp macro="" textlink="" fLocksText="0">
      <xdr:nvSpPr>
        <xdr:cNvPr id="1025" name="Text 5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796290" y="1295400"/>
          <a:ext cx="3974419" cy="311044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  <xdr:txBody>
        <a:bodyPr wrap="none" lIns="20160" tIns="20160" rIns="20160" bIns="20160" anchor="t" upright="1">
          <a:spAutoFit/>
        </a:bodyPr>
        <a:lstStyle/>
        <a:p>
          <a:pPr algn="l" rtl="0">
            <a:defRPr sz="1000"/>
          </a:pPr>
          <a:r>
            <a:rPr lang="es-AR" sz="1800" b="1" i="0" strike="noStrike">
              <a:solidFill>
                <a:srgbClr val="00B0F0"/>
              </a:solidFill>
              <a:latin typeface="Consolas" panose="020B0609020204030204" pitchFamily="49" charset="0"/>
              <a:ea typeface="Verdana"/>
              <a:cs typeface="Verdana"/>
            </a:rPr>
            <a:t>Datos estadísticos de embarques</a:t>
          </a:r>
        </a:p>
      </xdr:txBody>
    </xdr:sp>
    <xdr:clientData/>
  </xdr:oneCellAnchor>
  <xdr:twoCellAnchor>
    <xdr:from>
      <xdr:col>0</xdr:col>
      <xdr:colOff>120015</xdr:colOff>
      <xdr:row>12</xdr:row>
      <xdr:rowOff>28575</xdr:rowOff>
    </xdr:from>
    <xdr:to>
      <xdr:col>7</xdr:col>
      <xdr:colOff>13</xdr:colOff>
      <xdr:row>15</xdr:row>
      <xdr:rowOff>19050</xdr:rowOff>
    </xdr:to>
    <xdr:sp macro="" textlink="" fLocksText="0">
      <xdr:nvSpPr>
        <xdr:cNvPr id="1026" name="Text 7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 txBox="1">
          <a:spLocks noChangeArrowheads="1"/>
        </xdr:cNvSpPr>
      </xdr:nvSpPr>
      <xdr:spPr bwMode="auto">
        <a:xfrm>
          <a:off x="123825" y="2105025"/>
          <a:ext cx="5210175" cy="476250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  <xdr:txBody>
        <a:bodyPr vertOverflow="clip" wrap="square" lIns="20160" tIns="20160" rIns="20160" bIns="20160" anchor="t" upright="1"/>
        <a:lstStyle/>
        <a:p>
          <a:pPr algn="ctr" rtl="0">
            <a:defRPr sz="1000"/>
          </a:pPr>
          <a:r>
            <a:rPr lang="es-AR" sz="1000" b="0" i="0" strike="noStrike">
              <a:solidFill>
                <a:srgbClr val="000000"/>
              </a:solidFill>
              <a:latin typeface="Consolas" panose="020B0609020204030204" pitchFamily="49" charset="0"/>
              <a:ea typeface="Verdana"/>
              <a:cs typeface="Verdana"/>
            </a:rPr>
            <a:t>Puertos </a:t>
          </a:r>
          <a:r>
            <a:rPr lang="es-AR" sz="1000" b="1" i="0" strike="noStrike">
              <a:solidFill>
                <a:srgbClr val="000000"/>
              </a:solidFill>
              <a:latin typeface="Consolas" panose="020B0609020204030204" pitchFamily="49" charset="0"/>
              <a:ea typeface="Verdana"/>
              <a:cs typeface="Verdana"/>
            </a:rPr>
            <a:t>San</a:t>
          </a:r>
          <a:r>
            <a:rPr lang="es-AR" sz="1000" b="0" i="0" strike="noStrike">
              <a:solidFill>
                <a:srgbClr val="000000"/>
              </a:solidFill>
              <a:latin typeface="Consolas" panose="020B0609020204030204" pitchFamily="49" charset="0"/>
              <a:ea typeface="Verdana"/>
              <a:cs typeface="Verdana"/>
            </a:rPr>
            <a:t> </a:t>
          </a:r>
          <a:r>
            <a:rPr lang="es-AR" sz="1000" b="1" i="0" strike="noStrike">
              <a:solidFill>
                <a:srgbClr val="000000"/>
              </a:solidFill>
              <a:latin typeface="Consolas" panose="020B0609020204030204" pitchFamily="49" charset="0"/>
              <a:ea typeface="Verdana"/>
              <a:cs typeface="Verdana"/>
            </a:rPr>
            <a:t>Antonio</a:t>
          </a:r>
          <a:r>
            <a:rPr lang="es-AR" sz="1000" b="0" i="0" strike="noStrike">
              <a:solidFill>
                <a:srgbClr val="000000"/>
              </a:solidFill>
              <a:latin typeface="Consolas" panose="020B0609020204030204" pitchFamily="49" charset="0"/>
              <a:ea typeface="Verdana"/>
              <a:cs typeface="Verdana"/>
            </a:rPr>
            <a:t> </a:t>
          </a:r>
          <a:r>
            <a:rPr lang="es-AR" sz="1000" b="1" i="0" strike="noStrike">
              <a:solidFill>
                <a:srgbClr val="000000"/>
              </a:solidFill>
              <a:latin typeface="Consolas" panose="020B0609020204030204" pitchFamily="49" charset="0"/>
              <a:ea typeface="Verdana"/>
              <a:cs typeface="Verdana"/>
            </a:rPr>
            <a:t>Este</a:t>
          </a:r>
          <a:r>
            <a:rPr lang="es-AR" sz="1000" b="0" i="0" strike="noStrike">
              <a:solidFill>
                <a:srgbClr val="000000"/>
              </a:solidFill>
              <a:latin typeface="Consolas" panose="020B0609020204030204" pitchFamily="49" charset="0"/>
              <a:ea typeface="Verdana"/>
              <a:cs typeface="Verdana"/>
            </a:rPr>
            <a:t> - Pcia. Río Negro </a:t>
          </a:r>
          <a:r>
            <a:rPr lang="es-AR" sz="1000" b="1" i="0" strike="noStrike">
              <a:solidFill>
                <a:srgbClr val="000000"/>
              </a:solidFill>
              <a:latin typeface="Consolas" panose="020B0609020204030204" pitchFamily="49" charset="0"/>
              <a:ea typeface="Verdana"/>
              <a:cs typeface="Verdana"/>
            </a:rPr>
            <a:t>y</a:t>
          </a:r>
          <a:r>
            <a:rPr lang="es-AR" sz="1000" b="0" i="0" strike="noStrike">
              <a:solidFill>
                <a:srgbClr val="000000"/>
              </a:solidFill>
              <a:latin typeface="Consolas" panose="020B0609020204030204" pitchFamily="49" charset="0"/>
              <a:ea typeface="Verdana"/>
              <a:cs typeface="Verdana"/>
            </a:rPr>
            <a:t> Terminal de Contenedores del Puerto de </a:t>
          </a:r>
          <a:r>
            <a:rPr lang="es-AR" sz="1000" b="1" i="0" strike="noStrike">
              <a:solidFill>
                <a:srgbClr val="000000"/>
              </a:solidFill>
              <a:latin typeface="Consolas" panose="020B0609020204030204" pitchFamily="49" charset="0"/>
              <a:ea typeface="Verdana"/>
              <a:cs typeface="Verdana"/>
            </a:rPr>
            <a:t>Bahía</a:t>
          </a:r>
          <a:r>
            <a:rPr lang="es-AR" sz="1000" b="0" i="0" strike="noStrike">
              <a:solidFill>
                <a:srgbClr val="000000"/>
              </a:solidFill>
              <a:latin typeface="Consolas" panose="020B0609020204030204" pitchFamily="49" charset="0"/>
              <a:ea typeface="Verdana"/>
              <a:cs typeface="Verdana"/>
            </a:rPr>
            <a:t> </a:t>
          </a:r>
          <a:r>
            <a:rPr lang="es-AR" sz="1000" b="1" i="0" strike="noStrike">
              <a:solidFill>
                <a:srgbClr val="000000"/>
              </a:solidFill>
              <a:latin typeface="Consolas" panose="020B0609020204030204" pitchFamily="49" charset="0"/>
              <a:ea typeface="Verdana"/>
              <a:cs typeface="Verdana"/>
            </a:rPr>
            <a:t>Blanca</a:t>
          </a:r>
          <a:r>
            <a:rPr lang="es-AR" sz="1000" b="0" i="0" strike="noStrike">
              <a:solidFill>
                <a:srgbClr val="000000"/>
              </a:solidFill>
              <a:latin typeface="Consolas" panose="020B0609020204030204" pitchFamily="49" charset="0"/>
              <a:ea typeface="Verdana"/>
              <a:cs typeface="Verdana"/>
            </a:rPr>
            <a:t> - Pcia. Buenos Aires - República Argentina</a:t>
          </a:r>
        </a:p>
      </xdr:txBody>
    </xdr:sp>
    <xdr:clientData/>
  </xdr:twoCellAnchor>
  <xdr:twoCellAnchor>
    <xdr:from>
      <xdr:col>0</xdr:col>
      <xdr:colOff>38100</xdr:colOff>
      <xdr:row>52</xdr:row>
      <xdr:rowOff>123825</xdr:rowOff>
    </xdr:from>
    <xdr:to>
      <xdr:col>6</xdr:col>
      <xdr:colOff>704850</xdr:colOff>
      <xdr:row>59</xdr:row>
      <xdr:rowOff>0</xdr:rowOff>
    </xdr:to>
    <xdr:pic>
      <xdr:nvPicPr>
        <xdr:cNvPr id="10823" name="Picture 26">
          <a:extLst>
            <a:ext uri="{FF2B5EF4-FFF2-40B4-BE49-F238E27FC236}">
              <a16:creationId xmlns:a16="http://schemas.microsoft.com/office/drawing/2014/main" id="{00000000-0008-0000-0000-0000472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8715375"/>
          <a:ext cx="5238750" cy="1009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178385</xdr:colOff>
      <xdr:row>0</xdr:row>
      <xdr:rowOff>0</xdr:rowOff>
    </xdr:from>
    <xdr:to>
      <xdr:col>5</xdr:col>
      <xdr:colOff>19050</xdr:colOff>
      <xdr:row>7</xdr:row>
      <xdr:rowOff>156977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27E6A45-E7CE-48C4-81DE-344AE4543BB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02385" y="0"/>
          <a:ext cx="2126665" cy="1290452"/>
        </a:xfrm>
        <a:prstGeom prst="rect">
          <a:avLst/>
        </a:prstGeom>
      </xdr:spPr>
    </xdr:pic>
    <xdr:clientData/>
  </xdr:twoCellAnchor>
  <xdr:twoCellAnchor editAs="oneCell">
    <xdr:from>
      <xdr:col>0</xdr:col>
      <xdr:colOff>400050</xdr:colOff>
      <xdr:row>15</xdr:row>
      <xdr:rowOff>0</xdr:rowOff>
    </xdr:from>
    <xdr:to>
      <xdr:col>6</xdr:col>
      <xdr:colOff>647700</xdr:colOff>
      <xdr:row>37</xdr:row>
      <xdr:rowOff>52388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FFCF0786-4CA6-4639-89D8-545D110B1E2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0050" y="2562225"/>
          <a:ext cx="4819650" cy="3614738"/>
        </a:xfrm>
        <a:prstGeom prst="rect">
          <a:avLst/>
        </a:prstGeom>
        <a:effectLst>
          <a:outerShdw blurRad="50800" dist="76200" dir="5400000" algn="t" rotWithShape="0">
            <a:schemeClr val="accent3">
              <a:lumMod val="50000"/>
              <a:alpha val="40000"/>
            </a:schemeClr>
          </a:outerShdw>
        </a:effec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38100</xdr:rowOff>
    </xdr:from>
    <xdr:to>
      <xdr:col>2</xdr:col>
      <xdr:colOff>507415</xdr:colOff>
      <xdr:row>8</xdr:row>
      <xdr:rowOff>33152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9F7371E3-5A16-4DC3-B59A-5633269A0E3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" y="38100"/>
          <a:ext cx="2126665" cy="129045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38100</xdr:rowOff>
    </xdr:from>
    <xdr:to>
      <xdr:col>2</xdr:col>
      <xdr:colOff>107365</xdr:colOff>
      <xdr:row>8</xdr:row>
      <xdr:rowOff>33152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D362078C-FC7B-4B70-A8C5-A9794A4133E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" y="38100"/>
          <a:ext cx="2126665" cy="1290452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38100</xdr:rowOff>
    </xdr:from>
    <xdr:to>
      <xdr:col>2</xdr:col>
      <xdr:colOff>107365</xdr:colOff>
      <xdr:row>8</xdr:row>
      <xdr:rowOff>33152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2799CB10-0801-4A2B-9ED8-776125B7CDA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" y="38100"/>
          <a:ext cx="2126665" cy="1290452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38100</xdr:rowOff>
    </xdr:from>
    <xdr:to>
      <xdr:col>2</xdr:col>
      <xdr:colOff>593140</xdr:colOff>
      <xdr:row>8</xdr:row>
      <xdr:rowOff>33152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65DD5C74-6636-4623-B284-5506CB39BAA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" y="38100"/>
          <a:ext cx="2126665" cy="1290452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38100</xdr:rowOff>
    </xdr:from>
    <xdr:to>
      <xdr:col>2</xdr:col>
      <xdr:colOff>459790</xdr:colOff>
      <xdr:row>8</xdr:row>
      <xdr:rowOff>33152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F16B7278-FD7E-403F-9A5E-66CFAEADBD5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" y="38100"/>
          <a:ext cx="2126665" cy="1290452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 tint="-0.499984740745262"/>
  </sheetPr>
  <dimension ref="A9:G45"/>
  <sheetViews>
    <sheetView showGridLines="0" tabSelected="1" zoomScaleNormal="100" zoomScaleSheetLayoutView="100" workbookViewId="0">
      <selection activeCell="D12" sqref="D12"/>
    </sheetView>
  </sheetViews>
  <sheetFormatPr baseColWidth="10" defaultColWidth="11.42578125" defaultRowHeight="12.75" x14ac:dyDescent="0.2"/>
  <cols>
    <col min="1" max="16384" width="11.42578125" style="2"/>
  </cols>
  <sheetData>
    <row r="9" spans="2:5" ht="20.25" x14ac:dyDescent="0.3">
      <c r="B9" s="1"/>
    </row>
    <row r="11" spans="2:5" ht="15.75" x14ac:dyDescent="0.25">
      <c r="C11" s="127" t="s">
        <v>44</v>
      </c>
      <c r="D11" s="127"/>
      <c r="E11" s="127"/>
    </row>
    <row r="12" spans="2:5" x14ac:dyDescent="0.2">
      <c r="E12" s="2" t="s">
        <v>29</v>
      </c>
    </row>
    <row r="40" spans="1:7" ht="15.75" x14ac:dyDescent="0.25">
      <c r="A40" s="127" t="s">
        <v>32</v>
      </c>
      <c r="B40" s="127"/>
      <c r="C40" s="127"/>
      <c r="D40" s="127"/>
      <c r="E40" s="127"/>
      <c r="F40" s="127"/>
      <c r="G40" s="127"/>
    </row>
    <row r="41" spans="1:7" x14ac:dyDescent="0.2">
      <c r="A41" s="128" t="s">
        <v>19</v>
      </c>
      <c r="B41" s="128"/>
      <c r="C41" s="128"/>
      <c r="D41" s="128"/>
      <c r="E41" s="128"/>
      <c r="F41" s="128"/>
      <c r="G41" s="128"/>
    </row>
    <row r="42" spans="1:7" x14ac:dyDescent="0.2">
      <c r="A42" s="128" t="s">
        <v>20</v>
      </c>
      <c r="B42" s="128"/>
      <c r="C42" s="128"/>
      <c r="D42" s="128"/>
      <c r="E42" s="128"/>
      <c r="F42" s="128"/>
      <c r="G42" s="128"/>
    </row>
    <row r="43" spans="1:7" x14ac:dyDescent="0.2">
      <c r="A43" s="128" t="s">
        <v>0</v>
      </c>
      <c r="B43" s="128"/>
      <c r="C43" s="128"/>
      <c r="D43" s="128"/>
      <c r="E43" s="128"/>
      <c r="F43" s="128"/>
      <c r="G43" s="128"/>
    </row>
    <row r="44" spans="1:7" x14ac:dyDescent="0.2">
      <c r="A44" s="128" t="s">
        <v>30</v>
      </c>
      <c r="B44" s="128"/>
      <c r="C44" s="128"/>
      <c r="D44" s="128"/>
      <c r="E44" s="128"/>
      <c r="F44" s="128"/>
      <c r="G44" s="128"/>
    </row>
    <row r="45" spans="1:7" x14ac:dyDescent="0.2">
      <c r="A45" s="128" t="s">
        <v>31</v>
      </c>
      <c r="B45" s="128"/>
      <c r="C45" s="128"/>
      <c r="D45" s="128"/>
      <c r="E45" s="128"/>
      <c r="F45" s="128"/>
      <c r="G45" s="128"/>
    </row>
  </sheetData>
  <sheetProtection selectLockedCells="1" selectUnlockedCells="1"/>
  <mergeCells count="7">
    <mergeCell ref="C11:E11"/>
    <mergeCell ref="A45:G45"/>
    <mergeCell ref="A40:G40"/>
    <mergeCell ref="A41:G41"/>
    <mergeCell ref="A42:G42"/>
    <mergeCell ref="A43:G43"/>
    <mergeCell ref="A44:G44"/>
  </mergeCells>
  <hyperlinks>
    <hyperlink ref="A41" location="buques!A1" display="Buques Frutas y Hortalizas" xr:uid="{00000000-0004-0000-0000-000000000000}"/>
    <hyperlink ref="A42" location="exportadores!A1" display="Exportadores Frutas y Hortalizas" xr:uid="{00000000-0004-0000-0000-000001000000}"/>
    <hyperlink ref="A43" location="'peras y manz'!A1" display="Peras y Manzanas por Exportador" xr:uid="{00000000-0004-0000-0000-000002000000}"/>
    <hyperlink ref="A44" location="'especie y destino'!A1" display="Comparativo 2013 vs 2014 Especies y Destinos" xr:uid="{00000000-0004-0000-0000-000003000000}"/>
    <hyperlink ref="A45" location="'esp x destino'!A1" display="Comparativo 2013 vs 2014 Especies por Destinos" xr:uid="{00000000-0004-0000-0000-000004000000}"/>
  </hyperlinks>
  <pageMargins left="1.3402777777777777" right="0.31527777777777777" top="0.57986111111111116" bottom="0.49027777777777776" header="0.51180555555555551" footer="0"/>
  <pageSetup paperSize="9" firstPageNumber="0" orientation="portrait" horizontalDpi="300" verticalDpi="300" r:id="rId1"/>
  <headerFooter alignWithMargins="0">
    <oddFooter>&amp;C&amp;8Form.1100 - 31/03/08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0:R22"/>
  <sheetViews>
    <sheetView showGridLines="0" zoomScaleNormal="100" zoomScaleSheetLayoutView="100" workbookViewId="0">
      <selection activeCell="G1" sqref="G1"/>
    </sheetView>
  </sheetViews>
  <sheetFormatPr baseColWidth="10" defaultColWidth="11.42578125" defaultRowHeight="12.75" x14ac:dyDescent="0.2"/>
  <cols>
    <col min="1" max="1" width="5.140625" style="2" customWidth="1"/>
    <col min="2" max="2" width="19.7109375" style="2" customWidth="1"/>
    <col min="3" max="3" width="11.7109375" style="2" customWidth="1"/>
    <col min="4" max="8" width="11.42578125" style="2"/>
    <col min="9" max="9" width="19.28515625" style="2" customWidth="1"/>
    <col min="10" max="10" width="11.42578125" style="2"/>
    <col min="11" max="11" width="22.140625" style="2" customWidth="1"/>
    <col min="12" max="16" width="11.42578125" style="2"/>
    <col min="17" max="17" width="12.85546875" style="2" customWidth="1"/>
    <col min="18" max="16384" width="11.42578125" style="2"/>
  </cols>
  <sheetData>
    <row r="10" spans="1:18" ht="15" x14ac:dyDescent="0.25">
      <c r="A10" s="121" t="s">
        <v>47</v>
      </c>
      <c r="B10" s="4"/>
      <c r="C10" s="4"/>
      <c r="D10" s="4"/>
      <c r="E10" s="4"/>
      <c r="F10" s="5" t="str">
        <f>Principal!C11</f>
        <v>Datos al 31/01/2023</v>
      </c>
      <c r="G10" s="4"/>
    </row>
    <row r="11" spans="1:18" x14ac:dyDescent="0.2">
      <c r="A11" s="4"/>
      <c r="B11" s="4"/>
      <c r="C11" s="4"/>
      <c r="D11" s="4"/>
      <c r="E11" s="4"/>
      <c r="F11" s="4"/>
      <c r="G11" s="4"/>
    </row>
    <row r="12" spans="1:18" x14ac:dyDescent="0.2">
      <c r="A12" s="6" t="s">
        <v>1</v>
      </c>
      <c r="B12" s="7" t="s">
        <v>2</v>
      </c>
      <c r="C12" s="6" t="s">
        <v>3</v>
      </c>
      <c r="D12" s="6" t="s">
        <v>4</v>
      </c>
      <c r="E12" s="6" t="s">
        <v>5</v>
      </c>
      <c r="F12" s="6" t="s">
        <v>6</v>
      </c>
      <c r="G12" s="8" t="s">
        <v>7</v>
      </c>
      <c r="H12" s="9"/>
    </row>
    <row r="13" spans="1:18" x14ac:dyDescent="0.2">
      <c r="A13" s="5">
        <v>1</v>
      </c>
      <c r="B13" s="70" t="s">
        <v>45</v>
      </c>
      <c r="C13" s="69">
        <v>44953</v>
      </c>
      <c r="D13" s="70">
        <v>2670</v>
      </c>
      <c r="E13" s="70">
        <v>112826</v>
      </c>
      <c r="F13" s="70">
        <v>3953</v>
      </c>
      <c r="G13" s="71" t="s">
        <v>43</v>
      </c>
      <c r="H13" s="9"/>
    </row>
    <row r="14" spans="1:18" x14ac:dyDescent="0.2">
      <c r="A14" s="10">
        <v>2</v>
      </c>
      <c r="B14" s="68" t="s">
        <v>46</v>
      </c>
      <c r="C14" s="69">
        <v>44956</v>
      </c>
      <c r="D14" s="70">
        <v>68</v>
      </c>
      <c r="E14" s="70">
        <v>68</v>
      </c>
      <c r="F14" s="70">
        <v>72</v>
      </c>
      <c r="G14" s="71" t="s">
        <v>43</v>
      </c>
      <c r="H14" s="11"/>
      <c r="L14" s="12"/>
      <c r="N14" s="13"/>
      <c r="P14" s="14"/>
      <c r="Q14" s="14"/>
      <c r="R14" s="14"/>
    </row>
    <row r="15" spans="1:18" x14ac:dyDescent="0.2">
      <c r="A15" s="16"/>
      <c r="B15" s="99"/>
      <c r="C15" s="100" t="s">
        <v>8</v>
      </c>
      <c r="D15" s="99">
        <f>SUM(D13:D14)</f>
        <v>2738</v>
      </c>
      <c r="E15" s="99">
        <f>SUM(E13:E14)</f>
        <v>112894</v>
      </c>
      <c r="F15" s="100">
        <f>SUM(F13:F14)</f>
        <v>4025</v>
      </c>
      <c r="G15" s="100"/>
      <c r="H15" s="17"/>
      <c r="P15" s="15"/>
      <c r="Q15" s="15"/>
      <c r="R15" s="15"/>
    </row>
    <row r="17" spans="4:8" x14ac:dyDescent="0.2">
      <c r="D17" s="22"/>
      <c r="E17" s="22"/>
      <c r="F17" s="22"/>
    </row>
    <row r="18" spans="4:8" x14ac:dyDescent="0.2">
      <c r="D18" s="22"/>
      <c r="E18" s="22"/>
      <c r="F18" s="22"/>
    </row>
    <row r="19" spans="4:8" x14ac:dyDescent="0.2">
      <c r="E19" s="22"/>
    </row>
    <row r="22" spans="4:8" x14ac:dyDescent="0.2">
      <c r="F22" s="85"/>
      <c r="G22" s="85"/>
      <c r="H22" s="85"/>
    </row>
  </sheetData>
  <sheetProtection selectLockedCells="1" selectUnlockedCells="1"/>
  <pageMargins left="1.4566929133858268" right="0.31496062992125984" top="0.31496062992125984" bottom="0.43307086614173229" header="0.51181102362204722" footer="0"/>
  <pageSetup paperSize="9" firstPageNumber="0" orientation="portrait" horizontalDpi="300" verticalDpi="300" r:id="rId1"/>
  <headerFooter alignWithMargins="0">
    <oddFooter>&amp;C&amp;"Consolas,Normal"&amp;8Puertos San Antonio Este - Río Negro y 
Terminal de Contenedores Puerto de Bahía Blanca - Buenos Aires
República Argentina&amp;"Arial,Normal"
Form.1100 - 31/03/08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0:S15"/>
  <sheetViews>
    <sheetView showGridLines="0" topLeftCell="A2" zoomScaleNormal="100" zoomScaleSheetLayoutView="100" workbookViewId="0">
      <selection activeCell="E2" sqref="E2"/>
    </sheetView>
  </sheetViews>
  <sheetFormatPr baseColWidth="10" defaultColWidth="11.42578125" defaultRowHeight="12.75" x14ac:dyDescent="0.2"/>
  <cols>
    <col min="1" max="1" width="19.42578125" style="2" customWidth="1"/>
    <col min="2" max="2" width="11.42578125" style="2"/>
    <col min="3" max="3" width="12.7109375" style="2" customWidth="1"/>
    <col min="4" max="17" width="11.42578125" style="2"/>
    <col min="18" max="18" width="12.85546875" style="2" customWidth="1"/>
    <col min="19" max="16384" width="11.42578125" style="2"/>
  </cols>
  <sheetData>
    <row r="10" spans="1:19" ht="15" x14ac:dyDescent="0.25">
      <c r="A10" s="121" t="s">
        <v>48</v>
      </c>
      <c r="B10" s="4"/>
      <c r="C10" s="4"/>
      <c r="D10" s="4"/>
      <c r="E10" s="5" t="str">
        <f>Principal!C11</f>
        <v>Datos al 31/01/2023</v>
      </c>
    </row>
    <row r="11" spans="1:19" x14ac:dyDescent="0.2">
      <c r="A11" s="4"/>
      <c r="B11" s="4"/>
      <c r="C11" s="4"/>
      <c r="D11" s="4"/>
      <c r="E11" s="4"/>
    </row>
    <row r="12" spans="1:19" x14ac:dyDescent="0.2">
      <c r="A12" s="7" t="s">
        <v>9</v>
      </c>
      <c r="B12" s="6" t="s">
        <v>4</v>
      </c>
      <c r="C12" s="6" t="s">
        <v>5</v>
      </c>
      <c r="D12" s="6" t="s">
        <v>6</v>
      </c>
      <c r="E12" s="6" t="s">
        <v>10</v>
      </c>
      <c r="H12" s="18"/>
      <c r="I12" s="19"/>
      <c r="J12" s="19"/>
      <c r="K12" s="19"/>
      <c r="M12" s="18"/>
      <c r="N12" s="19"/>
      <c r="O12" s="19"/>
      <c r="P12" s="19"/>
    </row>
    <row r="13" spans="1:19" x14ac:dyDescent="0.2">
      <c r="A13" s="80" t="s">
        <v>21</v>
      </c>
      <c r="B13" s="5">
        <v>1794</v>
      </c>
      <c r="C13" s="5">
        <v>107466</v>
      </c>
      <c r="D13" s="5">
        <v>2819</v>
      </c>
      <c r="E13" s="119">
        <f>+D13/$D$15</f>
        <v>0.70037267080745347</v>
      </c>
      <c r="H13" s="18"/>
      <c r="I13" s="19"/>
      <c r="J13" s="19"/>
      <c r="K13" s="19"/>
      <c r="M13" s="18"/>
      <c r="N13" s="19"/>
      <c r="O13" s="19"/>
      <c r="P13" s="19"/>
    </row>
    <row r="14" spans="1:19" x14ac:dyDescent="0.2">
      <c r="A14" s="80" t="s">
        <v>33</v>
      </c>
      <c r="B14" s="5">
        <v>944</v>
      </c>
      <c r="C14" s="5">
        <v>5428</v>
      </c>
      <c r="D14" s="5">
        <v>1206</v>
      </c>
      <c r="E14" s="119">
        <f>+D14/$D$15</f>
        <v>0.29962732919254659</v>
      </c>
      <c r="H14" s="18"/>
      <c r="I14" s="19"/>
      <c r="J14" s="19"/>
      <c r="K14" s="19"/>
      <c r="M14" s="18"/>
      <c r="N14" s="19"/>
      <c r="O14" s="19"/>
      <c r="P14" s="19"/>
    </row>
    <row r="15" spans="1:19" x14ac:dyDescent="0.2">
      <c r="A15" s="101" t="s">
        <v>11</v>
      </c>
      <c r="B15" s="99">
        <f>SUM(B13:B14)</f>
        <v>2738</v>
      </c>
      <c r="C15" s="99">
        <f>SUM(C13:C14)</f>
        <v>112894</v>
      </c>
      <c r="D15" s="99">
        <f>SUM(D13:D14)</f>
        <v>4025</v>
      </c>
      <c r="E15" s="102">
        <f>SUM(E13:E14)</f>
        <v>1</v>
      </c>
      <c r="Q15" s="22"/>
      <c r="R15" s="22"/>
      <c r="S15" s="22"/>
    </row>
  </sheetData>
  <sheetProtection selectLockedCells="1" selectUnlockedCells="1"/>
  <sortState xmlns:xlrd2="http://schemas.microsoft.com/office/spreadsheetml/2017/richdata2" ref="A13:D14">
    <sortCondition descending="1" ref="D13:D14"/>
  </sortState>
  <pageMargins left="1.299212598425197" right="0.31496062992125984" top="0.31496062992125984" bottom="0.43307086614173229" header="0.51181102362204722" footer="0"/>
  <pageSetup paperSize="9" firstPageNumber="0" orientation="portrait" horizontalDpi="300" verticalDpi="300" r:id="rId1"/>
  <headerFooter alignWithMargins="0">
    <oddFooter>&amp;C&amp;"Consolas,Normal"&amp;8Puertos San Antonio Este - Río Negro y 
Terminal de Contenedores Puerto de Bahía Blanca - Buenos Aires
República Argentina&amp;"Arial,Normal"
Form.1100 - 31/03/08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14"/>
  <sheetViews>
    <sheetView showGridLines="0" zoomScaleNormal="100" zoomScaleSheetLayoutView="100" workbookViewId="0">
      <selection activeCell="E1" sqref="E1"/>
    </sheetView>
  </sheetViews>
  <sheetFormatPr baseColWidth="10" defaultColWidth="11.42578125" defaultRowHeight="12.75" x14ac:dyDescent="0.2"/>
  <cols>
    <col min="1" max="1" width="19.42578125" style="2" customWidth="1"/>
    <col min="2" max="16384" width="11.42578125" style="2"/>
  </cols>
  <sheetData>
    <row r="1" spans="1:6" x14ac:dyDescent="0.2">
      <c r="F1" s="2" t="s">
        <v>29</v>
      </c>
    </row>
    <row r="10" spans="1:6" ht="15" x14ac:dyDescent="0.25">
      <c r="A10" s="121" t="s">
        <v>50</v>
      </c>
      <c r="B10" s="4"/>
      <c r="C10" s="4"/>
      <c r="D10" s="4"/>
    </row>
    <row r="11" spans="1:6" x14ac:dyDescent="0.2">
      <c r="A11" s="3"/>
      <c r="B11" s="4"/>
      <c r="C11" s="4"/>
      <c r="D11" s="4"/>
      <c r="E11" s="5" t="str">
        <f>Principal!C11</f>
        <v>Datos al 31/01/2023</v>
      </c>
    </row>
    <row r="12" spans="1:6" x14ac:dyDescent="0.2">
      <c r="A12" s="7" t="s">
        <v>9</v>
      </c>
      <c r="B12" s="6" t="s">
        <v>4</v>
      </c>
      <c r="C12" s="6" t="s">
        <v>5</v>
      </c>
      <c r="D12" s="6" t="s">
        <v>6</v>
      </c>
      <c r="E12" s="6" t="s">
        <v>10</v>
      </c>
    </row>
    <row r="13" spans="1:6" x14ac:dyDescent="0.2">
      <c r="A13" s="122" t="s">
        <v>49</v>
      </c>
      <c r="B13" s="5"/>
      <c r="C13" s="5"/>
      <c r="D13" s="5"/>
      <c r="E13" s="119"/>
    </row>
    <row r="14" spans="1:6" x14ac:dyDescent="0.2">
      <c r="A14" s="101" t="s">
        <v>11</v>
      </c>
      <c r="B14" s="99">
        <f>SUM(B13:B13)</f>
        <v>0</v>
      </c>
      <c r="C14" s="99">
        <f>SUM(C13:C13)</f>
        <v>0</v>
      </c>
      <c r="D14" s="99">
        <f>SUM(D13:D13)</f>
        <v>0</v>
      </c>
      <c r="E14" s="102">
        <f>SUM(E13:E13)</f>
        <v>0</v>
      </c>
    </row>
  </sheetData>
  <sheetProtection selectLockedCells="1" selectUnlockedCells="1"/>
  <pageMargins left="1.1417322834645669" right="0.31496062992125984" top="0.35433070866141736" bottom="0.43307086614173229" header="0.51181102362204722" footer="0.19685039370078741"/>
  <pageSetup paperSize="9" firstPageNumber="0" orientation="portrait" horizontalDpi="300" verticalDpi="300" r:id="rId1"/>
  <headerFooter alignWithMargins="0">
    <oddFooter>&amp;C&amp;"Consolas,Normal"&amp;8Puertos San Antonio Este - Río Negro y 
Terminal de Contenedores Puerto de Bahía Blanca - Buenos Aires
República Argentina&amp;"Arial,Normal"
Form.1100 - 31/03/08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0:R36"/>
  <sheetViews>
    <sheetView showGridLines="0" zoomScaleNormal="100" zoomScaleSheetLayoutView="100" workbookViewId="0">
      <selection activeCell="A25" sqref="A25:G25"/>
    </sheetView>
  </sheetViews>
  <sheetFormatPr baseColWidth="10" defaultColWidth="11.42578125" defaultRowHeight="12.75" x14ac:dyDescent="0.2"/>
  <cols>
    <col min="1" max="1" width="15.140625" style="2" customWidth="1"/>
    <col min="2" max="2" width="8.42578125" style="2" customWidth="1"/>
    <col min="3" max="3" width="11.140625" style="2" customWidth="1"/>
    <col min="4" max="4" width="10.28515625" style="2" customWidth="1"/>
    <col min="5" max="5" width="8.42578125" style="2" customWidth="1"/>
    <col min="6" max="6" width="11.140625" style="2" customWidth="1"/>
    <col min="7" max="7" width="11.42578125" style="2"/>
    <col min="8" max="8" width="9.42578125" style="2" customWidth="1"/>
    <col min="9" max="16384" width="11.42578125" style="2"/>
  </cols>
  <sheetData>
    <row r="10" spans="1:18" ht="15" x14ac:dyDescent="0.25">
      <c r="A10" s="121" t="s">
        <v>51</v>
      </c>
      <c r="B10" s="3"/>
      <c r="C10" s="3"/>
      <c r="D10" s="3"/>
      <c r="E10" s="4"/>
      <c r="F10" s="4"/>
      <c r="G10" s="23"/>
      <c r="H10" s="23"/>
      <c r="I10" s="24"/>
    </row>
    <row r="11" spans="1:18" x14ac:dyDescent="0.2">
      <c r="A11" s="3"/>
      <c r="B11" s="3"/>
      <c r="C11" s="3"/>
      <c r="D11" s="3"/>
      <c r="E11" s="23"/>
      <c r="G11" s="23"/>
      <c r="H11" s="23"/>
      <c r="I11" s="24"/>
    </row>
    <row r="12" spans="1:18" x14ac:dyDescent="0.2">
      <c r="A12" s="23"/>
      <c r="B12" s="3"/>
      <c r="C12" s="3"/>
      <c r="D12" s="3"/>
      <c r="E12" s="3" t="str">
        <f>+CONCATENATE(MID(Principal!C11,1,14)," de ambas temporadas")</f>
        <v>Datos al 31/01 de ambas temporadas</v>
      </c>
      <c r="F12" s="4"/>
      <c r="G12" s="23"/>
      <c r="H12" s="23"/>
      <c r="I12" s="24"/>
    </row>
    <row r="13" spans="1:18" ht="3.75" customHeight="1" x14ac:dyDescent="0.2">
      <c r="A13" s="25"/>
      <c r="B13" s="25"/>
      <c r="C13" s="25"/>
      <c r="D13" s="25"/>
      <c r="E13" s="24"/>
      <c r="F13" s="24"/>
      <c r="G13" s="26"/>
      <c r="H13" s="26"/>
      <c r="I13" s="24"/>
    </row>
    <row r="14" spans="1:18" x14ac:dyDescent="0.2">
      <c r="A14" s="123" t="s">
        <v>34</v>
      </c>
      <c r="B14" s="55"/>
      <c r="C14" s="55"/>
      <c r="D14" s="56"/>
      <c r="E14" s="124" t="s">
        <v>53</v>
      </c>
      <c r="F14" s="62"/>
      <c r="G14" s="63"/>
      <c r="H14" s="91" t="s">
        <v>17</v>
      </c>
      <c r="I14" s="24"/>
    </row>
    <row r="15" spans="1:18" x14ac:dyDescent="0.2">
      <c r="A15" s="57" t="s">
        <v>13</v>
      </c>
      <c r="B15" s="58" t="s">
        <v>4</v>
      </c>
      <c r="C15" s="58" t="s">
        <v>5</v>
      </c>
      <c r="D15" s="59" t="s">
        <v>6</v>
      </c>
      <c r="E15" s="64" t="s">
        <v>4</v>
      </c>
      <c r="F15" s="64" t="s">
        <v>5</v>
      </c>
      <c r="G15" s="65" t="s">
        <v>6</v>
      </c>
      <c r="H15" s="92" t="s">
        <v>18</v>
      </c>
      <c r="I15" s="27"/>
      <c r="K15" s="28"/>
      <c r="L15" s="11"/>
      <c r="M15" s="11"/>
      <c r="N15" s="28"/>
      <c r="O15" s="28"/>
      <c r="P15" s="28"/>
      <c r="Q15" s="28"/>
      <c r="R15" s="29"/>
    </row>
    <row r="16" spans="1:18" x14ac:dyDescent="0.2">
      <c r="A16" s="33" t="s">
        <v>40</v>
      </c>
      <c r="B16" s="20">
        <v>0</v>
      </c>
      <c r="C16" s="20">
        <v>14300</v>
      </c>
      <c r="D16" s="20">
        <v>289</v>
      </c>
      <c r="E16" s="75">
        <v>0</v>
      </c>
      <c r="F16" s="76">
        <v>0</v>
      </c>
      <c r="G16" s="76">
        <v>0</v>
      </c>
      <c r="H16" s="90">
        <f>(+G16-D16)/D16</f>
        <v>-1</v>
      </c>
      <c r="I16" s="30"/>
      <c r="K16" s="31"/>
      <c r="L16" s="32"/>
      <c r="M16" s="32"/>
      <c r="N16" s="16"/>
      <c r="O16" s="16"/>
      <c r="P16" s="16"/>
      <c r="Q16" s="16"/>
      <c r="R16" s="16"/>
    </row>
    <row r="17" spans="1:18" x14ac:dyDescent="0.2">
      <c r="A17" s="33" t="s">
        <v>35</v>
      </c>
      <c r="B17" s="20">
        <v>0</v>
      </c>
      <c r="C17" s="20">
        <v>18200</v>
      </c>
      <c r="D17" s="20">
        <v>235</v>
      </c>
      <c r="E17" s="75">
        <v>0</v>
      </c>
      <c r="F17" s="76">
        <v>0</v>
      </c>
      <c r="G17" s="76">
        <v>0</v>
      </c>
      <c r="H17" s="90">
        <f t="shared" ref="H17:H21" si="0">(+G17-D17)/D17</f>
        <v>-1</v>
      </c>
      <c r="I17" s="30"/>
      <c r="K17" s="31"/>
      <c r="L17" s="32"/>
      <c r="M17" s="32"/>
      <c r="N17" s="16"/>
      <c r="O17" s="16"/>
      <c r="P17" s="16"/>
      <c r="Q17" s="16"/>
      <c r="R17" s="16"/>
    </row>
    <row r="18" spans="1:18" x14ac:dyDescent="0.2">
      <c r="A18" s="33" t="s">
        <v>22</v>
      </c>
      <c r="B18" s="20">
        <v>400</v>
      </c>
      <c r="C18" s="20">
        <v>400</v>
      </c>
      <c r="D18" s="20">
        <v>510</v>
      </c>
      <c r="E18" s="75">
        <v>876</v>
      </c>
      <c r="F18" s="76">
        <v>5360</v>
      </c>
      <c r="G18" s="76">
        <v>1134</v>
      </c>
      <c r="H18" s="90">
        <f t="shared" si="0"/>
        <v>1.223529411764706</v>
      </c>
      <c r="I18" s="30"/>
      <c r="K18" s="31"/>
      <c r="L18" s="32"/>
      <c r="M18" s="32"/>
      <c r="N18" s="16"/>
      <c r="O18" s="16"/>
      <c r="P18" s="16"/>
      <c r="Q18" s="16"/>
      <c r="R18" s="16"/>
    </row>
    <row r="19" spans="1:18" x14ac:dyDescent="0.2">
      <c r="A19" s="33" t="s">
        <v>23</v>
      </c>
      <c r="B19" s="20">
        <v>1779</v>
      </c>
      <c r="C19" s="20">
        <v>106740</v>
      </c>
      <c r="D19" s="20">
        <v>2679</v>
      </c>
      <c r="E19" s="75">
        <v>1794</v>
      </c>
      <c r="F19" s="76">
        <v>107466</v>
      </c>
      <c r="G19" s="76">
        <v>2819</v>
      </c>
      <c r="H19" s="90">
        <f t="shared" si="0"/>
        <v>5.2258305337812616E-2</v>
      </c>
      <c r="I19" s="30"/>
      <c r="K19" s="31"/>
      <c r="L19" s="32"/>
      <c r="M19" s="32"/>
      <c r="N19" s="16"/>
      <c r="O19" s="16"/>
      <c r="P19" s="16"/>
      <c r="Q19" s="16"/>
      <c r="R19" s="16"/>
    </row>
    <row r="20" spans="1:18" x14ac:dyDescent="0.2">
      <c r="A20" s="33" t="s">
        <v>24</v>
      </c>
      <c r="B20" s="20">
        <v>54</v>
      </c>
      <c r="C20" s="20">
        <v>54</v>
      </c>
      <c r="D20" s="20">
        <v>77</v>
      </c>
      <c r="E20" s="75">
        <v>0</v>
      </c>
      <c r="F20" s="76">
        <v>0</v>
      </c>
      <c r="G20" s="76">
        <v>0</v>
      </c>
      <c r="H20" s="90">
        <f t="shared" si="0"/>
        <v>-1</v>
      </c>
      <c r="I20" s="30"/>
      <c r="K20" s="31"/>
      <c r="L20" s="32"/>
      <c r="M20" s="32"/>
      <c r="N20" s="16"/>
      <c r="O20" s="16"/>
      <c r="P20" s="16"/>
      <c r="Q20" s="16"/>
      <c r="R20" s="16"/>
    </row>
    <row r="21" spans="1:18" x14ac:dyDescent="0.2">
      <c r="A21" s="33" t="s">
        <v>25</v>
      </c>
      <c r="B21" s="20">
        <v>34</v>
      </c>
      <c r="C21" s="20">
        <v>2040</v>
      </c>
      <c r="D21" s="20">
        <v>52</v>
      </c>
      <c r="E21" s="75">
        <v>68</v>
      </c>
      <c r="F21" s="76">
        <v>68</v>
      </c>
      <c r="G21" s="76">
        <v>72</v>
      </c>
      <c r="H21" s="90">
        <f t="shared" si="0"/>
        <v>0.38461538461538464</v>
      </c>
      <c r="I21" s="30"/>
      <c r="K21" s="31"/>
      <c r="L21" s="32"/>
      <c r="M21" s="32"/>
      <c r="N21" s="16"/>
      <c r="O21" s="16"/>
      <c r="P21" s="16"/>
      <c r="Q21" s="16"/>
      <c r="R21" s="16"/>
    </row>
    <row r="22" spans="1:18" x14ac:dyDescent="0.2">
      <c r="A22" s="103" t="s">
        <v>12</v>
      </c>
      <c r="B22" s="104">
        <f t="shared" ref="B22:G22" si="1">SUM(B16:B21)</f>
        <v>2267</v>
      </c>
      <c r="C22" s="104">
        <f t="shared" si="1"/>
        <v>141734</v>
      </c>
      <c r="D22" s="104">
        <f t="shared" si="1"/>
        <v>3842</v>
      </c>
      <c r="E22" s="77">
        <f t="shared" si="1"/>
        <v>2738</v>
      </c>
      <c r="F22" s="78">
        <f t="shared" si="1"/>
        <v>112894</v>
      </c>
      <c r="G22" s="78">
        <f t="shared" si="1"/>
        <v>4025</v>
      </c>
      <c r="H22" s="93">
        <f>(+G22-D22)/D22</f>
        <v>4.7631441957313898E-2</v>
      </c>
      <c r="I22" s="34"/>
      <c r="K22" s="28"/>
      <c r="L22" s="28"/>
      <c r="M22" s="28"/>
      <c r="N22" s="35"/>
      <c r="O22" s="28"/>
      <c r="P22" s="28"/>
      <c r="Q22" s="35"/>
      <c r="R22" s="36"/>
    </row>
    <row r="23" spans="1:18" x14ac:dyDescent="0.2">
      <c r="A23" s="9"/>
      <c r="B23" s="9"/>
      <c r="C23" s="9"/>
      <c r="D23" s="9"/>
      <c r="E23" s="37"/>
      <c r="F23" s="129" t="s">
        <v>14</v>
      </c>
      <c r="G23" s="129"/>
      <c r="H23" s="38">
        <f>(+E22-B22)/B22</f>
        <v>0.20776356418173797</v>
      </c>
      <c r="I23" s="39"/>
      <c r="K23" s="28"/>
      <c r="L23" s="40"/>
      <c r="M23" s="40"/>
      <c r="N23" s="40"/>
      <c r="O23" s="11"/>
      <c r="P23" s="11"/>
      <c r="Q23" s="11"/>
      <c r="R23" s="11"/>
    </row>
    <row r="24" spans="1:18" ht="26.25" customHeight="1" x14ac:dyDescent="0.2">
      <c r="A24" s="9"/>
      <c r="B24" s="9"/>
      <c r="C24" s="9"/>
      <c r="D24" s="9"/>
      <c r="E24" s="37"/>
      <c r="F24" s="41"/>
      <c r="G24" s="41"/>
      <c r="H24" s="42"/>
      <c r="I24" s="39"/>
      <c r="K24" s="28"/>
      <c r="L24" s="40"/>
      <c r="M24" s="40"/>
      <c r="N24" s="40"/>
      <c r="O24" s="11"/>
      <c r="R24" s="36"/>
    </row>
    <row r="25" spans="1:18" x14ac:dyDescent="0.2">
      <c r="A25" s="123" t="s">
        <v>32</v>
      </c>
      <c r="B25" s="132"/>
      <c r="C25" s="132"/>
      <c r="D25" s="133"/>
      <c r="E25" s="124" t="s">
        <v>54</v>
      </c>
      <c r="F25" s="124"/>
      <c r="G25" s="134"/>
      <c r="H25" s="91" t="s">
        <v>17</v>
      </c>
      <c r="I25" s="24"/>
      <c r="K25" s="28"/>
      <c r="L25" s="28"/>
      <c r="M25" s="28"/>
      <c r="N25" s="28"/>
      <c r="O25" s="28"/>
      <c r="P25" s="28"/>
      <c r="Q25" s="28"/>
      <c r="R25" s="29"/>
    </row>
    <row r="26" spans="1:18" x14ac:dyDescent="0.2">
      <c r="A26" s="60" t="s">
        <v>15</v>
      </c>
      <c r="B26" s="50" t="s">
        <v>4</v>
      </c>
      <c r="C26" s="50" t="s">
        <v>5</v>
      </c>
      <c r="D26" s="61" t="s">
        <v>6</v>
      </c>
      <c r="E26" s="66" t="s">
        <v>4</v>
      </c>
      <c r="F26" s="66" t="s">
        <v>5</v>
      </c>
      <c r="G26" s="67" t="s">
        <v>6</v>
      </c>
      <c r="H26" s="94" t="s">
        <v>18</v>
      </c>
      <c r="I26" s="27"/>
      <c r="K26" s="28"/>
      <c r="L26" s="16"/>
      <c r="M26" s="16"/>
      <c r="N26" s="16"/>
      <c r="O26" s="16"/>
      <c r="P26" s="16"/>
      <c r="Q26" s="16"/>
      <c r="R26" s="16"/>
    </row>
    <row r="27" spans="1:18" x14ac:dyDescent="0.2">
      <c r="A27" s="72" t="s">
        <v>27</v>
      </c>
      <c r="B27" s="73">
        <v>1621</v>
      </c>
      <c r="C27" s="73">
        <v>70474</v>
      </c>
      <c r="D27" s="73">
        <v>2345</v>
      </c>
      <c r="E27" s="81">
        <v>2279</v>
      </c>
      <c r="F27" s="79">
        <v>85354</v>
      </c>
      <c r="G27" s="82">
        <v>3334</v>
      </c>
      <c r="H27" s="89">
        <f t="shared" ref="H27:H33" si="2">(+G27-D27)/D27</f>
        <v>0.42174840085287846</v>
      </c>
      <c r="I27" s="27"/>
      <c r="K27" s="28"/>
      <c r="L27" s="16"/>
      <c r="M27" s="16"/>
      <c r="N27" s="16"/>
      <c r="O27" s="16"/>
      <c r="P27" s="16"/>
      <c r="Q27" s="16"/>
      <c r="R27" s="16"/>
    </row>
    <row r="28" spans="1:18" x14ac:dyDescent="0.2">
      <c r="A28" s="74" t="s">
        <v>26</v>
      </c>
      <c r="B28" s="117">
        <v>0</v>
      </c>
      <c r="C28" s="117">
        <v>5500</v>
      </c>
      <c r="D28" s="117">
        <v>111</v>
      </c>
      <c r="E28" s="83">
        <v>0</v>
      </c>
      <c r="F28" s="118">
        <v>0</v>
      </c>
      <c r="G28" s="84">
        <v>0</v>
      </c>
      <c r="H28" s="89">
        <f t="shared" si="2"/>
        <v>-1</v>
      </c>
      <c r="I28" s="27"/>
      <c r="K28" s="28"/>
      <c r="L28" s="16"/>
      <c r="M28" s="16"/>
      <c r="N28" s="16"/>
      <c r="O28" s="16"/>
      <c r="P28" s="16"/>
      <c r="Q28" s="16"/>
      <c r="R28" s="16"/>
    </row>
    <row r="29" spans="1:18" x14ac:dyDescent="0.2">
      <c r="A29" s="74" t="s">
        <v>36</v>
      </c>
      <c r="B29" s="117">
        <v>0</v>
      </c>
      <c r="C29" s="117">
        <v>6600</v>
      </c>
      <c r="D29" s="117">
        <v>133</v>
      </c>
      <c r="E29" s="83">
        <v>0</v>
      </c>
      <c r="F29" s="118">
        <v>0</v>
      </c>
      <c r="G29" s="84">
        <v>0</v>
      </c>
      <c r="H29" s="89">
        <f t="shared" si="2"/>
        <v>-1</v>
      </c>
      <c r="I29" s="27"/>
      <c r="K29" s="28"/>
      <c r="L29" s="16"/>
      <c r="M29" s="16"/>
      <c r="N29" s="16"/>
      <c r="O29" s="16"/>
      <c r="P29" s="16"/>
      <c r="Q29" s="16"/>
      <c r="R29" s="16"/>
    </row>
    <row r="30" spans="1:18" x14ac:dyDescent="0.2">
      <c r="A30" s="74" t="s">
        <v>37</v>
      </c>
      <c r="B30" s="117">
        <v>0</v>
      </c>
      <c r="C30" s="117">
        <v>13000</v>
      </c>
      <c r="D30" s="117">
        <v>131</v>
      </c>
      <c r="E30" s="83">
        <v>0</v>
      </c>
      <c r="F30" s="118">
        <v>0</v>
      </c>
      <c r="G30" s="84">
        <v>0</v>
      </c>
      <c r="H30" s="89">
        <f t="shared" si="2"/>
        <v>-1</v>
      </c>
      <c r="I30" s="27"/>
      <c r="K30" s="28"/>
      <c r="L30" s="16"/>
      <c r="M30" s="16"/>
      <c r="N30" s="16"/>
      <c r="O30" s="16"/>
      <c r="P30" s="16"/>
      <c r="Q30" s="16"/>
      <c r="R30" s="16"/>
    </row>
    <row r="31" spans="1:18" x14ac:dyDescent="0.2">
      <c r="A31" s="74" t="s">
        <v>38</v>
      </c>
      <c r="B31" s="20">
        <v>0</v>
      </c>
      <c r="C31" s="20">
        <v>2200</v>
      </c>
      <c r="D31" s="20">
        <v>44</v>
      </c>
      <c r="E31" s="83">
        <v>0</v>
      </c>
      <c r="F31" s="76">
        <v>0</v>
      </c>
      <c r="G31" s="84">
        <v>0</v>
      </c>
      <c r="H31" s="89">
        <f t="shared" si="2"/>
        <v>-1</v>
      </c>
      <c r="I31" s="27"/>
      <c r="K31" s="28"/>
      <c r="L31" s="16"/>
      <c r="M31" s="16"/>
      <c r="N31" s="16"/>
      <c r="O31" s="16"/>
      <c r="P31" s="16"/>
      <c r="Q31" s="16"/>
      <c r="R31" s="16"/>
    </row>
    <row r="32" spans="1:18" x14ac:dyDescent="0.2">
      <c r="A32" s="74" t="s">
        <v>28</v>
      </c>
      <c r="B32" s="20">
        <v>646</v>
      </c>
      <c r="C32" s="20">
        <v>38760</v>
      </c>
      <c r="D32" s="20">
        <v>973</v>
      </c>
      <c r="E32" s="83">
        <v>459</v>
      </c>
      <c r="F32" s="76">
        <v>27540</v>
      </c>
      <c r="G32" s="84">
        <v>691</v>
      </c>
      <c r="H32" s="89">
        <f t="shared" si="2"/>
        <v>-0.28982528263103802</v>
      </c>
      <c r="I32" s="27"/>
      <c r="K32" s="28"/>
      <c r="L32" s="16"/>
      <c r="M32" s="16"/>
      <c r="N32" s="16"/>
      <c r="O32" s="16"/>
      <c r="P32" s="16"/>
      <c r="Q32" s="16"/>
      <c r="R32" s="16"/>
    </row>
    <row r="33" spans="1:18" x14ac:dyDescent="0.2">
      <c r="A33" s="74" t="s">
        <v>55</v>
      </c>
      <c r="B33" s="20">
        <v>0</v>
      </c>
      <c r="C33" s="20">
        <v>5200</v>
      </c>
      <c r="D33" s="20">
        <v>105</v>
      </c>
      <c r="E33" s="83">
        <v>0</v>
      </c>
      <c r="F33" s="76">
        <v>0</v>
      </c>
      <c r="G33" s="84">
        <v>0</v>
      </c>
      <c r="H33" s="89">
        <f t="shared" si="2"/>
        <v>-1</v>
      </c>
      <c r="I33" s="27"/>
      <c r="K33" s="28"/>
      <c r="L33" s="16"/>
      <c r="M33" s="16"/>
      <c r="N33" s="16"/>
      <c r="O33" s="16"/>
      <c r="P33" s="16"/>
      <c r="Q33" s="16"/>
      <c r="R33" s="16"/>
    </row>
    <row r="34" spans="1:18" x14ac:dyDescent="0.2">
      <c r="A34" s="103" t="s">
        <v>12</v>
      </c>
      <c r="B34" s="104">
        <f t="shared" ref="B34:G34" si="3">SUM(B27:B33)</f>
        <v>2267</v>
      </c>
      <c r="C34" s="104">
        <f t="shared" si="3"/>
        <v>141734</v>
      </c>
      <c r="D34" s="104">
        <f t="shared" si="3"/>
        <v>3842</v>
      </c>
      <c r="E34" s="77">
        <f t="shared" si="3"/>
        <v>2738</v>
      </c>
      <c r="F34" s="78">
        <f t="shared" si="3"/>
        <v>112894</v>
      </c>
      <c r="G34" s="78">
        <f t="shared" si="3"/>
        <v>4025</v>
      </c>
      <c r="H34" s="93">
        <f>(+G34-D34)/D34</f>
        <v>4.7631441957313898E-2</v>
      </c>
      <c r="I34" s="34"/>
      <c r="J34" s="43"/>
      <c r="K34" s="44"/>
      <c r="L34" s="9"/>
      <c r="M34" s="9"/>
      <c r="N34" s="45"/>
      <c r="O34" s="9"/>
      <c r="P34" s="9"/>
      <c r="Q34" s="45"/>
      <c r="R34" s="21"/>
    </row>
    <row r="35" spans="1:18" x14ac:dyDescent="0.2">
      <c r="A35" s="9"/>
      <c r="B35" s="9"/>
      <c r="C35" s="9"/>
      <c r="D35" s="9"/>
      <c r="E35" s="9"/>
      <c r="F35" s="130" t="s">
        <v>14</v>
      </c>
      <c r="G35" s="130"/>
      <c r="H35" s="47">
        <f>(+E34-B34)/B34</f>
        <v>0.20776356418173797</v>
      </c>
      <c r="I35" s="48"/>
      <c r="J35" s="43"/>
      <c r="K35" s="44"/>
      <c r="L35" s="9"/>
      <c r="M35" s="9"/>
      <c r="N35" s="45"/>
      <c r="O35" s="9"/>
      <c r="P35" s="9"/>
      <c r="Q35" s="45"/>
      <c r="R35" s="46"/>
    </row>
    <row r="36" spans="1:18" ht="10.15" customHeight="1" x14ac:dyDescent="0.2"/>
  </sheetData>
  <sheetProtection selectLockedCells="1" selectUnlockedCells="1"/>
  <sortState xmlns:xlrd2="http://schemas.microsoft.com/office/spreadsheetml/2017/richdata2" ref="A16:H21">
    <sortCondition ref="A16:A21"/>
  </sortState>
  <mergeCells count="2">
    <mergeCell ref="F23:G23"/>
    <mergeCell ref="F35:G35"/>
  </mergeCells>
  <pageMargins left="0.95972222222222225" right="0.27013888888888887" top="0.27013888888888887" bottom="0.43333333333333335" header="0.51180555555555551" footer="0"/>
  <pageSetup paperSize="9" firstPageNumber="0" orientation="portrait" horizontalDpi="300" verticalDpi="300" r:id="rId1"/>
  <headerFooter alignWithMargins="0">
    <oddFooter>&amp;C&amp;8Form.1100 - 31/03/08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27"/>
  <sheetViews>
    <sheetView showGridLines="0" zoomScaleNormal="100" zoomScaleSheetLayoutView="100" workbookViewId="0">
      <selection activeCell="I1" sqref="I1"/>
    </sheetView>
  </sheetViews>
  <sheetFormatPr baseColWidth="10" defaultColWidth="11.42578125" defaultRowHeight="11.25" x14ac:dyDescent="0.2"/>
  <cols>
    <col min="1" max="1" width="15.140625" style="11" customWidth="1"/>
    <col min="2" max="2" width="10.42578125" style="11" customWidth="1"/>
    <col min="3" max="3" width="9.7109375" style="11" customWidth="1"/>
    <col min="4" max="4" width="11.140625" style="11" customWidth="1"/>
    <col min="5" max="6" width="9.7109375" style="11" customWidth="1"/>
    <col min="7" max="7" width="11.42578125" style="11" customWidth="1"/>
    <col min="8" max="9" width="9.7109375" style="11" customWidth="1"/>
    <col min="10" max="16384" width="11.42578125" style="11"/>
  </cols>
  <sheetData>
    <row r="1" spans="1:9" s="2" customFormat="1" ht="12.75" x14ac:dyDescent="0.2"/>
    <row r="2" spans="1:9" s="2" customFormat="1" ht="12.75" x14ac:dyDescent="0.2"/>
    <row r="3" spans="1:9" s="2" customFormat="1" ht="12.75" x14ac:dyDescent="0.2"/>
    <row r="4" spans="1:9" s="2" customFormat="1" ht="12.75" x14ac:dyDescent="0.2"/>
    <row r="5" spans="1:9" s="2" customFormat="1" ht="12.75" x14ac:dyDescent="0.2"/>
    <row r="6" spans="1:9" s="2" customFormat="1" ht="12.75" x14ac:dyDescent="0.2"/>
    <row r="7" spans="1:9" s="2" customFormat="1" ht="12.75" x14ac:dyDescent="0.2"/>
    <row r="8" spans="1:9" s="2" customFormat="1" ht="12.75" x14ac:dyDescent="0.2"/>
    <row r="9" spans="1:9" s="2" customFormat="1" ht="12.75" x14ac:dyDescent="0.2"/>
    <row r="10" spans="1:9" s="2" customFormat="1" ht="15" x14ac:dyDescent="0.25">
      <c r="A10" s="121" t="s">
        <v>52</v>
      </c>
      <c r="B10" s="3"/>
      <c r="C10" s="3"/>
      <c r="D10" s="3"/>
      <c r="E10" s="4"/>
      <c r="F10" s="4"/>
      <c r="G10" s="23"/>
      <c r="H10" s="23"/>
      <c r="I10" s="24"/>
    </row>
    <row r="11" spans="1:9" s="2" customFormat="1" ht="12.75" x14ac:dyDescent="0.2">
      <c r="A11" s="3"/>
      <c r="B11" s="3"/>
      <c r="C11" s="3"/>
      <c r="D11" s="3"/>
      <c r="G11" s="23"/>
      <c r="H11" s="23"/>
      <c r="I11" s="24"/>
    </row>
    <row r="12" spans="1:9" ht="12.75" customHeight="1" x14ac:dyDescent="0.2">
      <c r="A12" s="23"/>
      <c r="B12" s="23"/>
      <c r="C12" s="49"/>
      <c r="D12" s="49"/>
      <c r="E12" s="49"/>
      <c r="F12" s="3" t="str">
        <f>+CONCATENATE(MID(Principal!C11,1,14)," de ambas temporadas")</f>
        <v>Datos al 31/01 de ambas temporadas</v>
      </c>
      <c r="G12" s="49"/>
      <c r="H12" s="49"/>
      <c r="I12" s="49"/>
    </row>
    <row r="13" spans="1:9" ht="6" customHeight="1" x14ac:dyDescent="0.2"/>
    <row r="14" spans="1:9" ht="12" x14ac:dyDescent="0.2">
      <c r="A14" s="125" t="s">
        <v>32</v>
      </c>
      <c r="B14" s="111"/>
      <c r="C14" s="111"/>
      <c r="D14" s="111"/>
      <c r="E14" s="112"/>
      <c r="F14" s="126" t="s">
        <v>54</v>
      </c>
      <c r="G14" s="51"/>
      <c r="H14" s="51"/>
      <c r="I14" s="91" t="s">
        <v>17</v>
      </c>
    </row>
    <row r="15" spans="1:9" x14ac:dyDescent="0.2">
      <c r="A15" s="113" t="s">
        <v>15</v>
      </c>
      <c r="B15" s="114" t="s">
        <v>13</v>
      </c>
      <c r="C15" s="115" t="s">
        <v>4</v>
      </c>
      <c r="D15" s="115" t="s">
        <v>5</v>
      </c>
      <c r="E15" s="116" t="s">
        <v>6</v>
      </c>
      <c r="F15" s="52" t="s">
        <v>4</v>
      </c>
      <c r="G15" s="52" t="s">
        <v>5</v>
      </c>
      <c r="H15" s="52" t="s">
        <v>6</v>
      </c>
      <c r="I15" s="92" t="s">
        <v>18</v>
      </c>
    </row>
    <row r="16" spans="1:9" ht="13.15" customHeight="1" x14ac:dyDescent="0.2">
      <c r="A16" s="108" t="s">
        <v>27</v>
      </c>
      <c r="B16" s="88" t="s">
        <v>22</v>
      </c>
      <c r="C16" s="109">
        <v>400</v>
      </c>
      <c r="D16" s="109">
        <v>400</v>
      </c>
      <c r="E16" s="109">
        <v>510</v>
      </c>
      <c r="F16" s="96">
        <v>876</v>
      </c>
      <c r="G16" s="95">
        <v>5360</v>
      </c>
      <c r="H16" s="97">
        <v>1134</v>
      </c>
      <c r="I16" s="89">
        <f t="shared" ref="I16:I25" si="0">(+H16-E16)/E16</f>
        <v>1.223529411764706</v>
      </c>
    </row>
    <row r="17" spans="1:9" ht="13.15" customHeight="1" x14ac:dyDescent="0.2">
      <c r="A17" s="108" t="s">
        <v>27</v>
      </c>
      <c r="B17" s="88" t="s">
        <v>23</v>
      </c>
      <c r="C17" s="109">
        <v>1133</v>
      </c>
      <c r="D17" s="109">
        <v>67980</v>
      </c>
      <c r="E17" s="109">
        <v>1706</v>
      </c>
      <c r="F17" s="86">
        <v>1335</v>
      </c>
      <c r="G17" s="110">
        <v>79926</v>
      </c>
      <c r="H17" s="87">
        <v>2128</v>
      </c>
      <c r="I17" s="89">
        <f t="shared" si="0"/>
        <v>0.24736225087924971</v>
      </c>
    </row>
    <row r="18" spans="1:9" ht="13.15" customHeight="1" x14ac:dyDescent="0.2">
      <c r="A18" s="108" t="s">
        <v>27</v>
      </c>
      <c r="B18" s="88" t="s">
        <v>56</v>
      </c>
      <c r="C18" s="109">
        <v>54</v>
      </c>
      <c r="D18" s="109">
        <v>54</v>
      </c>
      <c r="E18" s="109">
        <v>77</v>
      </c>
      <c r="F18" s="86">
        <v>0</v>
      </c>
      <c r="G18" s="110">
        <v>0</v>
      </c>
      <c r="H18" s="87">
        <v>0</v>
      </c>
      <c r="I18" s="89">
        <f t="shared" si="0"/>
        <v>-1</v>
      </c>
    </row>
    <row r="19" spans="1:9" ht="13.15" customHeight="1" x14ac:dyDescent="0.2">
      <c r="A19" s="108" t="s">
        <v>27</v>
      </c>
      <c r="B19" s="88" t="s">
        <v>25</v>
      </c>
      <c r="C19" s="109">
        <v>34</v>
      </c>
      <c r="D19" s="109">
        <v>2040</v>
      </c>
      <c r="E19" s="109">
        <v>52</v>
      </c>
      <c r="F19" s="86">
        <v>68</v>
      </c>
      <c r="G19" s="110">
        <v>68</v>
      </c>
      <c r="H19" s="87">
        <v>72</v>
      </c>
      <c r="I19" s="89">
        <f t="shared" si="0"/>
        <v>0.38461538461538464</v>
      </c>
    </row>
    <row r="20" spans="1:9" ht="13.15" customHeight="1" x14ac:dyDescent="0.2">
      <c r="A20" s="108" t="s">
        <v>26</v>
      </c>
      <c r="B20" s="88" t="s">
        <v>40</v>
      </c>
      <c r="C20" s="109">
        <v>0</v>
      </c>
      <c r="D20" s="109">
        <v>5500</v>
      </c>
      <c r="E20" s="109">
        <v>111</v>
      </c>
      <c r="F20" s="86">
        <v>0</v>
      </c>
      <c r="G20" s="110">
        <v>0</v>
      </c>
      <c r="H20" s="87">
        <v>0</v>
      </c>
      <c r="I20" s="89">
        <f t="shared" si="0"/>
        <v>-1</v>
      </c>
    </row>
    <row r="21" spans="1:9" ht="13.15" customHeight="1" x14ac:dyDescent="0.2">
      <c r="A21" s="108" t="s">
        <v>36</v>
      </c>
      <c r="B21" s="88" t="s">
        <v>40</v>
      </c>
      <c r="C21" s="109">
        <v>0</v>
      </c>
      <c r="D21" s="109">
        <v>6600</v>
      </c>
      <c r="E21" s="109">
        <v>133</v>
      </c>
      <c r="F21" s="86">
        <v>0</v>
      </c>
      <c r="G21" s="110">
        <v>0</v>
      </c>
      <c r="H21" s="87">
        <v>0</v>
      </c>
      <c r="I21" s="89">
        <f t="shared" si="0"/>
        <v>-1</v>
      </c>
    </row>
    <row r="22" spans="1:9" ht="13.15" customHeight="1" x14ac:dyDescent="0.2">
      <c r="A22" s="108" t="s">
        <v>41</v>
      </c>
      <c r="B22" s="88" t="s">
        <v>35</v>
      </c>
      <c r="C22" s="109">
        <v>0</v>
      </c>
      <c r="D22" s="109">
        <v>13000</v>
      </c>
      <c r="E22" s="109">
        <v>131</v>
      </c>
      <c r="F22" s="86">
        <v>0</v>
      </c>
      <c r="G22" s="110">
        <v>0</v>
      </c>
      <c r="H22" s="87">
        <v>0</v>
      </c>
      <c r="I22" s="89">
        <f t="shared" si="0"/>
        <v>-1</v>
      </c>
    </row>
    <row r="23" spans="1:9" ht="13.15" customHeight="1" x14ac:dyDescent="0.2">
      <c r="A23" s="108" t="s">
        <v>42</v>
      </c>
      <c r="B23" s="88" t="s">
        <v>40</v>
      </c>
      <c r="C23" s="109">
        <v>0</v>
      </c>
      <c r="D23" s="109">
        <v>2200</v>
      </c>
      <c r="E23" s="109">
        <v>44</v>
      </c>
      <c r="F23" s="86">
        <v>0</v>
      </c>
      <c r="G23" s="110">
        <v>0</v>
      </c>
      <c r="H23" s="87">
        <v>0</v>
      </c>
      <c r="I23" s="89">
        <f t="shared" si="0"/>
        <v>-1</v>
      </c>
    </row>
    <row r="24" spans="1:9" ht="13.15" customHeight="1" x14ac:dyDescent="0.2">
      <c r="A24" s="108" t="s">
        <v>28</v>
      </c>
      <c r="B24" s="88" t="s">
        <v>23</v>
      </c>
      <c r="C24" s="109">
        <v>646</v>
      </c>
      <c r="D24" s="109">
        <v>38760</v>
      </c>
      <c r="E24" s="109">
        <v>973</v>
      </c>
      <c r="F24" s="86">
        <v>459</v>
      </c>
      <c r="G24" s="110">
        <v>27540</v>
      </c>
      <c r="H24" s="87">
        <v>691</v>
      </c>
      <c r="I24" s="89">
        <f t="shared" si="0"/>
        <v>-0.28982528263103802</v>
      </c>
    </row>
    <row r="25" spans="1:9" ht="13.15" customHeight="1" x14ac:dyDescent="0.2">
      <c r="A25" s="108" t="s">
        <v>39</v>
      </c>
      <c r="B25" s="88" t="s">
        <v>35</v>
      </c>
      <c r="C25" s="109">
        <v>0</v>
      </c>
      <c r="D25" s="109">
        <v>5200</v>
      </c>
      <c r="E25" s="109">
        <v>105</v>
      </c>
      <c r="F25" s="86">
        <v>0</v>
      </c>
      <c r="G25" s="110">
        <v>0</v>
      </c>
      <c r="H25" s="87">
        <v>0</v>
      </c>
      <c r="I25" s="89">
        <f t="shared" si="0"/>
        <v>-1</v>
      </c>
    </row>
    <row r="26" spans="1:9" ht="13.15" customHeight="1" x14ac:dyDescent="0.2">
      <c r="A26" s="18"/>
      <c r="B26" s="105" t="s">
        <v>16</v>
      </c>
      <c r="C26" s="106">
        <f t="shared" ref="C26:H26" si="1">SUM(C16:C25)</f>
        <v>2267</v>
      </c>
      <c r="D26" s="106">
        <f t="shared" si="1"/>
        <v>141734</v>
      </c>
      <c r="E26" s="107">
        <f t="shared" si="1"/>
        <v>3842</v>
      </c>
      <c r="F26" s="53">
        <f t="shared" si="1"/>
        <v>2738</v>
      </c>
      <c r="G26" s="54">
        <f t="shared" si="1"/>
        <v>112894</v>
      </c>
      <c r="H26" s="54">
        <f t="shared" si="1"/>
        <v>4025</v>
      </c>
      <c r="I26" s="120">
        <f>(+H26-E26)/E26</f>
        <v>4.7631441957313898E-2</v>
      </c>
    </row>
    <row r="27" spans="1:9" ht="13.15" customHeight="1" x14ac:dyDescent="0.2">
      <c r="G27" s="131" t="s">
        <v>14</v>
      </c>
      <c r="H27" s="131"/>
      <c r="I27" s="98">
        <f>+(F26-C26)/C26</f>
        <v>0.20776356418173797</v>
      </c>
    </row>
  </sheetData>
  <sheetProtection selectLockedCells="1" selectUnlockedCells="1"/>
  <mergeCells count="1">
    <mergeCell ref="G27:H27"/>
  </mergeCells>
  <pageMargins left="0.94488188976377963" right="0.27559055118110237" top="0.39370078740157483" bottom="0.43307086614173229" header="0.51181102362204722" footer="0"/>
  <pageSetup paperSize="9" scale="94" firstPageNumber="0" orientation="portrait" horizontalDpi="300" verticalDpi="300" r:id="rId1"/>
  <headerFooter alignWithMargins="0">
    <oddFooter>&amp;C&amp;"Consolas,Normal"&amp;8Puertos San Antonio Este - Río Negro y 
Terminal de Contenedores Puerto de Bahía Blanca - Buenos Aires
República Argentina&amp;"Arial,Normal"
Form.1100 - 31/03/08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88A6397A8DD1748AD9B36135F13626E" ma:contentTypeVersion="13" ma:contentTypeDescription="Crear nuevo documento." ma:contentTypeScope="" ma:versionID="22cba3f634f4ee79d86804482f325ddb">
  <xsd:schema xmlns:xsd="http://www.w3.org/2001/XMLSchema" xmlns:xs="http://www.w3.org/2001/XMLSchema" xmlns:p="http://schemas.microsoft.com/office/2006/metadata/properties" xmlns:ns3="b733e9c4-db80-4f59-8f44-9ac46e28eeb5" xmlns:ns4="4bfdc545-eb95-43a6-9f27-45b267e79d11" targetNamespace="http://schemas.microsoft.com/office/2006/metadata/properties" ma:root="true" ma:fieldsID="8d03d1ec29dadeb1e73fd22538003a9c" ns3:_="" ns4:_="">
    <xsd:import namespace="b733e9c4-db80-4f59-8f44-9ac46e28eeb5"/>
    <xsd:import namespace="4bfdc545-eb95-43a6-9f27-45b267e79d11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DateTaken" minOccurs="0"/>
                <xsd:element ref="ns3:MediaServiceLocation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733e9c4-db80-4f59-8f44-9ac46e28eeb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bfdc545-eb95-43a6-9f27-45b267e79d1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6" nillable="true" ma:displayName="Hash de la sugerencia para compartir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CAD7DD7-23FF-47A0-85B3-770C90FDDB66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22716BAE-0807-49DC-8414-463B729B71D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9C1C329-9002-47AB-83E4-19DAF0894FB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733e9c4-db80-4f59-8f44-9ac46e28eeb5"/>
    <ds:schemaRef ds:uri="4bfdc545-eb95-43a6-9f27-45b267e79d1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16</vt:i4>
      </vt:variant>
    </vt:vector>
  </HeadingPairs>
  <TitlesOfParts>
    <vt:vector size="22" baseType="lpstr">
      <vt:lpstr>Principal</vt:lpstr>
      <vt:lpstr>buques</vt:lpstr>
      <vt:lpstr>exportadores</vt:lpstr>
      <vt:lpstr>peras y manz</vt:lpstr>
      <vt:lpstr>especie y destino</vt:lpstr>
      <vt:lpstr>esp x destino</vt:lpstr>
      <vt:lpstr>buques!Área_de_impresión</vt:lpstr>
      <vt:lpstr>'esp x destino'!Área_de_impresión</vt:lpstr>
      <vt:lpstr>'especie y destino'!Área_de_impresión</vt:lpstr>
      <vt:lpstr>'peras y manz'!Área_de_impresión</vt:lpstr>
      <vt:lpstr>Principal!Área_de_impresión</vt:lpstr>
      <vt:lpstr>buques!Excel_BuiltIn__FilterDatabase</vt:lpstr>
      <vt:lpstr>exportadores!Excel_BuiltIn__FilterDatabase</vt:lpstr>
      <vt:lpstr>Excel_BuiltIn__FilterDatabase_2</vt:lpstr>
      <vt:lpstr>Excel_BuiltIn__FilterDatabase_3</vt:lpstr>
      <vt:lpstr>Excel_BuiltIn__FilterDatabase_4</vt:lpstr>
      <vt:lpstr>Excel_BuiltIn__FilterDatabase_6</vt:lpstr>
      <vt:lpstr>buques!Títulos_a_imprimir</vt:lpstr>
      <vt:lpstr>'esp x destino'!Títulos_a_imprimir</vt:lpstr>
      <vt:lpstr>'especie y destino'!Títulos_a_imprimir</vt:lpstr>
      <vt:lpstr>exportadores!Títulos_a_imprimir</vt:lpstr>
      <vt:lpstr>'peras y manz'!Títulos_a_imprimir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Sancho</dc:creator>
  <cp:lastModifiedBy>Daniel Sancho</cp:lastModifiedBy>
  <cp:lastPrinted>2019-01-30T00:30:02Z</cp:lastPrinted>
  <dcterms:created xsi:type="dcterms:W3CDTF">2015-04-15T02:22:17Z</dcterms:created>
  <dcterms:modified xsi:type="dcterms:W3CDTF">2023-02-01T13:41:39Z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0x010100388A6397A8DD1748AD9B36135F13626E</vt:lpwstr>
  </property>
</Properties>
</file>