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+BHI/"/>
    </mc:Choice>
  </mc:AlternateContent>
  <xr:revisionPtr revIDLastSave="305" documentId="8_{AE12F7BD-4C3B-4B89-A6CC-9190BC09EF54}" xr6:coauthVersionLast="47" xr6:coauthVersionMax="47" xr10:uidLastSave="{22457D8D-E567-4936-A5BF-D0B025BBF4DA}"/>
  <bookViews>
    <workbookView xWindow="-120" yWindow="-120" windowWidth="20730" windowHeight="1104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Print_Area" localSheetId="1">buques!$A$1:$G$76</definedName>
    <definedName name="_xlnm.Print_Area" localSheetId="5">'esp x destino'!$A$1:$I$142</definedName>
    <definedName name="_xlnm.Print_Area" localSheetId="4">'especie y destino'!$A$1:$H$99</definedName>
    <definedName name="_xlnm.Print_Area" localSheetId="3">'peras y manz'!$A$1:$F$51</definedName>
    <definedName name="_xlnm.Print_Area" localSheetId="0">Principal!$A$1:$G$63</definedName>
    <definedName name="Excel_BuiltIn__FilterDatabase" localSheetId="1">buques!$A$12:$G$76</definedName>
    <definedName name="Excel_BuiltIn__FilterDatabase" localSheetId="2">exportadores!$A$12:$D$16</definedName>
    <definedName name="Excel_BuiltIn__FilterDatabase_2">buques!$A$12:$G$76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destino'!$A$15:$I$142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destino'!$49:$50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37" i="6" l="1"/>
  <c r="I136" i="6"/>
  <c r="I135" i="6"/>
  <c r="I134" i="6"/>
  <c r="I131" i="6"/>
  <c r="I130" i="6"/>
  <c r="I129" i="6"/>
  <c r="I128" i="6"/>
  <c r="I124" i="6"/>
  <c r="I120" i="6"/>
  <c r="I111" i="6"/>
  <c r="I109" i="6"/>
  <c r="I108" i="6"/>
  <c r="I107" i="6"/>
  <c r="I106" i="6"/>
  <c r="I105" i="6"/>
  <c r="I101" i="6"/>
  <c r="I99" i="6"/>
  <c r="I98" i="6"/>
  <c r="I96" i="6"/>
  <c r="I95" i="6"/>
  <c r="I94" i="6"/>
  <c r="I93" i="6"/>
  <c r="I87" i="6"/>
  <c r="I86" i="6"/>
  <c r="I85" i="6"/>
  <c r="I84" i="6"/>
  <c r="I80" i="6"/>
  <c r="I79" i="6"/>
  <c r="I76" i="6"/>
  <c r="I75" i="6"/>
  <c r="I72" i="6"/>
  <c r="I71" i="6"/>
  <c r="I69" i="6"/>
  <c r="I68" i="6"/>
  <c r="I66" i="6"/>
  <c r="I65" i="6"/>
  <c r="I64" i="6"/>
  <c r="I63" i="6"/>
  <c r="I60" i="6"/>
  <c r="I57" i="6"/>
  <c r="I56" i="6"/>
  <c r="I55" i="6"/>
  <c r="I53" i="6"/>
  <c r="I52" i="6"/>
  <c r="I51" i="6"/>
  <c r="I50" i="6"/>
  <c r="I49" i="6"/>
  <c r="I46" i="6"/>
  <c r="I45" i="6"/>
  <c r="I44" i="6"/>
  <c r="I43" i="6"/>
  <c r="I40" i="6"/>
  <c r="I38" i="6"/>
  <c r="I37" i="6"/>
  <c r="I35" i="6"/>
  <c r="I33" i="6"/>
  <c r="I32" i="6"/>
  <c r="I31" i="6"/>
  <c r="I30" i="6"/>
  <c r="I29" i="6"/>
  <c r="I28" i="6"/>
  <c r="I27" i="6"/>
  <c r="I26" i="6"/>
  <c r="I25" i="6"/>
  <c r="I24" i="6"/>
  <c r="I22" i="6"/>
  <c r="I21" i="6"/>
  <c r="I20" i="6"/>
  <c r="I19" i="6"/>
  <c r="I18" i="6"/>
  <c r="H95" i="5"/>
  <c r="H94" i="5"/>
  <c r="H92" i="5"/>
  <c r="H91" i="5"/>
  <c r="H89" i="5"/>
  <c r="H87" i="5"/>
  <c r="H86" i="5"/>
  <c r="H85" i="5"/>
  <c r="H84" i="5"/>
  <c r="H83" i="5"/>
  <c r="H81" i="5"/>
  <c r="H80" i="5"/>
  <c r="H79" i="5"/>
  <c r="H78" i="5"/>
  <c r="H77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59" i="5"/>
  <c r="H58" i="5"/>
  <c r="H57" i="5"/>
  <c r="H56" i="5"/>
  <c r="H55" i="5"/>
  <c r="H54" i="5"/>
  <c r="H53" i="5"/>
  <c r="H43" i="5"/>
  <c r="H42" i="5"/>
  <c r="H41" i="5"/>
  <c r="H40" i="5"/>
  <c r="H39" i="5"/>
  <c r="H38" i="5"/>
  <c r="H37" i="5"/>
  <c r="H36" i="5"/>
  <c r="H31" i="5"/>
  <c r="H29" i="5"/>
  <c r="H27" i="5"/>
  <c r="H25" i="5"/>
  <c r="F76" i="2" l="1"/>
  <c r="E76" i="2"/>
  <c r="D76" i="2"/>
  <c r="F10" i="2"/>
  <c r="B90" i="3" l="1"/>
  <c r="C90" i="3"/>
  <c r="D90" i="3"/>
  <c r="E51" i="3" s="1"/>
  <c r="E56" i="3" l="1"/>
  <c r="E49" i="3"/>
  <c r="E52" i="3"/>
  <c r="B52" i="4" l="1"/>
  <c r="E62" i="3"/>
  <c r="E13" i="3" l="1"/>
  <c r="E69" i="3"/>
  <c r="E58" i="3"/>
  <c r="E44" i="3"/>
  <c r="E39" i="3"/>
  <c r="E45" i="3"/>
  <c r="E77" i="3"/>
  <c r="E33" i="3"/>
  <c r="E54" i="3"/>
  <c r="E68" i="3"/>
  <c r="E17" i="3"/>
  <c r="E66" i="3"/>
  <c r="E64" i="3"/>
  <c r="E53" i="3"/>
  <c r="E85" i="3"/>
  <c r="E48" i="3"/>
  <c r="E24" i="3"/>
  <c r="E88" i="3"/>
  <c r="E86" i="3"/>
  <c r="E72" i="3"/>
  <c r="E32" i="3"/>
  <c r="E43" i="3"/>
  <c r="E18" i="3"/>
  <c r="E46" i="3"/>
  <c r="E16" i="3"/>
  <c r="E59" i="3"/>
  <c r="E83" i="3"/>
  <c r="E57" i="3"/>
  <c r="E34" i="3"/>
  <c r="E42" i="3"/>
  <c r="E87" i="3"/>
  <c r="E79" i="3"/>
  <c r="E15" i="3"/>
  <c r="E65" i="3"/>
  <c r="E75" i="3"/>
  <c r="E27" i="3"/>
  <c r="E61" i="3"/>
  <c r="E63" i="3"/>
  <c r="E20" i="3"/>
  <c r="E50" i="3"/>
  <c r="E80" i="3"/>
  <c r="E74" i="3"/>
  <c r="E36" i="3"/>
  <c r="E73" i="3"/>
  <c r="E38" i="3"/>
  <c r="E82" i="3"/>
  <c r="E76" i="3"/>
  <c r="E26" i="3"/>
  <c r="E84" i="3"/>
  <c r="E19" i="3"/>
  <c r="E28" i="3"/>
  <c r="E40" i="3"/>
  <c r="E22" i="3"/>
  <c r="E37" i="3"/>
  <c r="E31" i="3"/>
  <c r="E21" i="3"/>
  <c r="E81" i="3"/>
  <c r="E47" i="3"/>
  <c r="E41" i="3"/>
  <c r="E14" i="3"/>
  <c r="E60" i="3"/>
  <c r="E35" i="3"/>
  <c r="E78" i="3"/>
  <c r="E71" i="3"/>
  <c r="E25" i="3"/>
  <c r="E67" i="3"/>
  <c r="E70" i="3"/>
  <c r="E89" i="3"/>
  <c r="E29" i="3"/>
  <c r="E30" i="3"/>
  <c r="E23" i="3"/>
  <c r="E55" i="3"/>
  <c r="E90" i="3" l="1"/>
  <c r="H141" i="6" l="1"/>
  <c r="G141" i="6"/>
  <c r="F141" i="6"/>
  <c r="E141" i="6"/>
  <c r="D141" i="6"/>
  <c r="C141" i="6"/>
  <c r="I17" i="6"/>
  <c r="I16" i="6"/>
  <c r="F12" i="6"/>
  <c r="G98" i="5"/>
  <c r="F98" i="5"/>
  <c r="E98" i="5"/>
  <c r="D98" i="5"/>
  <c r="C98" i="5"/>
  <c r="B98" i="5"/>
  <c r="H52" i="5"/>
  <c r="H51" i="5"/>
  <c r="G46" i="5"/>
  <c r="F46" i="5"/>
  <c r="E46" i="5"/>
  <c r="D46" i="5"/>
  <c r="C46" i="5"/>
  <c r="B46" i="5"/>
  <c r="H22" i="5"/>
  <c r="E12" i="5"/>
  <c r="D52" i="4"/>
  <c r="E36" i="4" s="1"/>
  <c r="C52" i="4"/>
  <c r="E11" i="4"/>
  <c r="E10" i="3"/>
  <c r="E17" i="4" l="1"/>
  <c r="E43" i="4"/>
  <c r="E34" i="4"/>
  <c r="E45" i="4"/>
  <c r="E27" i="4"/>
  <c r="E35" i="4"/>
  <c r="E19" i="4"/>
  <c r="I142" i="6"/>
  <c r="H99" i="5"/>
  <c r="H46" i="5"/>
  <c r="H47" i="5"/>
  <c r="I141" i="6"/>
  <c r="H98" i="5"/>
  <c r="E30" i="4"/>
  <c r="E16" i="4"/>
  <c r="E20" i="4"/>
  <c r="E14" i="4"/>
  <c r="E24" i="4"/>
  <c r="E39" i="4"/>
  <c r="E23" i="4"/>
  <c r="E40" i="4"/>
  <c r="E26" i="4"/>
  <c r="E21" i="4"/>
  <c r="E29" i="4"/>
  <c r="E50" i="4"/>
  <c r="E31" i="4"/>
  <c r="E15" i="4"/>
  <c r="E32" i="4"/>
  <c r="E49" i="4"/>
  <c r="E44" i="4"/>
  <c r="E47" i="4"/>
  <c r="E25" i="4"/>
  <c r="E18" i="4"/>
  <c r="E51" i="4"/>
  <c r="E46" i="4"/>
  <c r="E13" i="4"/>
  <c r="E48" i="4"/>
  <c r="E52" i="4"/>
  <c r="E42" i="4"/>
  <c r="E37" i="4"/>
  <c r="E28" i="4"/>
  <c r="E22" i="4"/>
  <c r="E33" i="4"/>
  <c r="E41" i="4"/>
  <c r="E38" i="4"/>
</calcChain>
</file>

<file path=xl/sharedStrings.xml><?xml version="1.0" encoding="utf-8"?>
<sst xmlns="http://schemas.openxmlformats.org/spreadsheetml/2006/main" count="722" uniqueCount="289">
  <si>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</si>
  <si>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</si>
  <si>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</si>
  <si>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</si>
  <si>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</si>
  <si>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</si>
  <si>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</si>
  <si>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Buques - Temporada 2023</t>
  </si>
  <si>
    <t>N°</t>
  </si>
  <si>
    <t>BUQUE</t>
  </si>
  <si>
    <t>FECHA</t>
  </si>
  <si>
    <t>PALLETS</t>
  </si>
  <si>
    <t>BULTOS</t>
  </si>
  <si>
    <t>TONELADAS</t>
  </si>
  <si>
    <t>PUERTO</t>
  </si>
  <si>
    <t xml:space="preserve">MADRID TRADER V303  </t>
  </si>
  <si>
    <t>PBHI</t>
  </si>
  <si>
    <t xml:space="preserve">LONDON TRADER V 304 </t>
  </si>
  <si>
    <t xml:space="preserve">BALTIC JASMINE      </t>
  </si>
  <si>
    <t>PSAE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</si>
  <si>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</si>
  <si>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</si>
  <si>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</si>
  <si>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</si>
  <si>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</si>
  <si>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</si>
  <si>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</si>
  <si>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</si>
  <si>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</si>
  <si>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</si>
  <si>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</si>
  <si>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</si>
  <si>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</si>
  <si>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</si>
  <si>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</si>
  <si>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</si>
  <si>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>LONDON TRADER 311 HS</t>
  </si>
  <si>
    <t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</si>
  <si>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</si>
  <si>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</si>
  <si>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</si>
  <si>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</si>
  <si>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>Totales</t>
  </si>
  <si>
    <t>Exportadores - Temporada 2023</t>
  </si>
  <si>
    <t>EXPORTADOR</t>
  </si>
  <si>
    <t>% DIST</t>
  </si>
  <si>
    <t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</si>
  <si>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</si>
  <si>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</si>
  <si>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</si>
  <si>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</si>
  <si>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</si>
  <si>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</si>
  <si>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</si>
  <si>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</si>
  <si>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</si>
  <si>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</si>
  <si>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</si>
  <si>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</si>
  <si>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>FRUTAS SENSACION SRL</t>
  </si>
  <si>
    <t>PROARCO PATAGONIA SA</t>
  </si>
  <si>
    <t xml:space="preserve">FRUIT WORLD SA      </t>
  </si>
  <si>
    <t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</si>
  <si>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</si>
  <si>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</si>
  <si>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</si>
  <si>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</si>
  <si>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</si>
  <si>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</si>
  <si>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</si>
  <si>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</si>
  <si>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</si>
  <si>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</si>
  <si>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</si>
  <si>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</si>
  <si>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</si>
  <si>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</si>
  <si>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</si>
  <si>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</si>
  <si>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</si>
  <si>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</si>
  <si>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</si>
  <si>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</si>
  <si>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</si>
  <si>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</si>
  <si>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</si>
  <si>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</si>
  <si>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</si>
  <si>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</si>
  <si>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</si>
  <si>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</si>
  <si>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</si>
  <si>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</si>
  <si>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>BRONSTRUP ARANDA SRL</t>
  </si>
  <si>
    <t xml:space="preserve">CAUQUEN ARG. SA     </t>
  </si>
  <si>
    <t xml:space="preserve">ENTRE VALLES        </t>
  </si>
  <si>
    <t>LIBRES DEL PLATA SRL</t>
  </si>
  <si>
    <t>BUENA COSECHA S.R.L.</t>
  </si>
  <si>
    <t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</si>
  <si>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</si>
  <si>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</si>
  <si>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</si>
  <si>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</si>
  <si>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>Total Gral.</t>
  </si>
  <si>
    <t>Exportadores - Temporada 2023 (Manzana y Pera)</t>
  </si>
  <si>
    <t>Comparativos Temporada 2022 Vs. 2023 Especies y Destinos</t>
  </si>
  <si>
    <t>Temporada 2022</t>
  </si>
  <si>
    <t>Temporada 2023</t>
  </si>
  <si>
    <t>% VAR</t>
  </si>
  <si>
    <t>ESPECIE</t>
  </si>
  <si>
    <t>en TONS</t>
  </si>
  <si>
    <t>CEBOLLA</t>
  </si>
  <si>
    <t>---%</t>
  </si>
  <si>
    <t>CIRUELA</t>
  </si>
  <si>
    <t>DURAZNO</t>
  </si>
  <si>
    <t>GIRASOL</t>
  </si>
  <si>
    <t>KIWI</t>
  </si>
  <si>
    <t>LIMON</t>
  </si>
  <si>
    <t>MAIZ PISING</t>
  </si>
  <si>
    <t>MANZANA</t>
  </si>
  <si>
    <t>NECT-CIRU</t>
  </si>
  <si>
    <t>NECT-DURAZ</t>
  </si>
  <si>
    <t>NECTARIN</t>
  </si>
  <si>
    <t>PERA</t>
  </si>
  <si>
    <t>PLIC.DE VIN</t>
  </si>
  <si>
    <t>POLIETILENO</t>
  </si>
  <si>
    <t>SEM GRAN</t>
  </si>
  <si>
    <t>SODA CAUST</t>
  </si>
  <si>
    <t>UVA</t>
  </si>
  <si>
    <t>Total</t>
  </si>
  <si>
    <t>Variación en pallets:</t>
  </si>
  <si>
    <t>TEMPORADA 2022</t>
  </si>
  <si>
    <t>DESTINO</t>
  </si>
  <si>
    <t>ALEMANIA</t>
  </si>
  <si>
    <t>ARABIA</t>
  </si>
  <si>
    <t>BELGICA</t>
  </si>
  <si>
    <t>BRASIL</t>
  </si>
  <si>
    <t>CANADA</t>
  </si>
  <si>
    <t>CHILE</t>
  </si>
  <si>
    <t>CHINA</t>
  </si>
  <si>
    <t>COLOMBIA</t>
  </si>
  <si>
    <t>DINAMARCA</t>
  </si>
  <si>
    <t>ECUADOR</t>
  </si>
  <si>
    <t>EMIRATOS ARABES</t>
  </si>
  <si>
    <t>ESPAÑA</t>
  </si>
  <si>
    <t>FINLANDIA</t>
  </si>
  <si>
    <t>FRANCIA</t>
  </si>
  <si>
    <t>GRECIA</t>
  </si>
  <si>
    <t>HOLANDA</t>
  </si>
  <si>
    <t>INDIA</t>
  </si>
  <si>
    <t>INGLATERRA</t>
  </si>
  <si>
    <t>IRLANDA</t>
  </si>
  <si>
    <t>ISRAEL</t>
  </si>
  <si>
    <t>ITALIA</t>
  </si>
  <si>
    <t>LIBIA</t>
  </si>
  <si>
    <t>LITUANIA</t>
  </si>
  <si>
    <t>MARRUECOS</t>
  </si>
  <si>
    <t>MEXICO</t>
  </si>
  <si>
    <t>NORUEGA</t>
  </si>
  <si>
    <t>OMAN</t>
  </si>
  <si>
    <t>PERU</t>
  </si>
  <si>
    <t>PORTUGAL</t>
  </si>
  <si>
    <t>QATAR</t>
  </si>
  <si>
    <t>RUSIA</t>
  </si>
  <si>
    <t>SUECIA</t>
  </si>
  <si>
    <t>TURQUIA</t>
  </si>
  <si>
    <t>U.S.A.</t>
  </si>
  <si>
    <t>URUGUAY</t>
  </si>
  <si>
    <t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</si>
  <si>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</si>
  <si>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</si>
  <si>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</si>
  <si>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</si>
  <si>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</si>
  <si>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</si>
  <si>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</si>
  <si>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</si>
  <si>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</si>
  <si>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</si>
  <si>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</si>
  <si>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</si>
  <si>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</si>
  <si>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</si>
  <si>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</si>
  <si>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</si>
  <si>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</si>
  <si>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</si>
  <si>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</si>
  <si>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</si>
  <si>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</si>
  <si>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</si>
  <si>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</si>
  <si>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</si>
  <si>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</si>
  <si>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</si>
  <si>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</si>
  <si>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>totales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</si>
  <si>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</si>
  <si>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</si>
  <si>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</si>
  <si>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</si>
  <si>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</si>
  <si>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</si>
  <si>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</si>
  <si>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</si>
  <si>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</si>
  <si>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</si>
  <si>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</si>
  <si>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</si>
  <si>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PORTSMOUTH V315     </t>
  </si>
  <si>
    <t xml:space="preserve">PORTSMOUTH V317     </t>
  </si>
  <si>
    <t xml:space="preserve">AGRO ALIMENTAR SA   </t>
  </si>
  <si>
    <t xml:space="preserve">ARGENOVA SA         </t>
  </si>
  <si>
    <t>EL PATO MAQUINAS AGR</t>
  </si>
  <si>
    <t xml:space="preserve">WHITE GULF SA       </t>
  </si>
  <si>
    <t>CALA CONG</t>
  </si>
  <si>
    <t>MAQUINARIA</t>
  </si>
  <si>
    <t>PESCADO</t>
  </si>
  <si>
    <t>ZAPALLO</t>
  </si>
  <si>
    <t xml:space="preserve">RUMANIA             </t>
  </si>
  <si>
    <t xml:space="preserve">SENEGAL             </t>
  </si>
  <si>
    <t xml:space="preserve">SINGAPUR            </t>
  </si>
  <si>
    <t xml:space="preserve">TAILANDIA           </t>
  </si>
  <si>
    <t>RUMANIA</t>
  </si>
  <si>
    <t>SENEGAL</t>
  </si>
  <si>
    <t>SINGAPUR</t>
  </si>
  <si>
    <t xml:space="preserve">MANZANA             </t>
  </si>
  <si>
    <t xml:space="preserve">PERA                </t>
  </si>
  <si>
    <t>TAILANDIA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</si>
  <si>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</si>
  <si>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</si>
  <si>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</si>
  <si>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</si>
  <si>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</si>
  <si>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</si>
  <si>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</si>
  <si>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</si>
  <si>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</si>
  <si>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</si>
  <si>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PORTSMOUTH  V319    </t>
  </si>
  <si>
    <t xml:space="preserve">HAMMONIA HUSUM V321 </t>
  </si>
  <si>
    <t>ALFALFA Y FORRAJES D</t>
  </si>
  <si>
    <t xml:space="preserve">EXPORT.  TRAPANI SA </t>
  </si>
  <si>
    <t xml:space="preserve">EXPORTADORA ZETA    </t>
  </si>
  <si>
    <t xml:space="preserve">FAMA IMP Y EXP S.A. </t>
  </si>
  <si>
    <t xml:space="preserve">FRUKA               </t>
  </si>
  <si>
    <t xml:space="preserve">GIARDINA HNOS S.A.  </t>
  </si>
  <si>
    <t xml:space="preserve">GREENVIC            </t>
  </si>
  <si>
    <t xml:space="preserve">JOSE DUMIT          </t>
  </si>
  <si>
    <t xml:space="preserve">PARAMERICA S.A.     </t>
  </si>
  <si>
    <t xml:space="preserve">SANTA CRUZ          </t>
  </si>
  <si>
    <t xml:space="preserve">TRIO FRUT           </t>
  </si>
  <si>
    <t xml:space="preserve">LANGOSTINO          </t>
  </si>
  <si>
    <t>ALFALFA</t>
  </si>
  <si>
    <t>MANDARINA</t>
  </si>
  <si>
    <t>PULPA PERA</t>
  </si>
  <si>
    <t>ARGENTINA</t>
  </si>
  <si>
    <t>KUWAIT</t>
  </si>
  <si>
    <t>LANGOSTINO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</si>
  <si>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</si>
  <si>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</si>
  <si>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</si>
  <si>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</si>
  <si>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</si>
  <si>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MERIDIAN V323       </t>
  </si>
  <si>
    <t xml:space="preserve">LONDON TRADER V325  </t>
  </si>
  <si>
    <t xml:space="preserve">CATTER MEAT SA      </t>
  </si>
  <si>
    <t xml:space="preserve">IBERCONSA SA        </t>
  </si>
  <si>
    <t xml:space="preserve">MOLINO CAÑUELAS     </t>
  </si>
  <si>
    <t>CARNE CONG</t>
  </si>
  <si>
    <t>HARINA</t>
  </si>
  <si>
    <t>SEMOLA</t>
  </si>
  <si>
    <t>CUBA</t>
  </si>
  <si>
    <t>JAPON</t>
  </si>
  <si>
    <t>JORDANIA</t>
  </si>
  <si>
    <t xml:space="preserve">LONDON TRADER V327  </t>
  </si>
  <si>
    <t xml:space="preserve"> AS STINE V 329     </t>
  </si>
  <si>
    <t xml:space="preserve">GLOBAL FRESH        </t>
  </si>
  <si>
    <t>GRASA</t>
  </si>
  <si>
    <t xml:space="preserve">NIGERIA             </t>
  </si>
  <si>
    <t>NIGERIA</t>
  </si>
  <si>
    <t xml:space="preserve">AS STINE V331       </t>
  </si>
  <si>
    <t xml:space="preserve">PESQUERA SANTA CRUZ </t>
  </si>
  <si>
    <t xml:space="preserve">COSTA DE MARFIL     </t>
  </si>
  <si>
    <t>VIETNAM</t>
  </si>
  <si>
    <t xml:space="preserve">SODA CAUST          </t>
  </si>
  <si>
    <t>Datos al 30/09/2023</t>
  </si>
  <si>
    <t xml:space="preserve">AS STINE V333       </t>
  </si>
  <si>
    <t xml:space="preserve">J.C.PERA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</si>
</sst>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0.0%"/>
    <numFmt numFmtId="171" formatCode="_(* #,##0_);_(* \(#,##0\);_(* \-??_);_(@_)"/>
    <numFmt numFmtId="172" formatCode="0.000\ %"/>
  </numFmts>
  <fonts count="28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8"/>
      <color rgb="FF000080"/>
      <name val="Arial"/>
      <family val="2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0"/>
      <color rgb="FF333399"/>
      <name val="Consolas"/>
      <family val="3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7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8">
    <xf numFmtId="0" fontId="0" fillId="0" borderId="0"/>
    <xf numFmtId="167" fontId="24" fillId="0" borderId="0" applyBorder="0" applyProtection="0"/>
    <xf numFmtId="165" fontId="24" fillId="0" borderId="0" applyBorder="0" applyProtection="0"/>
    <xf numFmtId="0" fontId="5" fillId="0" borderId="0" applyBorder="0" applyProtection="0"/>
    <xf numFmtId="164" fontId="24" fillId="0" borderId="0" applyBorder="0" applyProtection="0"/>
    <xf numFmtId="0" fontId="24" fillId="0" borderId="0"/>
    <xf numFmtId="165" fontId="24" fillId="0" borderId="0" applyBorder="0" applyProtection="0"/>
    <xf numFmtId="165" fontId="24" fillId="0" borderId="0" applyBorder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/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2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3" fontId="8" fillId="0" borderId="0" xfId="0" applyNumberFormat="1" applyFont="1"/>
    <xf numFmtId="169" fontId="15" fillId="0" borderId="0" xfId="7" applyNumberFormat="1" applyFont="1" applyBorder="1" applyProtection="1"/>
    <xf numFmtId="0" fontId="16" fillId="0" borderId="0" xfId="0" applyFont="1"/>
    <xf numFmtId="170" fontId="17" fillId="0" borderId="0" xfId="6" applyNumberFormat="1" applyFont="1" applyBorder="1" applyAlignment="1" applyProtection="1">
      <alignment horizontal="right"/>
    </xf>
    <xf numFmtId="0" fontId="8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3" borderId="3" xfId="0" applyFont="1" applyFill="1" applyBorder="1"/>
    <xf numFmtId="0" fontId="11" fillId="3" borderId="4" xfId="0" applyFont="1" applyFill="1" applyBorder="1"/>
    <xf numFmtId="0" fontId="12" fillId="3" borderId="5" xfId="0" applyFont="1" applyFill="1" applyBorder="1"/>
    <xf numFmtId="0" fontId="20" fillId="4" borderId="4" xfId="0" applyFont="1" applyFill="1" applyBorder="1"/>
    <xf numFmtId="0" fontId="12" fillId="4" borderId="4" xfId="0" applyFont="1" applyFill="1" applyBorder="1"/>
    <xf numFmtId="0" fontId="12" fillId="4" borderId="5" xfId="0" applyFont="1" applyFill="1" applyBorder="1"/>
    <xf numFmtId="0" fontId="12" fillId="5" borderId="6" xfId="0" applyFont="1" applyFill="1" applyBorder="1" applyAlignment="1">
      <alignment horizontal="center"/>
    </xf>
    <xf numFmtId="3" fontId="12" fillId="3" borderId="7" xfId="0" applyNumberFormat="1" applyFont="1" applyFill="1" applyBorder="1" applyAlignment="1">
      <alignment horizontal="left"/>
    </xf>
    <xf numFmtId="3" fontId="12" fillId="3" borderId="8" xfId="0" applyNumberFormat="1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8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right"/>
    </xf>
    <xf numFmtId="0" fontId="12" fillId="5" borderId="10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21" fillId="0" borderId="11" xfId="0" applyNumberFormat="1" applyFont="1" applyBorder="1"/>
    <xf numFmtId="168" fontId="21" fillId="0" borderId="0" xfId="1" applyNumberFormat="1" applyFont="1" applyBorder="1" applyProtection="1"/>
    <xf numFmtId="168" fontId="10" fillId="0" borderId="11" xfId="1" applyNumberFormat="1" applyFont="1" applyBorder="1" applyProtection="1"/>
    <xf numFmtId="168" fontId="10" fillId="0" borderId="0" xfId="1" applyNumberFormat="1" applyFont="1" applyBorder="1" applyProtection="1"/>
    <xf numFmtId="169" fontId="21" fillId="6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left"/>
    </xf>
    <xf numFmtId="3" fontId="12" fillId="0" borderId="0" xfId="0" applyNumberFormat="1" applyFont="1" applyAlignment="1">
      <alignment horizontal="right"/>
    </xf>
    <xf numFmtId="169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/>
    <xf numFmtId="169" fontId="12" fillId="0" borderId="0" xfId="2" applyNumberFormat="1" applyFont="1" applyBorder="1" applyProtection="1"/>
    <xf numFmtId="171" fontId="9" fillId="0" borderId="0" xfId="4" applyNumberFormat="1" applyFont="1" applyBorder="1" applyProtection="1"/>
    <xf numFmtId="169" fontId="8" fillId="0" borderId="1" xfId="0" applyNumberFormat="1" applyFont="1" applyBorder="1" applyAlignment="1">
      <alignment horizontal="right"/>
    </xf>
    <xf numFmtId="169" fontId="9" fillId="0" borderId="0" xfId="0" applyNumberFormat="1" applyFont="1" applyAlignment="1">
      <alignment horizontal="center"/>
    </xf>
    <xf numFmtId="3" fontId="12" fillId="0" borderId="0" xfId="0" applyNumberFormat="1" applyFont="1"/>
    <xf numFmtId="171" fontId="9" fillId="0" borderId="0" xfId="4" applyNumberFormat="1" applyFont="1" applyBorder="1" applyAlignment="1" applyProtection="1">
      <alignment horizontal="right"/>
    </xf>
    <xf numFmtId="169" fontId="14" fillId="0" borderId="0" xfId="0" applyNumberFormat="1" applyFont="1" applyAlignment="1">
      <alignment horizontal="right"/>
    </xf>
    <xf numFmtId="0" fontId="23" fillId="3" borderId="4" xfId="0" applyFont="1" applyFill="1" applyBorder="1"/>
    <xf numFmtId="0" fontId="20" fillId="3" borderId="5" xfId="0" applyFont="1" applyFill="1" applyBorder="1"/>
    <xf numFmtId="0" fontId="20" fillId="4" borderId="5" xfId="0" applyFont="1" applyFill="1" applyBorder="1"/>
    <xf numFmtId="3" fontId="12" fillId="3" borderId="11" xfId="0" applyNumberFormat="1" applyFont="1" applyFill="1" applyBorder="1" applyAlignment="1">
      <alignment horizontal="left"/>
    </xf>
    <xf numFmtId="3" fontId="12" fillId="3" borderId="0" xfId="0" applyNumberFormat="1" applyFont="1" applyFill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0" xfId="0" applyFont="1" applyFill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5" borderId="16" xfId="0" applyFont="1" applyFill="1" applyBorder="1" applyAlignment="1">
      <alignment horizontal="center"/>
    </xf>
    <xf numFmtId="0" fontId="21" fillId="0" borderId="17" xfId="0" applyFont="1" applyBorder="1"/>
    <xf numFmtId="168" fontId="21" fillId="0" borderId="18" xfId="1" applyNumberFormat="1" applyFont="1" applyBorder="1" applyProtection="1"/>
    <xf numFmtId="168" fontId="10" fillId="0" borderId="17" xfId="1" applyNumberFormat="1" applyFont="1" applyBorder="1" applyProtection="1"/>
    <xf numFmtId="168" fontId="10" fillId="0" borderId="18" xfId="1" applyNumberFormat="1" applyFont="1" applyBorder="1" applyProtection="1"/>
    <xf numFmtId="168" fontId="10" fillId="0" borderId="19" xfId="1" applyNumberFormat="1" applyFont="1" applyBorder="1" applyProtection="1"/>
    <xf numFmtId="169" fontId="21" fillId="6" borderId="20" xfId="2" applyNumberFormat="1" applyFont="1" applyFill="1" applyBorder="1" applyAlignment="1" applyProtection="1">
      <alignment horizontal="right"/>
    </xf>
    <xf numFmtId="0" fontId="21" fillId="0" borderId="21" xfId="0" applyFont="1" applyBorder="1"/>
    <xf numFmtId="168" fontId="10" fillId="0" borderId="21" xfId="1" applyNumberFormat="1" applyFont="1" applyBorder="1" applyProtection="1"/>
    <xf numFmtId="168" fontId="10" fillId="0" borderId="20" xfId="1" applyNumberFormat="1" applyFont="1" applyBorder="1" applyProtection="1"/>
    <xf numFmtId="0" fontId="1" fillId="0" borderId="0" xfId="0" applyFont="1" applyAlignment="1">
      <alignment horizontal="right"/>
    </xf>
    <xf numFmtId="3" fontId="9" fillId="0" borderId="0" xfId="0" applyNumberFormat="1" applyFont="1"/>
    <xf numFmtId="1" fontId="9" fillId="0" borderId="0" xfId="0" applyNumberFormat="1" applyFont="1"/>
    <xf numFmtId="169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9" fontId="11" fillId="0" borderId="0" xfId="2" applyNumberFormat="1" applyFont="1" applyBorder="1" applyAlignment="1" applyProtection="1">
      <alignment horizontal="right"/>
    </xf>
    <xf numFmtId="0" fontId="21" fillId="0" borderId="0" xfId="0" applyFont="1"/>
    <xf numFmtId="0" fontId="20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20" fillId="4" borderId="22" xfId="0" applyFont="1" applyFill="1" applyBorder="1"/>
    <xf numFmtId="0" fontId="12" fillId="4" borderId="22" xfId="0" applyFont="1" applyFill="1" applyBorder="1"/>
    <xf numFmtId="3" fontId="12" fillId="3" borderId="23" xfId="0" applyNumberFormat="1" applyFont="1" applyFill="1" applyBorder="1"/>
    <xf numFmtId="3" fontId="12" fillId="3" borderId="24" xfId="0" applyNumberFormat="1" applyFont="1" applyFill="1" applyBorder="1" applyAlignment="1">
      <alignment horizontal="left"/>
    </xf>
    <xf numFmtId="3" fontId="12" fillId="3" borderId="24" xfId="0" applyNumberFormat="1" applyFont="1" applyFill="1" applyBorder="1" applyAlignment="1">
      <alignment horizontal="right"/>
    </xf>
    <xf numFmtId="3" fontId="12" fillId="3" borderId="25" xfId="0" applyNumberFormat="1" applyFont="1" applyFill="1" applyBorder="1" applyAlignment="1">
      <alignment horizontal="right"/>
    </xf>
    <xf numFmtId="3" fontId="12" fillId="4" borderId="0" xfId="0" applyNumberFormat="1" applyFont="1" applyFill="1" applyAlignment="1">
      <alignment horizontal="right"/>
    </xf>
    <xf numFmtId="3" fontId="21" fillId="6" borderId="21" xfId="0" applyNumberFormat="1" applyFont="1" applyFill="1" applyBorder="1" applyAlignment="1">
      <alignment vertical="center"/>
    </xf>
    <xf numFmtId="3" fontId="21" fillId="6" borderId="0" xfId="0" applyNumberFormat="1" applyFont="1" applyFill="1" applyAlignment="1">
      <alignment vertical="center"/>
    </xf>
    <xf numFmtId="168" fontId="21" fillId="0" borderId="0" xfId="1" applyNumberFormat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left" vertical="center"/>
    </xf>
    <xf numFmtId="168" fontId="10" fillId="0" borderId="18" xfId="1" applyNumberFormat="1" applyFont="1" applyBorder="1" applyAlignment="1" applyProtection="1">
      <alignment horizontal="left" vertical="center"/>
    </xf>
    <xf numFmtId="168" fontId="10" fillId="0" borderId="19" xfId="1" applyNumberFormat="1" applyFont="1" applyBorder="1" applyAlignment="1" applyProtection="1">
      <alignment horizontal="left" vertical="center"/>
    </xf>
    <xf numFmtId="169" fontId="21" fillId="6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168" fontId="10" fillId="0" borderId="21" xfId="1" applyNumberFormat="1" applyFont="1" applyBorder="1" applyAlignment="1" applyProtection="1">
      <alignment horizontal="left" vertical="center"/>
    </xf>
    <xf numFmtId="168" fontId="10" fillId="0" borderId="0" xfId="1" applyNumberFormat="1" applyFont="1" applyBorder="1" applyAlignment="1" applyProtection="1">
      <alignment horizontal="left" vertical="center"/>
    </xf>
    <xf numFmtId="168" fontId="10" fillId="0" borderId="20" xfId="1" applyNumberFormat="1" applyFont="1" applyBorder="1" applyAlignment="1" applyProtection="1">
      <alignment horizontal="left" vertical="center"/>
    </xf>
    <xf numFmtId="172" fontId="15" fillId="0" borderId="0" xfId="7" applyNumberFormat="1" applyFont="1" applyBorder="1" applyProtection="1"/>
    <xf numFmtId="169" fontId="21" fillId="6" borderId="20" xfId="2" quotePrefix="1" applyNumberFormat="1" applyFont="1" applyFill="1" applyBorder="1" applyAlignment="1" applyProtection="1">
      <alignment horizontal="right"/>
    </xf>
    <xf numFmtId="169" fontId="21" fillId="6" borderId="20" xfId="2" quotePrefix="1" applyNumberFormat="1" applyFont="1" applyFill="1" applyBorder="1" applyAlignment="1" applyProtection="1">
      <alignment horizontal="right" vertical="center"/>
    </xf>
    <xf numFmtId="10" fontId="17" fillId="0" borderId="0" xfId="6" applyNumberFormat="1" applyFont="1" applyBorder="1" applyAlignment="1" applyProtection="1">
      <alignment horizontal="right"/>
    </xf>
    <xf numFmtId="0" fontId="12" fillId="0" borderId="0" xfId="0" applyFont="1" applyAlignment="1">
      <alignment horizontal="right" vertical="center"/>
    </xf>
    <xf numFmtId="168" fontId="13" fillId="2" borderId="2" xfId="1" applyNumberFormat="1" applyFont="1" applyFill="1" applyBorder="1" applyAlignment="1" applyProtection="1">
      <alignment vertical="center"/>
    </xf>
    <xf numFmtId="168" fontId="13" fillId="2" borderId="2" xfId="1" applyNumberFormat="1" applyFont="1" applyFill="1" applyBorder="1" applyAlignment="1" applyProtection="1">
      <alignment horizontal="right" vertical="center"/>
    </xf>
    <xf numFmtId="169" fontId="9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9" fillId="0" borderId="0" xfId="1" applyNumberFormat="1" applyFont="1" applyBorder="1" applyAlignment="1" applyProtection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165" fontId="13" fillId="2" borderId="2" xfId="2" applyFont="1" applyFill="1" applyBorder="1" applyAlignment="1" applyProtection="1">
      <alignment vertical="center"/>
    </xf>
    <xf numFmtId="166" fontId="13" fillId="2" borderId="13" xfId="0" applyNumberFormat="1" applyFont="1" applyFill="1" applyBorder="1" applyAlignment="1">
      <alignment horizontal="right" vertical="center"/>
    </xf>
    <xf numFmtId="171" fontId="13" fillId="2" borderId="1" xfId="4" applyNumberFormat="1" applyFont="1" applyFill="1" applyBorder="1" applyAlignment="1" applyProtection="1">
      <alignment horizontal="right" vertical="center"/>
    </xf>
    <xf numFmtId="171" fontId="22" fillId="4" borderId="13" xfId="4" applyNumberFormat="1" applyFont="1" applyFill="1" applyBorder="1" applyAlignment="1" applyProtection="1">
      <alignment vertical="center"/>
    </xf>
    <xf numFmtId="171" fontId="22" fillId="4" borderId="1" xfId="4" applyNumberFormat="1" applyFont="1" applyFill="1" applyBorder="1" applyAlignment="1" applyProtection="1">
      <alignment vertical="center"/>
    </xf>
    <xf numFmtId="169" fontId="14" fillId="5" borderId="14" xfId="2" applyNumberFormat="1" applyFont="1" applyFill="1" applyBorder="1" applyAlignment="1" applyProtection="1">
      <alignment vertical="center"/>
    </xf>
    <xf numFmtId="169" fontId="14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" fontId="9" fillId="0" borderId="0" xfId="0" applyNumberFormat="1" applyFont="1" applyAlignment="1">
      <alignment vertical="center"/>
    </xf>
    <xf numFmtId="169" fontId="11" fillId="0" borderId="0" xfId="2" applyNumberFormat="1" applyFont="1" applyBorder="1" applyAlignment="1" applyProtection="1">
      <alignment vertical="center"/>
    </xf>
    <xf numFmtId="0" fontId="13" fillId="2" borderId="13" xfId="0" applyFont="1" applyFill="1" applyBorder="1" applyAlignment="1">
      <alignment horizontal="left" vertical="center"/>
    </xf>
    <xf numFmtId="171" fontId="13" fillId="2" borderId="1" xfId="4" applyNumberFormat="1" applyFont="1" applyFill="1" applyBorder="1" applyAlignment="1" applyProtection="1">
      <alignment horizontal="left" vertical="center"/>
    </xf>
    <xf numFmtId="171" fontId="13" fillId="2" borderId="26" xfId="4" applyNumberFormat="1" applyFont="1" applyFill="1" applyBorder="1" applyAlignment="1" applyProtection="1">
      <alignment horizontal="left" vertical="center"/>
    </xf>
    <xf numFmtId="171" fontId="12" fillId="4" borderId="13" xfId="4" applyNumberFormat="1" applyFont="1" applyFill="1" applyBorder="1" applyAlignment="1" applyProtection="1">
      <alignment horizontal="left" vertical="center"/>
    </xf>
    <xf numFmtId="171" fontId="12" fillId="4" borderId="1" xfId="4" applyNumberFormat="1" applyFont="1" applyFill="1" applyBorder="1" applyAlignment="1" applyProtection="1">
      <alignment horizontal="left" vertical="center"/>
    </xf>
    <xf numFmtId="169" fontId="12" fillId="5" borderId="10" xfId="2" applyNumberFormat="1" applyFont="1" applyFill="1" applyBorder="1" applyAlignment="1" applyProtection="1">
      <alignment horizontal="right" vertical="center"/>
    </xf>
    <xf numFmtId="169" fontId="21" fillId="6" borderId="12" xfId="2" quotePrefix="1" applyNumberFormat="1" applyFont="1" applyFill="1" applyBorder="1" applyAlignment="1" applyProtection="1">
      <alignment horizontal="right"/>
    </xf>
    <xf numFmtId="0" fontId="27" fillId="0" borderId="0" xfId="0" applyFont="1"/>
    <xf numFmtId="0" fontId="4" fillId="0" borderId="0" xfId="3" applyFont="1" applyBorder="1" applyAlignment="1" applyProtection="1">
      <alignment horizontal="center"/>
    </xf>
    <xf numFmtId="0" fontId="2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71" fontId="21" fillId="0" borderId="1" xfId="4" applyNumberFormat="1" applyFont="1" applyBorder="1" applyAlignment="1" applyProtection="1">
      <alignment horizontal="right"/>
    </xf>
    <xf numFmtId="171" fontId="9" fillId="0" borderId="2" xfId="4" applyNumberFormat="1" applyFont="1" applyBorder="1" applyAlignment="1" applyProtection="1">
      <alignment horizontal="right"/>
    </xf>
  </cellXfs>
  <cellStyles count="8">
    <cellStyle name="Hipervínculo" xfId="3" builtinId="8"/>
    <cellStyle name="Millares" xfId="1" builtinId="3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681120</xdr:colOff>
      <xdr:row>10</xdr:row>
      <xdr:rowOff>0</xdr:rowOff>
    </xdr:from>
    <xdr:to>
      <xdr:col>6</xdr:col>
      <xdr:colOff>79564</xdr:colOff>
      <xdr:row>11</xdr:row>
      <xdr:rowOff>57012</xdr:rowOff>
    </xdr:to>
    <xdr:sp macro="" textlink="">
      <xdr:nvSpPr>
        <xdr:cNvPr id="2" name="Tex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1120" y="1295400"/>
          <a:ext cx="3970444" cy="314187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 anchor="t" upright="1">
          <a:spAutoFit/>
        </a:bodyPr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70C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solidFill>
              <a:srgbClr val="0070C0"/>
            </a:solidFill>
            <a:latin typeface="Times New Roman"/>
          </a:endParaRPr>
        </a:p>
      </xdr:txBody>
    </xdr:sp>
    <xdr:clientData/>
  </xdr:twoCellAnchor>
  <xdr:twoCellAnchor>
    <xdr:from>
      <xdr:col>0</xdr:col>
      <xdr:colOff>119880</xdr:colOff>
      <xdr:row>14</xdr:row>
      <xdr:rowOff>28440</xdr:rowOff>
    </xdr:from>
    <xdr:to>
      <xdr:col>6</xdr:col>
      <xdr:colOff>803880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56</xdr:row>
      <xdr:rowOff>50430</xdr:rowOff>
    </xdr:from>
    <xdr:to>
      <xdr:col>6</xdr:col>
      <xdr:colOff>703800</xdr:colOff>
      <xdr:row>62</xdr:row>
      <xdr:rowOff>87870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9289680"/>
          <a:ext cx="5237640" cy="100899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714375</xdr:colOff>
      <xdr:row>41</xdr:row>
      <xdr:rowOff>9525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G48"/>
  <sheetViews>
    <sheetView showGridLines="0" tabSelected="1" zoomScaleNormal="100" zoomScalePageLayoutView="110" workbookViewId="0">
      <selection activeCell="M4" sqref="M4"/>
    </sheetView>
  </sheetViews>
  <sheetFormatPr baseColWidth="10" defaultColWidth="11.42578125" defaultRowHeight="12.75" x14ac:dyDescent="0.2"/>
  <cols>
    <col min="1" max="16384" width="11.42578125" style="1"/>
  </cols>
  <sheetData>
    <row r="11" spans="2:5" ht="20.25" x14ac:dyDescent="0.3">
      <c r="B11" s="2"/>
    </row>
    <row r="13" spans="2:5" ht="15.75" x14ac:dyDescent="0.25">
      <c r="C13" s="143" t="s">
        <v>286</v>
      </c>
      <c r="D13" s="144"/>
      <c r="E13" s="144"/>
    </row>
    <row r="14" spans="2:5" x14ac:dyDescent="0.2">
      <c r="E14" s="1" t="s">
        <v>0</v>
      </c>
    </row>
    <row r="43" spans="1:7" ht="15.75" x14ac:dyDescent="0.25">
      <c r="A43" s="144" t="s">
        <v>1</v>
      </c>
      <c r="B43" s="144"/>
      <c r="C43" s="144"/>
      <c r="D43" s="144"/>
      <c r="E43" s="144"/>
      <c r="F43" s="144"/>
      <c r="G43" s="144"/>
    </row>
    <row r="44" spans="1:7" x14ac:dyDescent="0.2">
      <c r="A44" s="142" t="s">
        <v>2</v>
      </c>
      <c r="B44" s="142"/>
      <c r="C44" s="142"/>
      <c r="D44" s="142"/>
      <c r="E44" s="142"/>
      <c r="F44" s="142"/>
      <c r="G44" s="142"/>
    </row>
    <row r="45" spans="1:7" x14ac:dyDescent="0.2">
      <c r="A45" s="142" t="s">
        <v>3</v>
      </c>
      <c r="B45" s="142"/>
      <c r="C45" s="142"/>
      <c r="D45" s="142"/>
      <c r="E45" s="142"/>
      <c r="F45" s="142"/>
      <c r="G45" s="142"/>
    </row>
    <row r="46" spans="1:7" x14ac:dyDescent="0.2">
      <c r="A46" s="142" t="s">
        <v>4</v>
      </c>
      <c r="B46" s="142"/>
      <c r="C46" s="142"/>
      <c r="D46" s="142"/>
      <c r="E46" s="142"/>
      <c r="F46" s="142"/>
      <c r="G46" s="142"/>
    </row>
    <row r="47" spans="1:7" x14ac:dyDescent="0.2">
      <c r="A47" s="142" t="s">
        <v>5</v>
      </c>
      <c r="B47" s="142"/>
      <c r="C47" s="142"/>
      <c r="D47" s="142"/>
      <c r="E47" s="142"/>
      <c r="F47" s="142"/>
      <c r="G47" s="142"/>
    </row>
    <row r="48" spans="1:7" x14ac:dyDescent="0.2">
      <c r="A48" s="142" t="s">
        <v>6</v>
      </c>
      <c r="B48" s="142"/>
      <c r="C48" s="142"/>
      <c r="D48" s="142"/>
      <c r="E48" s="142"/>
      <c r="F48" s="142"/>
      <c r="G48" s="142"/>
    </row>
  </sheetData>
  <mergeCells count="7"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83"/>
  <sheetViews>
    <sheetView showGridLines="0" topLeftCell="A59" zoomScaleNormal="100" zoomScalePageLayoutView="110" workbookViewId="0">
      <selection activeCell="F77" sqref="F77"/>
    </sheetView>
  </sheetViews>
  <sheetFormatPr baseColWidth="10" defaultColWidth="11.42578125" defaultRowHeight="12.75" x14ac:dyDescent="0.2"/>
  <cols>
    <col min="1" max="1" width="5.140625" style="1" customWidth="1"/>
    <col min="2" max="2" width="21.28515625" style="1" customWidth="1"/>
    <col min="3" max="3" width="11.7109375" style="1" customWidth="1"/>
    <col min="4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18" ht="15" x14ac:dyDescent="0.25">
      <c r="A10" s="3" t="s">
        <v>7</v>
      </c>
      <c r="B10" s="4"/>
      <c r="C10" s="4"/>
      <c r="D10" s="4"/>
      <c r="E10" s="141"/>
      <c r="F10" s="5" t="str">
        <f>Principal!C13</f>
        <v>Datos al 30/09/2023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ht="16.5" customHeight="1" x14ac:dyDescent="0.2">
      <c r="A12" s="6" t="s">
        <v>8</v>
      </c>
      <c r="B12" s="7" t="s">
        <v>9</v>
      </c>
      <c r="C12" s="6" t="s">
        <v>10</v>
      </c>
      <c r="D12" s="6" t="s">
        <v>11</v>
      </c>
      <c r="E12" s="6" t="s">
        <v>12</v>
      </c>
      <c r="F12" s="6" t="s">
        <v>13</v>
      </c>
      <c r="G12" s="8" t="s">
        <v>14</v>
      </c>
      <c r="H12" s="9"/>
    </row>
    <row r="13" spans="1:18" ht="16.5" customHeight="1" x14ac:dyDescent="0.2">
      <c r="A13" s="5">
        <v>1</v>
      </c>
      <c r="B13" s="10" t="s">
        <v>15</v>
      </c>
      <c r="C13" s="11">
        <v>44953</v>
      </c>
      <c r="D13" s="10">
        <v>2670</v>
      </c>
      <c r="E13" s="10">
        <v>112826</v>
      </c>
      <c r="F13" s="10">
        <v>3953</v>
      </c>
      <c r="G13" s="12" t="s">
        <v>16</v>
      </c>
      <c r="H13" s="9"/>
    </row>
    <row r="14" spans="1:18" ht="16.5" customHeight="1" x14ac:dyDescent="0.2">
      <c r="A14" s="13">
        <v>2</v>
      </c>
      <c r="B14" s="14" t="s">
        <v>17</v>
      </c>
      <c r="C14" s="11">
        <v>44956</v>
      </c>
      <c r="D14" s="10">
        <v>68</v>
      </c>
      <c r="E14" s="10">
        <v>68</v>
      </c>
      <c r="F14" s="10">
        <v>72</v>
      </c>
      <c r="G14" s="12" t="s">
        <v>16</v>
      </c>
      <c r="H14" s="15"/>
      <c r="L14" s="16"/>
      <c r="N14" s="17"/>
      <c r="P14" s="18"/>
      <c r="Q14" s="18"/>
      <c r="R14" s="18"/>
    </row>
    <row r="15" spans="1:18" ht="16.5" customHeight="1" x14ac:dyDescent="0.2">
      <c r="A15" s="13">
        <v>3</v>
      </c>
      <c r="B15" s="14" t="s">
        <v>18</v>
      </c>
      <c r="C15" s="11">
        <v>44963</v>
      </c>
      <c r="D15" s="10">
        <v>4880</v>
      </c>
      <c r="E15" s="10">
        <v>354935</v>
      </c>
      <c r="F15" s="10">
        <v>5699</v>
      </c>
      <c r="G15" s="12" t="s">
        <v>19</v>
      </c>
      <c r="H15" s="15"/>
      <c r="L15" s="16"/>
      <c r="N15" s="17"/>
      <c r="P15" s="18"/>
      <c r="Q15" s="18"/>
      <c r="R15" s="18"/>
    </row>
    <row r="16" spans="1:18" ht="16.5" customHeight="1" x14ac:dyDescent="0.2">
      <c r="A16" s="13">
        <v>4</v>
      </c>
      <c r="B16" s="14" t="s">
        <v>20</v>
      </c>
      <c r="C16" s="11">
        <v>44965</v>
      </c>
      <c r="D16" s="10">
        <v>1354</v>
      </c>
      <c r="E16" s="10">
        <v>87010</v>
      </c>
      <c r="F16" s="10">
        <v>1654</v>
      </c>
      <c r="G16" s="12" t="s">
        <v>19</v>
      </c>
      <c r="H16" s="15"/>
      <c r="L16" s="16"/>
      <c r="N16" s="17"/>
      <c r="P16" s="18"/>
      <c r="Q16" s="18"/>
      <c r="R16" s="18"/>
    </row>
    <row r="17" spans="1:18" ht="16.5" customHeight="1" x14ac:dyDescent="0.2">
      <c r="A17" s="13"/>
      <c r="B17" s="14" t="s">
        <v>21</v>
      </c>
      <c r="C17" s="11">
        <v>44965</v>
      </c>
      <c r="D17" s="10">
        <v>1789</v>
      </c>
      <c r="E17" s="10">
        <v>149343</v>
      </c>
      <c r="F17" s="10">
        <v>2196</v>
      </c>
      <c r="G17" s="12" t="s">
        <v>19</v>
      </c>
      <c r="H17" s="15"/>
      <c r="L17" s="16"/>
      <c r="N17" s="17"/>
      <c r="P17" s="18"/>
      <c r="Q17" s="18"/>
      <c r="R17" s="18"/>
    </row>
    <row r="18" spans="1:18" ht="16.5" customHeight="1" x14ac:dyDescent="0.2">
      <c r="A18" s="13">
        <v>5</v>
      </c>
      <c r="B18" s="14" t="s">
        <v>22</v>
      </c>
      <c r="C18" s="11">
        <v>44969</v>
      </c>
      <c r="D18" s="10">
        <v>1707</v>
      </c>
      <c r="E18" s="10">
        <v>109675</v>
      </c>
      <c r="F18" s="10">
        <v>2082</v>
      </c>
      <c r="G18" s="12" t="s">
        <v>19</v>
      </c>
      <c r="H18" s="15"/>
      <c r="L18" s="16"/>
      <c r="N18" s="17"/>
      <c r="P18" s="18"/>
      <c r="Q18" s="18"/>
      <c r="R18" s="18"/>
    </row>
    <row r="19" spans="1:18" ht="16.5" customHeight="1" x14ac:dyDescent="0.2">
      <c r="A19" s="13"/>
      <c r="B19" s="14" t="s">
        <v>23</v>
      </c>
      <c r="C19" s="11">
        <v>44969</v>
      </c>
      <c r="D19" s="10">
        <v>1639</v>
      </c>
      <c r="E19" s="10">
        <v>126197</v>
      </c>
      <c r="F19" s="10">
        <v>2051</v>
      </c>
      <c r="G19" s="12" t="s">
        <v>19</v>
      </c>
      <c r="H19" s="15"/>
      <c r="L19" s="16"/>
      <c r="N19" s="17"/>
      <c r="P19" s="18"/>
      <c r="Q19" s="18"/>
      <c r="R19" s="18"/>
    </row>
    <row r="20" spans="1:18" ht="16.5" customHeight="1" x14ac:dyDescent="0.2">
      <c r="A20" s="13">
        <v>6</v>
      </c>
      <c r="B20" s="14" t="s">
        <v>24</v>
      </c>
      <c r="C20" s="11">
        <v>44977</v>
      </c>
      <c r="D20" s="10">
        <v>1238</v>
      </c>
      <c r="E20" s="10">
        <v>78503</v>
      </c>
      <c r="F20" s="10">
        <v>1499</v>
      </c>
      <c r="G20" s="12" t="s">
        <v>19</v>
      </c>
      <c r="H20" s="15"/>
      <c r="L20" s="16"/>
      <c r="N20" s="17"/>
      <c r="P20" s="18"/>
      <c r="Q20" s="18"/>
      <c r="R20" s="18"/>
    </row>
    <row r="21" spans="1:18" ht="16.5" customHeight="1" x14ac:dyDescent="0.2">
      <c r="A21" s="13"/>
      <c r="B21" s="14" t="s">
        <v>25</v>
      </c>
      <c r="C21" s="11">
        <v>44977</v>
      </c>
      <c r="D21" s="10">
        <v>2056</v>
      </c>
      <c r="E21" s="10">
        <v>181718</v>
      </c>
      <c r="F21" s="10">
        <v>2488</v>
      </c>
      <c r="G21" s="12" t="s">
        <v>19</v>
      </c>
      <c r="H21" s="15"/>
      <c r="L21" s="16"/>
      <c r="N21" s="17"/>
      <c r="P21" s="18"/>
      <c r="Q21" s="18"/>
      <c r="R21" s="18"/>
    </row>
    <row r="22" spans="1:18" ht="16.5" customHeight="1" x14ac:dyDescent="0.2">
      <c r="A22" s="13">
        <v>7</v>
      </c>
      <c r="B22" s="14" t="s">
        <v>26</v>
      </c>
      <c r="C22" s="11">
        <v>44979</v>
      </c>
      <c r="D22" s="10">
        <v>5352</v>
      </c>
      <c r="E22" s="10">
        <v>433396</v>
      </c>
      <c r="F22" s="10">
        <v>6018</v>
      </c>
      <c r="G22" s="12" t="s">
        <v>19</v>
      </c>
      <c r="H22" s="15"/>
      <c r="L22" s="16"/>
      <c r="N22" s="17"/>
      <c r="P22" s="18"/>
      <c r="Q22" s="18"/>
      <c r="R22" s="18"/>
    </row>
    <row r="23" spans="1:18" ht="16.5" customHeight="1" x14ac:dyDescent="0.2">
      <c r="A23" s="13">
        <v>8</v>
      </c>
      <c r="B23" s="14" t="s">
        <v>27</v>
      </c>
      <c r="C23" s="11">
        <v>44983</v>
      </c>
      <c r="D23" s="10">
        <v>1884</v>
      </c>
      <c r="E23" s="10">
        <v>135967</v>
      </c>
      <c r="F23" s="10">
        <v>2286</v>
      </c>
      <c r="G23" s="12" t="s">
        <v>19</v>
      </c>
      <c r="H23" s="15"/>
      <c r="L23" s="16"/>
      <c r="N23" s="17"/>
      <c r="P23" s="18"/>
      <c r="Q23" s="18"/>
      <c r="R23" s="18"/>
    </row>
    <row r="24" spans="1:18" ht="16.5" customHeight="1" x14ac:dyDescent="0.2">
      <c r="A24" s="13">
        <v>9</v>
      </c>
      <c r="B24" s="14" t="s">
        <v>28</v>
      </c>
      <c r="C24" s="11">
        <v>44986</v>
      </c>
      <c r="D24" s="10">
        <v>2250</v>
      </c>
      <c r="E24" s="10">
        <v>99600</v>
      </c>
      <c r="F24" s="10">
        <v>3250</v>
      </c>
      <c r="G24" s="12" t="s">
        <v>16</v>
      </c>
      <c r="H24" s="15"/>
      <c r="L24" s="16"/>
      <c r="N24" s="17"/>
      <c r="P24" s="18"/>
      <c r="Q24" s="18"/>
      <c r="R24" s="18"/>
    </row>
    <row r="25" spans="1:18" ht="16.5" customHeight="1" x14ac:dyDescent="0.2">
      <c r="A25" s="13">
        <v>10</v>
      </c>
      <c r="B25" s="14" t="s">
        <v>29</v>
      </c>
      <c r="C25" s="11">
        <v>44983</v>
      </c>
      <c r="D25" s="10">
        <v>2075</v>
      </c>
      <c r="E25" s="10">
        <v>179035</v>
      </c>
      <c r="F25" s="10">
        <v>2518</v>
      </c>
      <c r="G25" s="12" t="s">
        <v>19</v>
      </c>
      <c r="H25" s="15"/>
      <c r="L25" s="16"/>
      <c r="N25" s="17"/>
      <c r="P25" s="18"/>
      <c r="Q25" s="18"/>
      <c r="R25" s="18"/>
    </row>
    <row r="26" spans="1:18" ht="16.5" customHeight="1" x14ac:dyDescent="0.2">
      <c r="A26" s="13">
        <v>11</v>
      </c>
      <c r="B26" s="14" t="s">
        <v>30</v>
      </c>
      <c r="C26" s="11">
        <v>44990</v>
      </c>
      <c r="D26" s="10">
        <v>2418</v>
      </c>
      <c r="E26" s="10">
        <v>186856</v>
      </c>
      <c r="F26" s="10">
        <v>2866</v>
      </c>
      <c r="G26" s="12" t="s">
        <v>19</v>
      </c>
      <c r="H26" s="15"/>
      <c r="L26" s="16"/>
      <c r="N26" s="17"/>
      <c r="P26" s="18"/>
      <c r="Q26" s="18"/>
      <c r="R26" s="18"/>
    </row>
    <row r="27" spans="1:18" ht="16.5" customHeight="1" x14ac:dyDescent="0.2">
      <c r="A27" s="13"/>
      <c r="B27" s="14" t="s">
        <v>31</v>
      </c>
      <c r="C27" s="11">
        <v>44990</v>
      </c>
      <c r="D27" s="10">
        <v>2393</v>
      </c>
      <c r="E27" s="10">
        <v>201178</v>
      </c>
      <c r="F27" s="10">
        <v>2920</v>
      </c>
      <c r="G27" s="12" t="s">
        <v>19</v>
      </c>
      <c r="H27" s="15"/>
      <c r="L27" s="16"/>
      <c r="N27" s="17"/>
      <c r="P27" s="18"/>
      <c r="Q27" s="18"/>
      <c r="R27" s="18"/>
    </row>
    <row r="28" spans="1:18" ht="16.5" customHeight="1" x14ac:dyDescent="0.2">
      <c r="A28" s="13">
        <v>12</v>
      </c>
      <c r="B28" s="14" t="s">
        <v>32</v>
      </c>
      <c r="C28" s="11">
        <v>44997</v>
      </c>
      <c r="D28" s="10">
        <v>2080</v>
      </c>
      <c r="E28" s="10">
        <v>144814</v>
      </c>
      <c r="F28" s="10">
        <v>2528</v>
      </c>
      <c r="G28" s="12" t="s">
        <v>19</v>
      </c>
      <c r="H28" s="15"/>
      <c r="L28" s="16"/>
      <c r="N28" s="17"/>
      <c r="P28" s="18"/>
      <c r="Q28" s="18"/>
      <c r="R28" s="18"/>
    </row>
    <row r="29" spans="1:18" ht="16.5" customHeight="1" x14ac:dyDescent="0.2">
      <c r="A29" s="13"/>
      <c r="B29" s="14" t="s">
        <v>33</v>
      </c>
      <c r="C29" s="11">
        <v>44997</v>
      </c>
      <c r="D29" s="10">
        <v>2563</v>
      </c>
      <c r="E29" s="10">
        <v>223675</v>
      </c>
      <c r="F29" s="10">
        <v>3142</v>
      </c>
      <c r="G29" s="12" t="s">
        <v>19</v>
      </c>
      <c r="H29" s="15"/>
      <c r="L29" s="16"/>
      <c r="N29" s="17"/>
      <c r="P29" s="18"/>
      <c r="Q29" s="18"/>
      <c r="R29" s="18"/>
    </row>
    <row r="30" spans="1:18" ht="16.5" customHeight="1" x14ac:dyDescent="0.2">
      <c r="A30" s="13">
        <v>13</v>
      </c>
      <c r="B30" s="14" t="s">
        <v>34</v>
      </c>
      <c r="C30" s="11">
        <v>44998</v>
      </c>
      <c r="D30" s="10">
        <v>598</v>
      </c>
      <c r="E30" s="10">
        <v>35880</v>
      </c>
      <c r="F30" s="10">
        <v>901</v>
      </c>
      <c r="G30" s="12" t="s">
        <v>16</v>
      </c>
      <c r="H30" s="15"/>
      <c r="L30" s="16"/>
      <c r="N30" s="17"/>
      <c r="P30" s="18"/>
      <c r="Q30" s="18"/>
      <c r="R30" s="18"/>
    </row>
    <row r="31" spans="1:18" ht="16.5" customHeight="1" x14ac:dyDescent="0.2">
      <c r="A31" s="13">
        <v>14</v>
      </c>
      <c r="B31" s="14" t="s">
        <v>35</v>
      </c>
      <c r="C31" s="11">
        <v>44998</v>
      </c>
      <c r="D31" s="10">
        <v>4984</v>
      </c>
      <c r="E31" s="10">
        <v>409480</v>
      </c>
      <c r="F31" s="10">
        <v>5463</v>
      </c>
      <c r="G31" s="12" t="s">
        <v>19</v>
      </c>
      <c r="H31" s="15"/>
      <c r="L31" s="16"/>
      <c r="N31" s="17"/>
      <c r="P31" s="18"/>
      <c r="Q31" s="18"/>
      <c r="R31" s="18"/>
    </row>
    <row r="32" spans="1:18" ht="16.5" customHeight="1" x14ac:dyDescent="0.2">
      <c r="A32" s="13">
        <v>15</v>
      </c>
      <c r="B32" s="14" t="s">
        <v>35</v>
      </c>
      <c r="C32" s="11">
        <v>45000</v>
      </c>
      <c r="D32" s="10">
        <v>1014</v>
      </c>
      <c r="E32" s="10">
        <v>101754</v>
      </c>
      <c r="F32" s="10">
        <v>936</v>
      </c>
      <c r="G32" s="12" t="s">
        <v>16</v>
      </c>
      <c r="H32" s="15"/>
      <c r="L32" s="16"/>
      <c r="N32" s="17"/>
      <c r="P32" s="18"/>
      <c r="Q32" s="18"/>
      <c r="R32" s="18"/>
    </row>
    <row r="33" spans="1:18" ht="16.5" customHeight="1" x14ac:dyDescent="0.2">
      <c r="A33" s="13">
        <v>16</v>
      </c>
      <c r="B33" s="14" t="s">
        <v>36</v>
      </c>
      <c r="C33" s="11">
        <v>45004</v>
      </c>
      <c r="D33" s="10">
        <v>2163</v>
      </c>
      <c r="E33" s="10">
        <v>152296</v>
      </c>
      <c r="F33" s="10">
        <v>2591</v>
      </c>
      <c r="G33" s="12" t="s">
        <v>19</v>
      </c>
      <c r="H33" s="15"/>
      <c r="L33" s="16"/>
      <c r="N33" s="17"/>
      <c r="P33" s="18"/>
      <c r="Q33" s="18"/>
      <c r="R33" s="18"/>
    </row>
    <row r="34" spans="1:18" ht="16.5" customHeight="1" x14ac:dyDescent="0.2">
      <c r="A34" s="13"/>
      <c r="B34" s="14" t="s">
        <v>37</v>
      </c>
      <c r="C34" s="11">
        <v>45004</v>
      </c>
      <c r="D34" s="10">
        <v>2354</v>
      </c>
      <c r="E34" s="10">
        <v>168513</v>
      </c>
      <c r="F34" s="10">
        <v>2901</v>
      </c>
      <c r="G34" s="12" t="s">
        <v>19</v>
      </c>
      <c r="H34" s="15"/>
      <c r="L34" s="16"/>
      <c r="N34" s="17"/>
      <c r="P34" s="18"/>
      <c r="Q34" s="18"/>
      <c r="R34" s="18"/>
    </row>
    <row r="35" spans="1:18" ht="16.5" customHeight="1" x14ac:dyDescent="0.2">
      <c r="A35" s="13">
        <v>17</v>
      </c>
      <c r="B35" s="14" t="s">
        <v>38</v>
      </c>
      <c r="C35" s="11">
        <v>45009</v>
      </c>
      <c r="D35" s="10">
        <v>582</v>
      </c>
      <c r="E35" s="10">
        <v>20760</v>
      </c>
      <c r="F35" s="10">
        <v>821</v>
      </c>
      <c r="G35" s="12" t="s">
        <v>16</v>
      </c>
      <c r="H35" s="15"/>
      <c r="L35" s="16"/>
      <c r="N35" s="17"/>
      <c r="P35" s="18"/>
      <c r="Q35" s="18"/>
      <c r="R35" s="18"/>
    </row>
    <row r="36" spans="1:18" ht="16.5" customHeight="1" x14ac:dyDescent="0.2">
      <c r="A36" s="13">
        <v>18</v>
      </c>
      <c r="B36" s="14" t="s">
        <v>39</v>
      </c>
      <c r="C36" s="11">
        <v>45011</v>
      </c>
      <c r="D36" s="10">
        <v>2242</v>
      </c>
      <c r="E36" s="10">
        <v>156382</v>
      </c>
      <c r="F36" s="10">
        <v>2771</v>
      </c>
      <c r="G36" s="12" t="s">
        <v>19</v>
      </c>
      <c r="H36" s="15"/>
      <c r="L36" s="16"/>
      <c r="N36" s="17"/>
      <c r="P36" s="18"/>
      <c r="Q36" s="18"/>
      <c r="R36" s="18"/>
    </row>
    <row r="37" spans="1:18" ht="16.5" customHeight="1" x14ac:dyDescent="0.2">
      <c r="A37" s="13"/>
      <c r="B37" s="14" t="s">
        <v>40</v>
      </c>
      <c r="C37" s="11">
        <v>45011</v>
      </c>
      <c r="D37" s="10">
        <v>2085</v>
      </c>
      <c r="E37" s="10">
        <v>152260</v>
      </c>
      <c r="F37" s="10">
        <v>2516</v>
      </c>
      <c r="G37" s="12" t="s">
        <v>19</v>
      </c>
      <c r="H37" s="15"/>
      <c r="L37" s="16"/>
      <c r="N37" s="17"/>
      <c r="P37" s="18"/>
      <c r="Q37" s="18"/>
      <c r="R37" s="18"/>
    </row>
    <row r="38" spans="1:18" ht="16.5" customHeight="1" x14ac:dyDescent="0.2">
      <c r="A38" s="13">
        <v>19</v>
      </c>
      <c r="B38" s="14" t="s">
        <v>41</v>
      </c>
      <c r="C38" s="11">
        <v>45016</v>
      </c>
      <c r="D38" s="10">
        <v>6003</v>
      </c>
      <c r="E38" s="10">
        <v>502487</v>
      </c>
      <c r="F38" s="10">
        <v>6584</v>
      </c>
      <c r="G38" s="12" t="s">
        <v>19</v>
      </c>
      <c r="H38" s="15"/>
      <c r="L38" s="16"/>
      <c r="N38" s="17"/>
      <c r="P38" s="18"/>
      <c r="Q38" s="18"/>
      <c r="R38" s="18"/>
    </row>
    <row r="39" spans="1:18" ht="16.5" customHeight="1" x14ac:dyDescent="0.2">
      <c r="A39" s="13">
        <v>20</v>
      </c>
      <c r="B39" s="14" t="s">
        <v>197</v>
      </c>
      <c r="C39" s="11">
        <v>45018</v>
      </c>
      <c r="D39" s="10">
        <v>2057</v>
      </c>
      <c r="E39" s="10">
        <v>137893</v>
      </c>
      <c r="F39" s="10">
        <v>2524</v>
      </c>
      <c r="G39" s="12" t="s">
        <v>19</v>
      </c>
      <c r="H39" s="15"/>
      <c r="L39" s="16"/>
      <c r="N39" s="17"/>
      <c r="P39" s="18"/>
      <c r="Q39" s="18"/>
      <c r="R39" s="18"/>
    </row>
    <row r="40" spans="1:18" ht="16.5" customHeight="1" x14ac:dyDescent="0.2">
      <c r="A40" s="13"/>
      <c r="B40" s="14" t="s">
        <v>198</v>
      </c>
      <c r="C40" s="11">
        <v>45018</v>
      </c>
      <c r="D40" s="10">
        <v>1878</v>
      </c>
      <c r="E40" s="10">
        <v>128356</v>
      </c>
      <c r="F40" s="10">
        <v>2284</v>
      </c>
      <c r="G40" s="12" t="s">
        <v>19</v>
      </c>
      <c r="H40" s="15"/>
      <c r="L40" s="16"/>
      <c r="N40" s="17"/>
      <c r="P40" s="18"/>
      <c r="Q40" s="18"/>
      <c r="R40" s="18"/>
    </row>
    <row r="41" spans="1:18" ht="16.5" customHeight="1" x14ac:dyDescent="0.2">
      <c r="A41" s="13">
        <v>21</v>
      </c>
      <c r="B41" s="14" t="s">
        <v>199</v>
      </c>
      <c r="C41" s="11">
        <v>45025</v>
      </c>
      <c r="D41" s="10">
        <v>2089</v>
      </c>
      <c r="E41" s="10">
        <v>134041</v>
      </c>
      <c r="F41" s="10">
        <v>2535</v>
      </c>
      <c r="G41" s="12" t="s">
        <v>19</v>
      </c>
      <c r="H41" s="15"/>
      <c r="L41" s="16"/>
      <c r="N41" s="17"/>
      <c r="P41" s="18"/>
      <c r="Q41" s="18"/>
      <c r="R41" s="18"/>
    </row>
    <row r="42" spans="1:18" ht="16.5" customHeight="1" x14ac:dyDescent="0.2">
      <c r="A42" s="13"/>
      <c r="B42" s="14" t="s">
        <v>200</v>
      </c>
      <c r="C42" s="11">
        <v>45025</v>
      </c>
      <c r="D42" s="10">
        <v>1738</v>
      </c>
      <c r="E42" s="10">
        <v>123487</v>
      </c>
      <c r="F42" s="10">
        <v>2055</v>
      </c>
      <c r="G42" s="12" t="s">
        <v>19</v>
      </c>
      <c r="H42" s="15"/>
      <c r="L42" s="16"/>
      <c r="N42" s="17"/>
      <c r="P42" s="18"/>
      <c r="Q42" s="18"/>
      <c r="R42" s="18"/>
    </row>
    <row r="43" spans="1:18" ht="16.5" customHeight="1" x14ac:dyDescent="0.2">
      <c r="A43" s="13">
        <v>22</v>
      </c>
      <c r="B43" s="14" t="s">
        <v>201</v>
      </c>
      <c r="C43" s="11">
        <v>45030</v>
      </c>
      <c r="D43" s="10">
        <v>4533</v>
      </c>
      <c r="E43" s="10">
        <v>345805</v>
      </c>
      <c r="F43" s="10">
        <v>4953</v>
      </c>
      <c r="G43" s="12" t="s">
        <v>19</v>
      </c>
      <c r="H43" s="15"/>
      <c r="L43" s="16"/>
      <c r="N43" s="17"/>
      <c r="P43" s="18"/>
      <c r="Q43" s="18"/>
      <c r="R43" s="18"/>
    </row>
    <row r="44" spans="1:18" ht="16.5" customHeight="1" x14ac:dyDescent="0.2">
      <c r="A44" s="13">
        <v>23</v>
      </c>
      <c r="B44" s="14" t="s">
        <v>202</v>
      </c>
      <c r="C44" s="11">
        <v>45032</v>
      </c>
      <c r="D44" s="10">
        <v>1562</v>
      </c>
      <c r="E44" s="10">
        <v>111487</v>
      </c>
      <c r="F44" s="10">
        <v>1877</v>
      </c>
      <c r="G44" s="12" t="s">
        <v>19</v>
      </c>
      <c r="H44" s="15"/>
      <c r="L44" s="16"/>
      <c r="N44" s="17"/>
      <c r="P44" s="18"/>
      <c r="Q44" s="18"/>
      <c r="R44" s="18"/>
    </row>
    <row r="45" spans="1:18" ht="16.5" customHeight="1" x14ac:dyDescent="0.2">
      <c r="A45" s="13"/>
      <c r="B45" s="14" t="s">
        <v>203</v>
      </c>
      <c r="C45" s="11">
        <v>45032</v>
      </c>
      <c r="D45" s="10">
        <v>1491</v>
      </c>
      <c r="E45" s="10">
        <v>95046</v>
      </c>
      <c r="F45" s="10">
        <v>1741</v>
      </c>
      <c r="G45" s="12" t="s">
        <v>19</v>
      </c>
      <c r="H45" s="15"/>
      <c r="L45" s="16"/>
      <c r="N45" s="17"/>
      <c r="P45" s="18"/>
      <c r="Q45" s="18"/>
      <c r="R45" s="18"/>
    </row>
    <row r="46" spans="1:18" ht="16.5" customHeight="1" x14ac:dyDescent="0.2">
      <c r="A46" s="13">
        <v>24</v>
      </c>
      <c r="B46" s="14" t="s">
        <v>204</v>
      </c>
      <c r="C46" s="11">
        <v>45038</v>
      </c>
      <c r="D46" s="10">
        <v>1442</v>
      </c>
      <c r="E46" s="10">
        <v>98002</v>
      </c>
      <c r="F46" s="10">
        <v>1702</v>
      </c>
      <c r="G46" s="12" t="s">
        <v>19</v>
      </c>
      <c r="H46" s="15"/>
      <c r="L46" s="16"/>
      <c r="N46" s="17"/>
      <c r="P46" s="18"/>
      <c r="Q46" s="18"/>
      <c r="R46" s="18"/>
    </row>
    <row r="47" spans="1:18" ht="16.5" customHeight="1" x14ac:dyDescent="0.2">
      <c r="A47" s="13"/>
      <c r="B47" s="14" t="s">
        <v>205</v>
      </c>
      <c r="C47" s="11">
        <v>45038</v>
      </c>
      <c r="D47" s="10">
        <v>1642</v>
      </c>
      <c r="E47" s="10">
        <v>123152</v>
      </c>
      <c r="F47" s="10">
        <v>1822</v>
      </c>
      <c r="G47" s="12" t="s">
        <v>19</v>
      </c>
      <c r="H47" s="15"/>
      <c r="L47" s="16"/>
      <c r="N47" s="17"/>
      <c r="P47" s="18"/>
      <c r="Q47" s="18"/>
      <c r="R47" s="18"/>
    </row>
    <row r="48" spans="1:18" ht="16.5" customHeight="1" x14ac:dyDescent="0.2">
      <c r="A48" s="13">
        <v>25</v>
      </c>
      <c r="B48" s="14" t="s">
        <v>206</v>
      </c>
      <c r="C48" s="11">
        <v>45039</v>
      </c>
      <c r="D48" s="10">
        <v>4246</v>
      </c>
      <c r="E48" s="10">
        <v>341637</v>
      </c>
      <c r="F48" s="10">
        <v>4615</v>
      </c>
      <c r="G48" s="12" t="s">
        <v>19</v>
      </c>
      <c r="H48" s="15"/>
      <c r="L48" s="16"/>
      <c r="N48" s="17"/>
      <c r="P48" s="18"/>
      <c r="Q48" s="18"/>
      <c r="R48" s="18"/>
    </row>
    <row r="49" spans="1:18" ht="16.5" customHeight="1" x14ac:dyDescent="0.2">
      <c r="A49" s="13">
        <v>26</v>
      </c>
      <c r="B49" s="14" t="s">
        <v>207</v>
      </c>
      <c r="C49" s="11">
        <v>45045</v>
      </c>
      <c r="D49" s="10">
        <v>1645</v>
      </c>
      <c r="E49" s="10">
        <v>109918</v>
      </c>
      <c r="F49" s="10">
        <v>1919</v>
      </c>
      <c r="G49" s="12" t="s">
        <v>19</v>
      </c>
      <c r="H49" s="15"/>
      <c r="L49" s="16"/>
      <c r="N49" s="17"/>
      <c r="P49" s="18"/>
      <c r="Q49" s="18"/>
      <c r="R49" s="18"/>
    </row>
    <row r="50" spans="1:18" ht="16.5" customHeight="1" x14ac:dyDescent="0.2">
      <c r="A50" s="13"/>
      <c r="B50" s="14" t="s">
        <v>208</v>
      </c>
      <c r="C50" s="11">
        <v>45045</v>
      </c>
      <c r="D50" s="10">
        <v>1465</v>
      </c>
      <c r="E50" s="10">
        <v>110800</v>
      </c>
      <c r="F50" s="10">
        <v>1626</v>
      </c>
      <c r="G50" s="12" t="s">
        <v>19</v>
      </c>
      <c r="H50" s="15"/>
      <c r="L50" s="16"/>
      <c r="N50" s="17"/>
      <c r="P50" s="18"/>
      <c r="Q50" s="18"/>
      <c r="R50" s="18"/>
    </row>
    <row r="51" spans="1:18" ht="16.5" customHeight="1" x14ac:dyDescent="0.2">
      <c r="A51" s="13">
        <v>27</v>
      </c>
      <c r="B51" s="14" t="s">
        <v>209</v>
      </c>
      <c r="C51" s="11">
        <v>45035</v>
      </c>
      <c r="D51" s="10">
        <v>800</v>
      </c>
      <c r="E51" s="10">
        <v>28156</v>
      </c>
      <c r="F51" s="10">
        <v>1087</v>
      </c>
      <c r="G51" s="12" t="s">
        <v>16</v>
      </c>
      <c r="H51" s="15"/>
      <c r="L51" s="16"/>
      <c r="N51" s="17"/>
      <c r="P51" s="18"/>
      <c r="Q51" s="18"/>
      <c r="R51" s="18"/>
    </row>
    <row r="52" spans="1:18" ht="16.5" customHeight="1" x14ac:dyDescent="0.2">
      <c r="A52" s="13">
        <v>28</v>
      </c>
      <c r="B52" s="14" t="s">
        <v>210</v>
      </c>
      <c r="C52" s="11">
        <v>45045</v>
      </c>
      <c r="D52" s="10">
        <v>546</v>
      </c>
      <c r="E52" s="10">
        <v>63546</v>
      </c>
      <c r="F52" s="10">
        <v>1427</v>
      </c>
      <c r="G52" s="12" t="s">
        <v>16</v>
      </c>
      <c r="H52" s="15"/>
      <c r="L52" s="16"/>
      <c r="N52" s="17"/>
      <c r="P52" s="18"/>
      <c r="Q52" s="18"/>
      <c r="R52" s="18"/>
    </row>
    <row r="53" spans="1:18" ht="16.5" customHeight="1" x14ac:dyDescent="0.2">
      <c r="A53" s="13">
        <v>29</v>
      </c>
      <c r="B53" s="14" t="s">
        <v>229</v>
      </c>
      <c r="C53" s="11">
        <v>45052</v>
      </c>
      <c r="D53" s="10">
        <v>1430</v>
      </c>
      <c r="E53" s="10">
        <v>96817</v>
      </c>
      <c r="F53" s="10">
        <v>1643</v>
      </c>
      <c r="G53" s="12" t="s">
        <v>19</v>
      </c>
      <c r="H53" s="15"/>
      <c r="L53" s="16"/>
      <c r="N53" s="17"/>
      <c r="P53" s="18"/>
      <c r="Q53" s="18"/>
      <c r="R53" s="18"/>
    </row>
    <row r="54" spans="1:18" ht="16.5" customHeight="1" x14ac:dyDescent="0.2">
      <c r="A54" s="13"/>
      <c r="B54" s="14" t="s">
        <v>230</v>
      </c>
      <c r="C54" s="11">
        <v>45052</v>
      </c>
      <c r="D54" s="10">
        <v>1337</v>
      </c>
      <c r="E54" s="10">
        <v>99647</v>
      </c>
      <c r="F54" s="10">
        <v>1466</v>
      </c>
      <c r="G54" s="12" t="s">
        <v>19</v>
      </c>
      <c r="H54" s="15"/>
      <c r="L54" s="16"/>
      <c r="N54" s="17"/>
      <c r="P54" s="18"/>
      <c r="Q54" s="18"/>
      <c r="R54" s="18"/>
    </row>
    <row r="55" spans="1:18" ht="16.5" customHeight="1" x14ac:dyDescent="0.2">
      <c r="A55" s="13">
        <v>30</v>
      </c>
      <c r="B55" s="14" t="s">
        <v>239</v>
      </c>
      <c r="C55" s="11">
        <v>45057</v>
      </c>
      <c r="D55" s="10">
        <v>394</v>
      </c>
      <c r="E55" s="10">
        <v>38860</v>
      </c>
      <c r="F55" s="10">
        <v>778</v>
      </c>
      <c r="G55" s="12" t="s">
        <v>16</v>
      </c>
      <c r="H55" s="15"/>
      <c r="L55" s="16"/>
      <c r="N55" s="17"/>
      <c r="P55" s="18"/>
      <c r="Q55" s="18"/>
      <c r="R55" s="18"/>
    </row>
    <row r="56" spans="1:18" ht="16.5" customHeight="1" x14ac:dyDescent="0.2">
      <c r="A56" s="13">
        <v>31</v>
      </c>
      <c r="B56" s="14" t="s">
        <v>231</v>
      </c>
      <c r="C56" s="11">
        <v>45058</v>
      </c>
      <c r="D56" s="10">
        <v>5403</v>
      </c>
      <c r="E56" s="10">
        <v>445186</v>
      </c>
      <c r="F56" s="10">
        <v>5864</v>
      </c>
      <c r="G56" s="12" t="s">
        <v>19</v>
      </c>
      <c r="H56" s="15"/>
      <c r="L56" s="16"/>
      <c r="N56" s="17"/>
      <c r="P56" s="18"/>
      <c r="Q56" s="18"/>
      <c r="R56" s="18"/>
    </row>
    <row r="57" spans="1:18" ht="16.5" customHeight="1" x14ac:dyDescent="0.2">
      <c r="A57" s="13">
        <v>32</v>
      </c>
      <c r="B57" s="14" t="s">
        <v>232</v>
      </c>
      <c r="C57" s="11">
        <v>45059</v>
      </c>
      <c r="D57" s="10">
        <v>1541</v>
      </c>
      <c r="E57" s="10">
        <v>98206</v>
      </c>
      <c r="F57" s="10">
        <v>1733</v>
      </c>
      <c r="G57" s="12" t="s">
        <v>19</v>
      </c>
      <c r="H57" s="15"/>
      <c r="L57" s="16"/>
      <c r="N57" s="17"/>
      <c r="P57" s="18"/>
      <c r="Q57" s="18"/>
      <c r="R57" s="18"/>
    </row>
    <row r="58" spans="1:18" ht="16.5" customHeight="1" x14ac:dyDescent="0.2">
      <c r="A58" s="13"/>
      <c r="B58" s="14" t="s">
        <v>233</v>
      </c>
      <c r="C58" s="11">
        <v>45059</v>
      </c>
      <c r="D58" s="10">
        <v>1073</v>
      </c>
      <c r="E58" s="10">
        <v>77621</v>
      </c>
      <c r="F58" s="10">
        <v>1166</v>
      </c>
      <c r="G58" s="12" t="s">
        <v>19</v>
      </c>
      <c r="H58" s="15"/>
      <c r="L58" s="16"/>
      <c r="N58" s="17"/>
      <c r="P58" s="18"/>
      <c r="Q58" s="18"/>
      <c r="R58" s="18"/>
    </row>
    <row r="59" spans="1:18" ht="16.5" customHeight="1" x14ac:dyDescent="0.2">
      <c r="A59" s="13">
        <v>33</v>
      </c>
      <c r="B59" s="14" t="s">
        <v>234</v>
      </c>
      <c r="C59" s="11">
        <v>45066</v>
      </c>
      <c r="D59" s="10">
        <v>1005</v>
      </c>
      <c r="E59" s="10">
        <v>61639</v>
      </c>
      <c r="F59" s="10">
        <v>1160</v>
      </c>
      <c r="G59" s="12" t="s">
        <v>19</v>
      </c>
      <c r="H59" s="15"/>
      <c r="L59" s="16"/>
      <c r="N59" s="17"/>
      <c r="P59" s="18"/>
      <c r="Q59" s="18"/>
      <c r="R59" s="18"/>
    </row>
    <row r="60" spans="1:18" ht="16.5" customHeight="1" x14ac:dyDescent="0.2">
      <c r="A60" s="13"/>
      <c r="B60" s="14" t="s">
        <v>235</v>
      </c>
      <c r="C60" s="11">
        <v>45066</v>
      </c>
      <c r="D60" s="10">
        <v>1172</v>
      </c>
      <c r="E60" s="10">
        <v>57149</v>
      </c>
      <c r="F60" s="10">
        <v>1334</v>
      </c>
      <c r="G60" s="12" t="s">
        <v>19</v>
      </c>
      <c r="H60" s="15"/>
      <c r="L60" s="16"/>
      <c r="N60" s="17"/>
      <c r="P60" s="18"/>
      <c r="Q60" s="18"/>
      <c r="R60" s="18"/>
    </row>
    <row r="61" spans="1:18" ht="16.5" customHeight="1" x14ac:dyDescent="0.2">
      <c r="A61" s="13">
        <v>34</v>
      </c>
      <c r="B61" s="14" t="s">
        <v>240</v>
      </c>
      <c r="C61" s="11">
        <v>45072</v>
      </c>
      <c r="D61" s="10">
        <v>718</v>
      </c>
      <c r="E61" s="10">
        <v>17893</v>
      </c>
      <c r="F61" s="10">
        <v>768</v>
      </c>
      <c r="G61" s="12" t="s">
        <v>16</v>
      </c>
      <c r="H61" s="15"/>
      <c r="L61" s="16"/>
      <c r="N61" s="17"/>
      <c r="P61" s="18"/>
      <c r="Q61" s="18"/>
      <c r="R61" s="18"/>
    </row>
    <row r="62" spans="1:18" ht="16.5" customHeight="1" x14ac:dyDescent="0.2">
      <c r="A62" s="13">
        <v>35</v>
      </c>
      <c r="B62" s="14" t="s">
        <v>236</v>
      </c>
      <c r="C62" s="11">
        <v>45073</v>
      </c>
      <c r="D62" s="10">
        <v>870</v>
      </c>
      <c r="E62" s="10">
        <v>53500</v>
      </c>
      <c r="F62" s="10">
        <v>1059</v>
      </c>
      <c r="G62" s="12" t="s">
        <v>19</v>
      </c>
      <c r="H62" s="15"/>
      <c r="L62" s="16"/>
      <c r="N62" s="17"/>
      <c r="P62" s="18"/>
      <c r="Q62" s="18"/>
      <c r="R62" s="18"/>
    </row>
    <row r="63" spans="1:18" ht="16.5" customHeight="1" x14ac:dyDescent="0.2">
      <c r="A63" s="13"/>
      <c r="B63" s="14" t="s">
        <v>237</v>
      </c>
      <c r="C63" s="11">
        <v>45073</v>
      </c>
      <c r="D63" s="10">
        <v>1163</v>
      </c>
      <c r="E63" s="10">
        <v>53261</v>
      </c>
      <c r="F63" s="10">
        <v>1295</v>
      </c>
      <c r="G63" s="12" t="s">
        <v>19</v>
      </c>
      <c r="H63" s="15"/>
      <c r="L63" s="16"/>
      <c r="N63" s="17"/>
      <c r="P63" s="18"/>
      <c r="Q63" s="18"/>
      <c r="R63" s="18"/>
    </row>
    <row r="64" spans="1:18" ht="16.5" customHeight="1" x14ac:dyDescent="0.2">
      <c r="A64" s="13">
        <v>36</v>
      </c>
      <c r="B64" s="14" t="s">
        <v>238</v>
      </c>
      <c r="C64" s="11">
        <v>45076</v>
      </c>
      <c r="D64" s="10">
        <v>3843</v>
      </c>
      <c r="E64" s="10">
        <v>288160</v>
      </c>
      <c r="F64" s="10">
        <v>4347</v>
      </c>
      <c r="G64" s="12" t="s">
        <v>19</v>
      </c>
      <c r="H64" s="15"/>
      <c r="L64" s="16"/>
      <c r="N64" s="17"/>
      <c r="P64" s="18"/>
      <c r="Q64" s="18"/>
      <c r="R64" s="18"/>
    </row>
    <row r="65" spans="1:18" ht="16.5" customHeight="1" x14ac:dyDescent="0.2">
      <c r="A65" s="13">
        <v>37</v>
      </c>
      <c r="B65" s="14" t="s">
        <v>259</v>
      </c>
      <c r="C65" s="11">
        <v>45080</v>
      </c>
      <c r="D65" s="10">
        <v>1310</v>
      </c>
      <c r="E65" s="10">
        <v>81072</v>
      </c>
      <c r="F65" s="10">
        <v>1545</v>
      </c>
      <c r="G65" s="12" t="s">
        <v>19</v>
      </c>
      <c r="H65" s="15"/>
      <c r="L65" s="16"/>
      <c r="N65" s="17"/>
      <c r="P65" s="18"/>
      <c r="Q65" s="18"/>
      <c r="R65" s="18"/>
    </row>
    <row r="66" spans="1:18" ht="16.5" customHeight="1" x14ac:dyDescent="0.2">
      <c r="A66" s="13"/>
      <c r="B66" s="14" t="s">
        <v>260</v>
      </c>
      <c r="C66" s="11">
        <v>45080</v>
      </c>
      <c r="D66" s="10">
        <v>996</v>
      </c>
      <c r="E66" s="10">
        <v>57530</v>
      </c>
      <c r="F66" s="10">
        <v>1124</v>
      </c>
      <c r="G66" s="12" t="s">
        <v>19</v>
      </c>
      <c r="H66" s="15"/>
      <c r="L66" s="16"/>
      <c r="N66" s="17"/>
      <c r="P66" s="18"/>
      <c r="Q66" s="18"/>
      <c r="R66" s="18"/>
    </row>
    <row r="67" spans="1:18" ht="16.5" customHeight="1" x14ac:dyDescent="0.2">
      <c r="A67" s="13">
        <v>38</v>
      </c>
      <c r="B67" s="14" t="s">
        <v>261</v>
      </c>
      <c r="C67" s="11">
        <v>45087</v>
      </c>
      <c r="D67" s="10">
        <v>1575</v>
      </c>
      <c r="E67" s="10">
        <v>125331</v>
      </c>
      <c r="F67" s="10">
        <v>1640</v>
      </c>
      <c r="G67" s="12" t="s">
        <v>19</v>
      </c>
      <c r="H67" s="15"/>
      <c r="L67" s="16"/>
      <c r="N67" s="17"/>
      <c r="P67" s="18"/>
      <c r="Q67" s="18"/>
      <c r="R67" s="18"/>
    </row>
    <row r="68" spans="1:18" ht="16.5" customHeight="1" x14ac:dyDescent="0.2">
      <c r="A68" s="13">
        <v>39</v>
      </c>
      <c r="B68" s="14" t="s">
        <v>262</v>
      </c>
      <c r="C68" s="11">
        <v>45087</v>
      </c>
      <c r="D68" s="10">
        <v>1057</v>
      </c>
      <c r="E68" s="10">
        <v>65500</v>
      </c>
      <c r="F68" s="10">
        <v>1286</v>
      </c>
      <c r="G68" s="12" t="s">
        <v>19</v>
      </c>
      <c r="H68" s="15"/>
      <c r="L68" s="16"/>
      <c r="N68" s="17"/>
      <c r="P68" s="18"/>
      <c r="Q68" s="18"/>
      <c r="R68" s="18"/>
    </row>
    <row r="69" spans="1:18" ht="16.5" customHeight="1" x14ac:dyDescent="0.2">
      <c r="A69" s="13"/>
      <c r="B69" s="14" t="s">
        <v>263</v>
      </c>
      <c r="C69" s="11">
        <v>45087</v>
      </c>
      <c r="D69" s="10">
        <v>814</v>
      </c>
      <c r="E69" s="10">
        <v>53420</v>
      </c>
      <c r="F69" s="10">
        <v>905</v>
      </c>
      <c r="G69" s="12" t="s">
        <v>19</v>
      </c>
      <c r="H69" s="15"/>
      <c r="L69" s="16"/>
      <c r="N69" s="17"/>
      <c r="P69" s="18"/>
      <c r="Q69" s="18"/>
      <c r="R69" s="18"/>
    </row>
    <row r="70" spans="1:18" ht="16.5" customHeight="1" x14ac:dyDescent="0.2">
      <c r="A70" s="13">
        <v>40</v>
      </c>
      <c r="B70" s="14" t="s">
        <v>264</v>
      </c>
      <c r="C70" s="11">
        <v>45090</v>
      </c>
      <c r="D70" s="10">
        <v>1068</v>
      </c>
      <c r="E70" s="10">
        <v>53958</v>
      </c>
      <c r="F70" s="10">
        <v>1600</v>
      </c>
      <c r="G70" s="12" t="s">
        <v>16</v>
      </c>
      <c r="H70" s="15"/>
      <c r="L70" s="16"/>
      <c r="N70" s="17"/>
      <c r="P70" s="18"/>
      <c r="Q70" s="18"/>
      <c r="R70" s="18"/>
    </row>
    <row r="71" spans="1:18" ht="16.5" customHeight="1" x14ac:dyDescent="0.2">
      <c r="A71" s="13">
        <v>41</v>
      </c>
      <c r="B71" s="14" t="s">
        <v>265</v>
      </c>
      <c r="C71" s="11">
        <v>45100</v>
      </c>
      <c r="D71" s="10">
        <v>561</v>
      </c>
      <c r="E71" s="10">
        <v>97299</v>
      </c>
      <c r="F71" s="10">
        <v>1820</v>
      </c>
      <c r="G71" s="12" t="s">
        <v>16</v>
      </c>
      <c r="H71" s="15"/>
      <c r="L71" s="16"/>
      <c r="N71" s="17"/>
      <c r="P71" s="18"/>
      <c r="Q71" s="18"/>
      <c r="R71" s="18"/>
    </row>
    <row r="72" spans="1:18" ht="16.5" customHeight="1" x14ac:dyDescent="0.2">
      <c r="A72" s="13">
        <v>42</v>
      </c>
      <c r="B72" s="14" t="s">
        <v>275</v>
      </c>
      <c r="C72" s="11">
        <v>45114</v>
      </c>
      <c r="D72" s="10">
        <v>1044</v>
      </c>
      <c r="E72" s="10">
        <v>69026</v>
      </c>
      <c r="F72" s="10">
        <v>2317</v>
      </c>
      <c r="G72" s="12" t="s">
        <v>16</v>
      </c>
      <c r="H72" s="15"/>
      <c r="L72" s="16"/>
      <c r="N72" s="17"/>
      <c r="P72" s="18"/>
      <c r="Q72" s="18"/>
      <c r="R72" s="18"/>
    </row>
    <row r="73" spans="1:18" ht="16.5" customHeight="1" x14ac:dyDescent="0.2">
      <c r="A73" s="13">
        <v>43</v>
      </c>
      <c r="B73" s="14" t="s">
        <v>276</v>
      </c>
      <c r="C73" s="11">
        <v>45133</v>
      </c>
      <c r="D73" s="10">
        <v>506</v>
      </c>
      <c r="E73" s="10">
        <v>98031</v>
      </c>
      <c r="F73" s="10">
        <v>1823</v>
      </c>
      <c r="G73" s="12" t="s">
        <v>16</v>
      </c>
      <c r="H73" s="15"/>
      <c r="L73" s="16"/>
      <c r="N73" s="17"/>
      <c r="P73" s="18"/>
      <c r="Q73" s="18"/>
      <c r="R73" s="18"/>
    </row>
    <row r="74" spans="1:18" ht="16.5" customHeight="1" x14ac:dyDescent="0.2">
      <c r="A74" s="13">
        <v>44</v>
      </c>
      <c r="B74" s="14" t="s">
        <v>281</v>
      </c>
      <c r="C74" s="11">
        <v>45156</v>
      </c>
      <c r="D74" s="10">
        <v>1262</v>
      </c>
      <c r="E74" s="10">
        <v>139863</v>
      </c>
      <c r="F74" s="10">
        <v>2870</v>
      </c>
      <c r="G74" s="12" t="s">
        <v>16</v>
      </c>
      <c r="H74" s="15"/>
      <c r="L74" s="16"/>
      <c r="N74" s="17"/>
      <c r="P74" s="18"/>
      <c r="Q74" s="18"/>
      <c r="R74" s="18"/>
    </row>
    <row r="75" spans="1:18" ht="16.5" customHeight="1" x14ac:dyDescent="0.2">
      <c r="A75" s="13">
        <v>45</v>
      </c>
      <c r="B75" s="14" t="s">
        <v>287</v>
      </c>
      <c r="C75" s="11">
        <v>45178</v>
      </c>
      <c r="D75" s="10">
        <v>1432</v>
      </c>
      <c r="E75" s="10">
        <v>105106</v>
      </c>
      <c r="F75" s="10">
        <v>2577</v>
      </c>
      <c r="G75" s="12" t="s">
        <v>16</v>
      </c>
      <c r="H75" s="15"/>
      <c r="L75" s="16"/>
      <c r="N75" s="17"/>
      <c r="P75" s="18"/>
      <c r="Q75" s="18"/>
      <c r="R75" s="18"/>
    </row>
    <row r="76" spans="1:18" s="119" customFormat="1" ht="16.5" customHeight="1" x14ac:dyDescent="0.2">
      <c r="A76" s="115"/>
      <c r="B76" s="116"/>
      <c r="C76" s="117" t="s">
        <v>42</v>
      </c>
      <c r="D76" s="116">
        <f>SUM(D13:D75)</f>
        <v>119149</v>
      </c>
      <c r="E76" s="116">
        <f>SUM(E13:E75)</f>
        <v>8790009</v>
      </c>
      <c r="F76" s="117">
        <f>SUM(F13:F75)</f>
        <v>146993</v>
      </c>
      <c r="G76" s="117"/>
      <c r="H76" s="118"/>
      <c r="P76" s="120"/>
      <c r="Q76" s="120"/>
      <c r="R76" s="120"/>
    </row>
    <row r="78" spans="1:18" x14ac:dyDescent="0.2">
      <c r="D78" s="20"/>
      <c r="E78" s="20"/>
      <c r="F78" s="20"/>
    </row>
    <row r="79" spans="1:18" x14ac:dyDescent="0.2">
      <c r="D79" s="20"/>
      <c r="E79" s="20"/>
      <c r="F79" s="20"/>
    </row>
    <row r="80" spans="1:18" x14ac:dyDescent="0.2">
      <c r="E80" s="20"/>
    </row>
    <row r="83" spans="6:8" x14ac:dyDescent="0.2">
      <c r="F83" s="21"/>
      <c r="G83" s="21"/>
      <c r="H83" s="21"/>
    </row>
  </sheetData>
  <phoneticPr fontId="26" type="noConversion"/>
  <pageMargins left="1.4569444444444399" right="0.31527777777777799" top="0.31527777777777799" bottom="0.43333333333333302" header="0.511811023622047" footer="0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90"/>
  <sheetViews>
    <sheetView showGridLines="0" zoomScaleNormal="100" zoomScalePageLayoutView="110" workbookViewId="0">
      <selection activeCell="G36" sqref="G36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6" ht="15" x14ac:dyDescent="0.25">
      <c r="A10" s="3" t="s">
        <v>43</v>
      </c>
      <c r="B10" s="4"/>
      <c r="C10" s="4"/>
      <c r="D10" s="4"/>
      <c r="E10" s="5" t="str">
        <f>Principal!C13</f>
        <v>Datos al 30/09/2023</v>
      </c>
    </row>
    <row r="11" spans="1:16" x14ac:dyDescent="0.2">
      <c r="A11" s="4"/>
      <c r="B11" s="4"/>
      <c r="C11" s="4"/>
      <c r="D11" s="4"/>
      <c r="E11" s="4"/>
    </row>
    <row r="12" spans="1:1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  <c r="H12" s="22"/>
      <c r="I12" s="23"/>
      <c r="J12" s="23"/>
      <c r="K12" s="23"/>
      <c r="M12" s="22"/>
      <c r="N12" s="23"/>
      <c r="O12" s="23"/>
      <c r="P12" s="23"/>
    </row>
    <row r="13" spans="1:16" ht="16.5" customHeight="1" x14ac:dyDescent="0.2">
      <c r="A13" s="24" t="s">
        <v>46</v>
      </c>
      <c r="B13" s="5">
        <v>16082</v>
      </c>
      <c r="C13" s="5">
        <v>1198887</v>
      </c>
      <c r="D13" s="5">
        <v>18512</v>
      </c>
      <c r="E13" s="111">
        <f>+D13/$D$90</f>
        <v>0.1258489296178712</v>
      </c>
      <c r="H13" s="22"/>
      <c r="I13" s="23"/>
      <c r="J13" s="23"/>
      <c r="K13" s="23"/>
      <c r="M13" s="22"/>
      <c r="N13" s="23"/>
      <c r="O13" s="23"/>
      <c r="P13" s="23"/>
    </row>
    <row r="14" spans="1:16" ht="16.5" customHeight="1" x14ac:dyDescent="0.2">
      <c r="A14" s="24" t="s">
        <v>47</v>
      </c>
      <c r="B14" s="5">
        <v>14647</v>
      </c>
      <c r="C14" s="5">
        <v>1052243</v>
      </c>
      <c r="D14" s="5">
        <v>15779</v>
      </c>
      <c r="E14" s="25">
        <f>+D14/$D$90</f>
        <v>0.10726935287599339</v>
      </c>
      <c r="H14" s="22"/>
      <c r="I14" s="23"/>
      <c r="J14" s="23"/>
      <c r="K14" s="23"/>
      <c r="M14" s="22"/>
      <c r="N14" s="23"/>
      <c r="O14" s="23"/>
      <c r="P14" s="23"/>
    </row>
    <row r="15" spans="1:16" ht="16.5" customHeight="1" x14ac:dyDescent="0.2">
      <c r="A15" s="24" t="s">
        <v>48</v>
      </c>
      <c r="B15" s="5">
        <v>8893</v>
      </c>
      <c r="C15" s="5">
        <v>529374</v>
      </c>
      <c r="D15" s="5">
        <v>13443</v>
      </c>
      <c r="E15" s="25">
        <f>+D15/$D$90</f>
        <v>9.1388675499840241E-2</v>
      </c>
      <c r="H15" s="22"/>
      <c r="I15" s="23"/>
      <c r="J15" s="23"/>
      <c r="K15" s="23"/>
      <c r="M15" s="22"/>
      <c r="N15" s="23"/>
      <c r="O15" s="23"/>
      <c r="P15" s="23"/>
    </row>
    <row r="16" spans="1:16" ht="16.5" customHeight="1" x14ac:dyDescent="0.2">
      <c r="A16" s="24" t="s">
        <v>49</v>
      </c>
      <c r="B16" s="5">
        <v>9163</v>
      </c>
      <c r="C16" s="5">
        <v>750424</v>
      </c>
      <c r="D16" s="5">
        <v>10292</v>
      </c>
      <c r="E16" s="25">
        <f>+D16/$D$90</f>
        <v>6.9967436453496679E-2</v>
      </c>
      <c r="H16" s="22"/>
      <c r="I16" s="23"/>
      <c r="J16" s="23"/>
      <c r="K16" s="23"/>
      <c r="M16" s="22"/>
      <c r="N16" s="23"/>
      <c r="O16" s="23"/>
      <c r="P16" s="23"/>
    </row>
    <row r="17" spans="1:16" ht="16.5" customHeight="1" x14ac:dyDescent="0.2">
      <c r="A17" s="24" t="s">
        <v>54</v>
      </c>
      <c r="B17" s="5">
        <v>8830</v>
      </c>
      <c r="C17" s="5">
        <v>611490</v>
      </c>
      <c r="D17" s="5">
        <v>10013</v>
      </c>
      <c r="E17" s="25">
        <f>+D17/$D$90</f>
        <v>6.8070728838793448E-2</v>
      </c>
      <c r="H17" s="22"/>
      <c r="I17" s="23"/>
      <c r="J17" s="23"/>
      <c r="K17" s="23"/>
      <c r="M17" s="22"/>
      <c r="N17" s="23"/>
      <c r="O17" s="23"/>
      <c r="P17" s="23"/>
    </row>
    <row r="18" spans="1:16" ht="16.5" customHeight="1" x14ac:dyDescent="0.2">
      <c r="A18" s="24" t="s">
        <v>50</v>
      </c>
      <c r="B18" s="5">
        <v>6364</v>
      </c>
      <c r="C18" s="5">
        <v>556738</v>
      </c>
      <c r="D18" s="5">
        <v>7439</v>
      </c>
      <c r="E18" s="25">
        <f>+D18/$D$90</f>
        <v>5.0572071490241136E-2</v>
      </c>
      <c r="H18" s="22"/>
      <c r="I18" s="23"/>
      <c r="J18" s="23"/>
      <c r="K18" s="23"/>
      <c r="M18" s="22"/>
      <c r="N18" s="23"/>
      <c r="O18" s="23"/>
      <c r="P18" s="23"/>
    </row>
    <row r="19" spans="1:16" ht="16.5" customHeight="1" x14ac:dyDescent="0.2">
      <c r="A19" s="24" t="s">
        <v>51</v>
      </c>
      <c r="B19" s="5">
        <v>5857</v>
      </c>
      <c r="C19" s="5">
        <v>461197</v>
      </c>
      <c r="D19" s="5">
        <v>6614</v>
      </c>
      <c r="E19" s="25">
        <f>+D19/$D$90</f>
        <v>4.4963527468269239E-2</v>
      </c>
      <c r="H19" s="22"/>
      <c r="I19" s="23"/>
      <c r="J19" s="23"/>
      <c r="K19" s="23"/>
      <c r="M19" s="22"/>
      <c r="N19" s="23"/>
      <c r="O19" s="23"/>
      <c r="P19" s="23"/>
    </row>
    <row r="20" spans="1:16" ht="16.5" customHeight="1" x14ac:dyDescent="0.2">
      <c r="A20" s="24" t="s">
        <v>52</v>
      </c>
      <c r="B20" s="5">
        <v>5340</v>
      </c>
      <c r="C20" s="5">
        <v>377889</v>
      </c>
      <c r="D20" s="5">
        <v>6166</v>
      </c>
      <c r="E20" s="25">
        <f>+D20/$D$90</f>
        <v>4.1917918108459046E-2</v>
      </c>
      <c r="H20" s="22"/>
      <c r="I20" s="23"/>
      <c r="J20" s="23"/>
      <c r="K20" s="23"/>
      <c r="M20" s="22"/>
      <c r="N20" s="23"/>
      <c r="O20" s="23"/>
      <c r="P20" s="23"/>
    </row>
    <row r="21" spans="1:16" ht="16.5" customHeight="1" x14ac:dyDescent="0.2">
      <c r="A21" s="24" t="s">
        <v>56</v>
      </c>
      <c r="B21" s="5">
        <v>3960</v>
      </c>
      <c r="C21" s="5">
        <v>32754</v>
      </c>
      <c r="D21" s="5">
        <v>5571</v>
      </c>
      <c r="E21" s="25">
        <f>+D21/$D$90</f>
        <v>3.7872968177461129E-2</v>
      </c>
      <c r="H21" s="22"/>
      <c r="I21" s="23"/>
      <c r="J21" s="23"/>
      <c r="K21" s="23"/>
      <c r="M21" s="22"/>
      <c r="N21" s="23"/>
      <c r="O21" s="23"/>
      <c r="P21" s="23"/>
    </row>
    <row r="22" spans="1:16" ht="16.5" customHeight="1" x14ac:dyDescent="0.2">
      <c r="A22" s="24" t="s">
        <v>55</v>
      </c>
      <c r="B22" s="5">
        <v>4379</v>
      </c>
      <c r="C22" s="5">
        <v>294968</v>
      </c>
      <c r="D22" s="5">
        <v>5364</v>
      </c>
      <c r="E22" s="25">
        <f>+D22/$D$90</f>
        <v>3.6465733495584546E-2</v>
      </c>
      <c r="H22" s="22"/>
      <c r="I22" s="23"/>
      <c r="J22" s="23"/>
      <c r="K22" s="23"/>
      <c r="M22" s="22"/>
      <c r="N22" s="23"/>
      <c r="O22" s="23"/>
      <c r="P22" s="23"/>
    </row>
    <row r="23" spans="1:16" ht="16.5" customHeight="1" x14ac:dyDescent="0.2">
      <c r="A23" s="24" t="s">
        <v>53</v>
      </c>
      <c r="B23" s="5">
        <v>3904</v>
      </c>
      <c r="C23" s="5">
        <v>350897</v>
      </c>
      <c r="D23" s="5">
        <v>4928</v>
      </c>
      <c r="E23" s="25">
        <f>+D23/$D$90</f>
        <v>3.3501702957912126E-2</v>
      </c>
      <c r="H23" s="22"/>
      <c r="I23" s="23"/>
      <c r="J23" s="23"/>
      <c r="K23" s="23"/>
      <c r="M23" s="22"/>
      <c r="N23" s="23"/>
      <c r="O23" s="23"/>
      <c r="P23" s="23"/>
    </row>
    <row r="24" spans="1:16" ht="16.5" customHeight="1" x14ac:dyDescent="0.2">
      <c r="A24" s="24" t="s">
        <v>60</v>
      </c>
      <c r="B24" s="5">
        <v>2660</v>
      </c>
      <c r="C24" s="5">
        <v>28004</v>
      </c>
      <c r="D24" s="5">
        <v>3574</v>
      </c>
      <c r="E24" s="25">
        <f>+D24/$D$90</f>
        <v>2.4296892526700069E-2</v>
      </c>
      <c r="H24" s="22"/>
      <c r="I24" s="23"/>
      <c r="J24" s="23"/>
      <c r="K24" s="23"/>
      <c r="M24" s="22"/>
      <c r="N24" s="23"/>
      <c r="O24" s="23"/>
      <c r="P24" s="23"/>
    </row>
    <row r="25" spans="1:16" ht="16.5" customHeight="1" x14ac:dyDescent="0.2">
      <c r="A25" s="24" t="s">
        <v>61</v>
      </c>
      <c r="B25" s="5">
        <v>2601</v>
      </c>
      <c r="C25" s="5">
        <v>183047</v>
      </c>
      <c r="D25" s="5">
        <v>3168</v>
      </c>
      <c r="E25" s="25">
        <f>+D25/$D$90</f>
        <v>2.1536809044372079E-2</v>
      </c>
      <c r="H25" s="22"/>
      <c r="I25" s="23"/>
      <c r="J25" s="23"/>
      <c r="K25" s="23"/>
      <c r="M25" s="22"/>
      <c r="N25" s="23"/>
      <c r="O25" s="23"/>
      <c r="P25" s="23"/>
    </row>
    <row r="26" spans="1:16" ht="16.5" customHeight="1" x14ac:dyDescent="0.2">
      <c r="A26" s="24" t="s">
        <v>62</v>
      </c>
      <c r="B26" s="5">
        <v>2713</v>
      </c>
      <c r="C26" s="5">
        <v>216749</v>
      </c>
      <c r="D26" s="5">
        <v>3144</v>
      </c>
      <c r="E26" s="25">
        <f>+D26/$D$90</f>
        <v>2.1373651400096536E-2</v>
      </c>
      <c r="H26" s="22"/>
      <c r="I26" s="23"/>
      <c r="J26" s="23"/>
      <c r="K26" s="23"/>
      <c r="M26" s="22"/>
      <c r="N26" s="23"/>
      <c r="O26" s="23"/>
      <c r="P26" s="23"/>
    </row>
    <row r="27" spans="1:16" ht="16.5" customHeight="1" x14ac:dyDescent="0.2">
      <c r="A27" s="24" t="s">
        <v>212</v>
      </c>
      <c r="B27" s="5">
        <v>0</v>
      </c>
      <c r="C27" s="5">
        <v>221174</v>
      </c>
      <c r="D27" s="5">
        <v>2912</v>
      </c>
      <c r="E27" s="25">
        <f>+D27/$D$90</f>
        <v>1.9796460838766256E-2</v>
      </c>
      <c r="H27" s="22"/>
      <c r="I27" s="23"/>
      <c r="J27" s="23"/>
      <c r="K27" s="23"/>
      <c r="M27" s="22"/>
      <c r="N27" s="23"/>
      <c r="O27" s="23"/>
      <c r="P27" s="23"/>
    </row>
    <row r="28" spans="1:16" ht="16.5" customHeight="1" x14ac:dyDescent="0.2">
      <c r="A28" s="24" t="s">
        <v>58</v>
      </c>
      <c r="B28" s="5">
        <v>2219</v>
      </c>
      <c r="C28" s="5">
        <v>202985</v>
      </c>
      <c r="D28" s="5">
        <v>2636</v>
      </c>
      <c r="E28" s="25">
        <f>+D28/$D$90</f>
        <v>1.7920147929597476E-2</v>
      </c>
      <c r="H28" s="22"/>
      <c r="I28" s="23"/>
      <c r="J28" s="23"/>
      <c r="K28" s="23"/>
      <c r="M28" s="22"/>
      <c r="N28" s="23"/>
      <c r="O28" s="23"/>
      <c r="P28" s="23"/>
    </row>
    <row r="29" spans="1:16" ht="16.5" customHeight="1" x14ac:dyDescent="0.2">
      <c r="A29" s="24" t="s">
        <v>57</v>
      </c>
      <c r="B29" s="5">
        <v>2120</v>
      </c>
      <c r="C29" s="5">
        <v>159781</v>
      </c>
      <c r="D29" s="5">
        <v>2587</v>
      </c>
      <c r="E29" s="25">
        <f>+D29/$D$90</f>
        <v>1.7587034405868236E-2</v>
      </c>
      <c r="H29" s="22"/>
      <c r="I29" s="23"/>
      <c r="J29" s="23"/>
      <c r="K29" s="23"/>
      <c r="M29" s="22"/>
      <c r="N29" s="23"/>
      <c r="O29" s="23"/>
      <c r="P29" s="23"/>
    </row>
    <row r="30" spans="1:16" ht="16.5" customHeight="1" x14ac:dyDescent="0.2">
      <c r="A30" s="24" t="s">
        <v>68</v>
      </c>
      <c r="B30" s="5">
        <v>2017</v>
      </c>
      <c r="C30" s="5">
        <v>145657</v>
      </c>
      <c r="D30" s="5">
        <v>2487</v>
      </c>
      <c r="E30" s="25">
        <f>+D30/$D$90</f>
        <v>1.6907210888053463E-2</v>
      </c>
      <c r="H30" s="22"/>
      <c r="I30" s="23"/>
      <c r="J30" s="23"/>
      <c r="K30" s="23"/>
      <c r="M30" s="22"/>
      <c r="N30" s="23"/>
      <c r="O30" s="23"/>
      <c r="P30" s="23"/>
    </row>
    <row r="31" spans="1:16" ht="16.5" customHeight="1" x14ac:dyDescent="0.2">
      <c r="A31" s="24" t="s">
        <v>63</v>
      </c>
      <c r="B31" s="5">
        <v>1792</v>
      </c>
      <c r="C31" s="5">
        <v>122287</v>
      </c>
      <c r="D31" s="5">
        <v>2064</v>
      </c>
      <c r="E31" s="25">
        <f>+D31/$D$90</f>
        <v>1.4031557407696961E-2</v>
      </c>
      <c r="H31" s="22"/>
      <c r="I31" s="23"/>
      <c r="J31" s="23"/>
      <c r="K31" s="23"/>
      <c r="M31" s="22"/>
      <c r="N31" s="23"/>
      <c r="O31" s="23"/>
      <c r="P31" s="23"/>
    </row>
    <row r="32" spans="1:16" ht="16.5" customHeight="1" x14ac:dyDescent="0.2">
      <c r="A32" s="24" t="s">
        <v>65</v>
      </c>
      <c r="B32" s="5">
        <v>1775</v>
      </c>
      <c r="C32" s="5">
        <v>150521</v>
      </c>
      <c r="D32" s="5">
        <v>1992</v>
      </c>
      <c r="E32" s="25">
        <f>+D32/$D$90</f>
        <v>1.3542084474870323E-2</v>
      </c>
      <c r="H32" s="22"/>
      <c r="I32" s="23"/>
      <c r="J32" s="23"/>
      <c r="K32" s="23"/>
      <c r="M32" s="22"/>
      <c r="N32" s="23"/>
      <c r="O32" s="23"/>
      <c r="P32" s="23"/>
    </row>
    <row r="33" spans="1:16" ht="16.5" customHeight="1" x14ac:dyDescent="0.2">
      <c r="A33" s="24" t="s">
        <v>64</v>
      </c>
      <c r="B33" s="5">
        <v>1564</v>
      </c>
      <c r="C33" s="5">
        <v>114051</v>
      </c>
      <c r="D33" s="5">
        <v>1930</v>
      </c>
      <c r="E33" s="25">
        <f>+D33/$D$90</f>
        <v>1.3120593893825163E-2</v>
      </c>
      <c r="H33" s="22"/>
      <c r="I33" s="23"/>
      <c r="J33" s="23"/>
      <c r="K33" s="23"/>
      <c r="M33" s="22"/>
      <c r="N33" s="23"/>
      <c r="O33" s="23"/>
      <c r="P33" s="23"/>
    </row>
    <row r="34" spans="1:16" ht="16.5" customHeight="1" x14ac:dyDescent="0.2">
      <c r="A34" s="24" t="s">
        <v>59</v>
      </c>
      <c r="B34" s="5">
        <v>1428</v>
      </c>
      <c r="C34" s="5">
        <v>95302</v>
      </c>
      <c r="D34" s="5">
        <v>1744</v>
      </c>
      <c r="E34" s="25">
        <f>+D34/$D$90</f>
        <v>1.1856122150689681E-2</v>
      </c>
      <c r="H34" s="22"/>
      <c r="I34" s="23"/>
      <c r="J34" s="23"/>
      <c r="K34" s="23"/>
      <c r="M34" s="22"/>
      <c r="N34" s="23"/>
      <c r="O34" s="23"/>
      <c r="P34" s="23"/>
    </row>
    <row r="35" spans="1:16" ht="16.5" customHeight="1" x14ac:dyDescent="0.2">
      <c r="A35" s="24" t="s">
        <v>67</v>
      </c>
      <c r="B35" s="5">
        <v>1095</v>
      </c>
      <c r="C35" s="5">
        <v>74176</v>
      </c>
      <c r="D35" s="5">
        <v>1310</v>
      </c>
      <c r="E35" s="25">
        <f>+D35/$D$90</f>
        <v>8.9056880833735565E-3</v>
      </c>
      <c r="H35" s="22"/>
      <c r="I35" s="23"/>
      <c r="J35" s="23"/>
      <c r="K35" s="23"/>
      <c r="M35" s="22"/>
      <c r="N35" s="23"/>
      <c r="O35" s="23"/>
      <c r="P35" s="23"/>
    </row>
    <row r="36" spans="1:16" ht="16.5" customHeight="1" x14ac:dyDescent="0.2">
      <c r="A36" s="24" t="s">
        <v>268</v>
      </c>
      <c r="B36" s="5">
        <v>0</v>
      </c>
      <c r="C36" s="5">
        <v>48001</v>
      </c>
      <c r="D36" s="5">
        <v>1200</v>
      </c>
      <c r="E36" s="25">
        <f>+D36/$D$90</f>
        <v>8.1578822137773031E-3</v>
      </c>
      <c r="H36" s="22"/>
      <c r="I36" s="23"/>
      <c r="J36" s="23"/>
      <c r="K36" s="23"/>
      <c r="M36" s="22"/>
      <c r="N36" s="23"/>
      <c r="O36" s="23"/>
      <c r="P36" s="23"/>
    </row>
    <row r="37" spans="1:16" ht="16.5" customHeight="1" x14ac:dyDescent="0.2">
      <c r="A37" s="24" t="s">
        <v>66</v>
      </c>
      <c r="B37" s="5">
        <v>1014</v>
      </c>
      <c r="C37" s="5">
        <v>101754</v>
      </c>
      <c r="D37" s="5">
        <v>936</v>
      </c>
      <c r="E37" s="25">
        <f>+D37/$D$90</f>
        <v>6.3631481267462965E-3</v>
      </c>
      <c r="H37" s="22"/>
      <c r="I37" s="23"/>
      <c r="J37" s="23"/>
      <c r="K37" s="23"/>
      <c r="M37" s="22"/>
      <c r="N37" s="23"/>
      <c r="O37" s="23"/>
      <c r="P37" s="23"/>
    </row>
    <row r="38" spans="1:16" ht="16.5" customHeight="1" x14ac:dyDescent="0.2">
      <c r="A38" s="24" t="s">
        <v>267</v>
      </c>
      <c r="B38" s="5">
        <v>0</v>
      </c>
      <c r="C38" s="5">
        <v>48250</v>
      </c>
      <c r="D38" s="5">
        <v>723</v>
      </c>
      <c r="E38" s="25">
        <f>+D38/$D$90</f>
        <v>4.9151240338008257E-3</v>
      </c>
      <c r="H38" s="22"/>
      <c r="I38" s="23"/>
      <c r="J38" s="23"/>
      <c r="K38" s="23"/>
      <c r="M38" s="22"/>
      <c r="N38" s="23"/>
      <c r="O38" s="23"/>
      <c r="P38" s="23"/>
    </row>
    <row r="39" spans="1:16" ht="16.5" customHeight="1" x14ac:dyDescent="0.2">
      <c r="A39" s="24" t="s">
        <v>69</v>
      </c>
      <c r="B39" s="5">
        <v>641</v>
      </c>
      <c r="C39" s="5">
        <v>70176</v>
      </c>
      <c r="D39" s="5">
        <v>719</v>
      </c>
      <c r="E39" s="25">
        <f>+D39/$D$90</f>
        <v>4.887931093088234E-3</v>
      </c>
      <c r="H39" s="22"/>
      <c r="I39" s="23"/>
      <c r="J39" s="23"/>
      <c r="K39" s="23"/>
      <c r="M39" s="22"/>
      <c r="N39" s="23"/>
      <c r="O39" s="23"/>
      <c r="P39" s="23"/>
    </row>
    <row r="40" spans="1:16" ht="16.5" customHeight="1" x14ac:dyDescent="0.2">
      <c r="A40" s="24" t="s">
        <v>266</v>
      </c>
      <c r="B40" s="5">
        <v>324</v>
      </c>
      <c r="C40" s="5">
        <v>23778</v>
      </c>
      <c r="D40" s="5">
        <v>581</v>
      </c>
      <c r="E40" s="25">
        <f>+D40/$D$90</f>
        <v>3.9497746385038441E-3</v>
      </c>
      <c r="H40" s="22"/>
      <c r="I40" s="23"/>
      <c r="J40" s="23"/>
      <c r="K40" s="23"/>
      <c r="M40" s="22"/>
      <c r="N40" s="23"/>
      <c r="O40" s="23"/>
      <c r="P40" s="23"/>
    </row>
    <row r="41" spans="1:16" ht="16.5" customHeight="1" x14ac:dyDescent="0.2">
      <c r="A41" s="24" t="s">
        <v>72</v>
      </c>
      <c r="B41" s="5">
        <v>503</v>
      </c>
      <c r="C41" s="5">
        <v>42728</v>
      </c>
      <c r="D41" s="5">
        <v>561</v>
      </c>
      <c r="E41" s="25">
        <f>+D41/$D$90</f>
        <v>3.8138099349408895E-3</v>
      </c>
      <c r="H41" s="22"/>
      <c r="I41" s="23"/>
      <c r="J41" s="23"/>
      <c r="K41" s="23"/>
      <c r="M41" s="22"/>
      <c r="N41" s="23"/>
      <c r="O41" s="23"/>
      <c r="P41" s="23"/>
    </row>
    <row r="42" spans="1:16" ht="16.5" customHeight="1" x14ac:dyDescent="0.2">
      <c r="A42" s="24" t="s">
        <v>71</v>
      </c>
      <c r="B42" s="5">
        <v>426</v>
      </c>
      <c r="C42" s="5">
        <v>25914</v>
      </c>
      <c r="D42" s="5">
        <v>531</v>
      </c>
      <c r="E42" s="25">
        <f>+D42/$D$90</f>
        <v>3.6098628795964566E-3</v>
      </c>
      <c r="H42" s="22"/>
      <c r="I42" s="23"/>
      <c r="J42" s="23"/>
      <c r="K42" s="23"/>
      <c r="M42" s="22"/>
      <c r="N42" s="23"/>
      <c r="O42" s="23"/>
      <c r="P42" s="23"/>
    </row>
    <row r="43" spans="1:16" ht="16.5" customHeight="1" x14ac:dyDescent="0.2">
      <c r="A43" s="24" t="s">
        <v>86</v>
      </c>
      <c r="B43" s="5">
        <v>410</v>
      </c>
      <c r="C43" s="5">
        <v>24430</v>
      </c>
      <c r="D43" s="5">
        <v>501</v>
      </c>
      <c r="E43" s="25">
        <f>+D43/$D$90</f>
        <v>3.4059158242520241E-3</v>
      </c>
      <c r="H43" s="22"/>
      <c r="I43" s="23"/>
      <c r="J43" s="23"/>
      <c r="K43" s="23"/>
      <c r="M43" s="22"/>
      <c r="N43" s="23"/>
      <c r="O43" s="23"/>
      <c r="P43" s="23"/>
    </row>
    <row r="44" spans="1:16" ht="16.5" customHeight="1" x14ac:dyDescent="0.2">
      <c r="A44" s="24" t="s">
        <v>241</v>
      </c>
      <c r="B44" s="5">
        <v>630</v>
      </c>
      <c r="C44" s="5">
        <v>630</v>
      </c>
      <c r="D44" s="5">
        <v>475</v>
      </c>
      <c r="E44" s="25">
        <f>+D44/$D$90</f>
        <v>3.2291617096201824E-3</v>
      </c>
      <c r="H44" s="22"/>
      <c r="I44" s="23"/>
      <c r="J44" s="23"/>
      <c r="K44" s="23"/>
      <c r="M44" s="22"/>
      <c r="N44" s="23"/>
      <c r="O44" s="23"/>
      <c r="P44" s="23"/>
    </row>
    <row r="45" spans="1:16" ht="16.5" customHeight="1" x14ac:dyDescent="0.2">
      <c r="A45" s="24" t="s">
        <v>77</v>
      </c>
      <c r="B45" s="5">
        <v>372</v>
      </c>
      <c r="C45" s="5">
        <v>24135</v>
      </c>
      <c r="D45" s="5">
        <v>461</v>
      </c>
      <c r="E45" s="25">
        <f>+D45/$D$90</f>
        <v>3.1339864171261141E-3</v>
      </c>
      <c r="H45" s="22"/>
      <c r="I45" s="23"/>
      <c r="J45" s="23"/>
      <c r="K45" s="23"/>
      <c r="M45" s="22"/>
      <c r="N45" s="23"/>
      <c r="O45" s="23"/>
      <c r="P45" s="23"/>
    </row>
    <row r="46" spans="1:16" ht="16.5" customHeight="1" x14ac:dyDescent="0.2">
      <c r="A46" s="24" t="s">
        <v>87</v>
      </c>
      <c r="B46" s="5">
        <v>320</v>
      </c>
      <c r="C46" s="5">
        <v>6540</v>
      </c>
      <c r="D46" s="5">
        <v>428</v>
      </c>
      <c r="E46" s="25">
        <f>+D46/$D$90</f>
        <v>2.9096446562472383E-3</v>
      </c>
      <c r="H46" s="22"/>
      <c r="I46" s="23"/>
      <c r="J46" s="23"/>
      <c r="K46" s="23"/>
      <c r="M46" s="22"/>
      <c r="N46" s="23"/>
      <c r="O46" s="23"/>
      <c r="P46" s="23"/>
    </row>
    <row r="47" spans="1:16" ht="16.5" customHeight="1" x14ac:dyDescent="0.2">
      <c r="A47" s="24" t="s">
        <v>70</v>
      </c>
      <c r="B47" s="5">
        <v>309</v>
      </c>
      <c r="C47" s="5">
        <v>30474</v>
      </c>
      <c r="D47" s="5">
        <v>409</v>
      </c>
      <c r="E47" s="25">
        <f>+D47/$D$90</f>
        <v>2.7804781878624308E-3</v>
      </c>
      <c r="H47" s="22"/>
      <c r="I47" s="23"/>
      <c r="J47" s="23"/>
      <c r="K47" s="23"/>
      <c r="M47" s="22"/>
      <c r="N47" s="23"/>
      <c r="O47" s="23"/>
      <c r="P47" s="23"/>
    </row>
    <row r="48" spans="1:16" ht="16.5" customHeight="1" x14ac:dyDescent="0.2">
      <c r="A48" s="24" t="s">
        <v>84</v>
      </c>
      <c r="B48" s="5">
        <v>322</v>
      </c>
      <c r="C48" s="5">
        <v>22420</v>
      </c>
      <c r="D48" s="5">
        <v>379</v>
      </c>
      <c r="E48" s="25">
        <f>+D48/$D$90</f>
        <v>2.5765311325179983E-3</v>
      </c>
      <c r="H48" s="22"/>
      <c r="I48" s="23"/>
      <c r="J48" s="23"/>
      <c r="K48" s="23"/>
      <c r="M48" s="22"/>
      <c r="N48" s="23"/>
      <c r="O48" s="23"/>
      <c r="P48" s="23"/>
    </row>
    <row r="49" spans="1:16" ht="16.5" customHeight="1" x14ac:dyDescent="0.2">
      <c r="A49" s="24" t="s">
        <v>277</v>
      </c>
      <c r="B49" s="5">
        <v>336</v>
      </c>
      <c r="C49" s="5">
        <v>22036</v>
      </c>
      <c r="D49" s="5">
        <v>365</v>
      </c>
      <c r="E49" s="25">
        <f>+D49/$D$90</f>
        <v>2.4813558400239299E-3</v>
      </c>
      <c r="H49" s="22"/>
      <c r="I49" s="23"/>
      <c r="J49" s="23"/>
      <c r="K49" s="23"/>
      <c r="M49" s="22"/>
      <c r="N49" s="23"/>
      <c r="O49" s="23"/>
      <c r="P49" s="23"/>
    </row>
    <row r="50" spans="1:16" ht="16.5" customHeight="1" x14ac:dyDescent="0.2">
      <c r="A50" s="24" t="s">
        <v>74</v>
      </c>
      <c r="B50" s="5">
        <v>340</v>
      </c>
      <c r="C50" s="5">
        <v>38108</v>
      </c>
      <c r="D50" s="5">
        <v>359</v>
      </c>
      <c r="E50" s="25">
        <f>+D50/$D$90</f>
        <v>2.4405664289550433E-3</v>
      </c>
      <c r="H50" s="22"/>
      <c r="I50" s="23"/>
      <c r="J50" s="23"/>
      <c r="K50" s="23"/>
      <c r="M50" s="22"/>
      <c r="N50" s="23"/>
      <c r="O50" s="23"/>
      <c r="P50" s="23"/>
    </row>
    <row r="51" spans="1:16" ht="16.5" customHeight="1" x14ac:dyDescent="0.2">
      <c r="A51" s="24" t="s">
        <v>282</v>
      </c>
      <c r="B51" s="5">
        <v>0</v>
      </c>
      <c r="C51" s="5">
        <v>26370</v>
      </c>
      <c r="D51" s="5">
        <v>328</v>
      </c>
      <c r="E51" s="111">
        <f>+D51/$D$90</f>
        <v>2.2298211384324629E-3</v>
      </c>
      <c r="H51" s="22"/>
      <c r="I51" s="23"/>
      <c r="J51" s="23"/>
      <c r="K51" s="23"/>
      <c r="M51" s="22"/>
      <c r="N51" s="23"/>
      <c r="O51" s="23"/>
      <c r="P51" s="23"/>
    </row>
    <row r="52" spans="1:16" ht="16.5" customHeight="1" x14ac:dyDescent="0.2">
      <c r="A52" s="24" t="s">
        <v>73</v>
      </c>
      <c r="B52" s="5">
        <v>264</v>
      </c>
      <c r="C52" s="5">
        <v>16632</v>
      </c>
      <c r="D52" s="5">
        <v>316</v>
      </c>
      <c r="E52" s="25">
        <f>+D52/$D$90</f>
        <v>2.14824231629469E-3</v>
      </c>
      <c r="H52" s="22"/>
      <c r="I52" s="23"/>
      <c r="J52" s="23"/>
      <c r="K52" s="23"/>
      <c r="M52" s="22"/>
      <c r="N52" s="23"/>
      <c r="O52" s="23"/>
      <c r="P52" s="23"/>
    </row>
    <row r="53" spans="1:16" ht="16.5" customHeight="1" x14ac:dyDescent="0.2">
      <c r="A53" s="24" t="s">
        <v>75</v>
      </c>
      <c r="B53" s="5">
        <v>296</v>
      </c>
      <c r="C53" s="5">
        <v>21520</v>
      </c>
      <c r="D53" s="5">
        <v>312</v>
      </c>
      <c r="E53" s="25">
        <f>+D53/$D$90</f>
        <v>2.1210493755820987E-3</v>
      </c>
      <c r="H53" s="22"/>
      <c r="I53" s="23"/>
      <c r="J53" s="23"/>
      <c r="K53" s="23"/>
      <c r="M53" s="22"/>
      <c r="N53" s="23"/>
      <c r="O53" s="23"/>
      <c r="P53" s="23"/>
    </row>
    <row r="54" spans="1:16" ht="16.5" customHeight="1" x14ac:dyDescent="0.2">
      <c r="A54" s="24" t="s">
        <v>211</v>
      </c>
      <c r="B54" s="5">
        <v>220</v>
      </c>
      <c r="C54" s="5">
        <v>4483</v>
      </c>
      <c r="D54" s="5">
        <v>295</v>
      </c>
      <c r="E54" s="25">
        <f>+D54/$D$90</f>
        <v>2.005479377553587E-3</v>
      </c>
      <c r="H54" s="22"/>
      <c r="I54" s="23"/>
      <c r="J54" s="23"/>
      <c r="K54" s="23"/>
      <c r="M54" s="22"/>
      <c r="N54" s="23"/>
      <c r="O54" s="23"/>
      <c r="P54" s="23"/>
    </row>
    <row r="55" spans="1:16" ht="16.5" customHeight="1" x14ac:dyDescent="0.2">
      <c r="A55" s="24" t="s">
        <v>76</v>
      </c>
      <c r="B55" s="5">
        <v>240</v>
      </c>
      <c r="C55" s="5">
        <v>15120</v>
      </c>
      <c r="D55" s="5">
        <v>287</v>
      </c>
      <c r="E55" s="25">
        <f>+D55/$D$90</f>
        <v>1.9510934961284052E-3</v>
      </c>
      <c r="H55" s="22"/>
      <c r="I55" s="23"/>
      <c r="J55" s="23"/>
      <c r="K55" s="23"/>
      <c r="M55" s="22"/>
      <c r="N55" s="23"/>
      <c r="O55" s="23"/>
      <c r="P55" s="23"/>
    </row>
    <row r="56" spans="1:16" ht="16.5" customHeight="1" x14ac:dyDescent="0.2">
      <c r="A56" s="24" t="s">
        <v>80</v>
      </c>
      <c r="B56" s="5">
        <v>261</v>
      </c>
      <c r="C56" s="5">
        <v>28512</v>
      </c>
      <c r="D56" s="5">
        <v>262</v>
      </c>
      <c r="E56" s="25">
        <f>+D56/$D$90</f>
        <v>1.7811376166747112E-3</v>
      </c>
      <c r="H56" s="22"/>
      <c r="I56" s="23"/>
      <c r="J56" s="23"/>
      <c r="K56" s="23"/>
      <c r="M56" s="22"/>
      <c r="N56" s="23"/>
      <c r="O56" s="23"/>
      <c r="P56" s="23"/>
    </row>
    <row r="57" spans="1:16" ht="16.5" customHeight="1" x14ac:dyDescent="0.2">
      <c r="A57" s="24" t="s">
        <v>78</v>
      </c>
      <c r="B57" s="5">
        <v>200</v>
      </c>
      <c r="C57" s="5">
        <v>14400</v>
      </c>
      <c r="D57" s="5">
        <v>240</v>
      </c>
      <c r="E57" s="25">
        <f>+D57/$D$90</f>
        <v>1.6315764427554606E-3</v>
      </c>
      <c r="H57" s="22"/>
      <c r="I57" s="23"/>
      <c r="J57" s="23"/>
      <c r="K57" s="23"/>
      <c r="M57" s="22"/>
      <c r="N57" s="23"/>
      <c r="O57" s="23"/>
      <c r="P57" s="23"/>
    </row>
    <row r="58" spans="1:16" ht="16.5" customHeight="1" x14ac:dyDescent="0.2">
      <c r="A58" s="24" t="s">
        <v>79</v>
      </c>
      <c r="B58" s="5">
        <v>198</v>
      </c>
      <c r="C58" s="5">
        <v>12653</v>
      </c>
      <c r="D58" s="5">
        <v>240</v>
      </c>
      <c r="E58" s="25">
        <f>+D58/$D$90</f>
        <v>1.6315764427554606E-3</v>
      </c>
      <c r="H58" s="22"/>
      <c r="I58" s="23"/>
      <c r="J58" s="23"/>
      <c r="K58" s="23"/>
      <c r="M58" s="22"/>
      <c r="N58" s="23"/>
      <c r="O58" s="23"/>
      <c r="P58" s="23"/>
    </row>
    <row r="59" spans="1:16" ht="16.5" customHeight="1" x14ac:dyDescent="0.2">
      <c r="A59" s="24" t="s">
        <v>81</v>
      </c>
      <c r="B59" s="5">
        <v>160</v>
      </c>
      <c r="C59" s="5">
        <v>14280</v>
      </c>
      <c r="D59" s="5">
        <v>214</v>
      </c>
      <c r="E59" s="25">
        <f>+D59/$D$90</f>
        <v>1.4548223281236191E-3</v>
      </c>
      <c r="H59" s="22"/>
      <c r="I59" s="23"/>
      <c r="J59" s="23"/>
      <c r="K59" s="23"/>
      <c r="M59" s="22"/>
      <c r="N59" s="23"/>
      <c r="O59" s="23"/>
      <c r="P59" s="23"/>
    </row>
    <row r="60" spans="1:16" ht="16.5" customHeight="1" x14ac:dyDescent="0.2">
      <c r="A60" s="24" t="s">
        <v>82</v>
      </c>
      <c r="B60" s="5">
        <v>162</v>
      </c>
      <c r="C60" s="5">
        <v>10368</v>
      </c>
      <c r="D60" s="5">
        <v>205</v>
      </c>
      <c r="E60" s="25">
        <f>+D60/$D$90</f>
        <v>1.3936382115202893E-3</v>
      </c>
      <c r="H60" s="22"/>
      <c r="I60" s="23"/>
      <c r="J60" s="23"/>
      <c r="K60" s="23"/>
      <c r="M60" s="22"/>
      <c r="N60" s="23"/>
      <c r="O60" s="23"/>
      <c r="P60" s="23"/>
    </row>
    <row r="61" spans="1:16" ht="16.5" customHeight="1" x14ac:dyDescent="0.2">
      <c r="A61" s="24" t="s">
        <v>83</v>
      </c>
      <c r="B61" s="5">
        <v>200</v>
      </c>
      <c r="C61" s="5">
        <v>21260</v>
      </c>
      <c r="D61" s="5">
        <v>194</v>
      </c>
      <c r="E61" s="25">
        <f>+D61/$D$90</f>
        <v>1.3188576245606641E-3</v>
      </c>
      <c r="H61" s="22"/>
      <c r="I61" s="23"/>
      <c r="J61" s="23"/>
      <c r="K61" s="23"/>
      <c r="M61" s="22"/>
      <c r="N61" s="23"/>
      <c r="O61" s="23"/>
      <c r="P61" s="23"/>
    </row>
    <row r="62" spans="1:16" ht="16.5" customHeight="1" x14ac:dyDescent="0.2">
      <c r="A62" s="24" t="s">
        <v>88</v>
      </c>
      <c r="B62" s="5">
        <v>154</v>
      </c>
      <c r="C62" s="5">
        <v>10288</v>
      </c>
      <c r="D62" s="5">
        <v>173</v>
      </c>
      <c r="E62" s="25">
        <f>+D62/$D$90</f>
        <v>1.1760946858195612E-3</v>
      </c>
      <c r="H62" s="22"/>
      <c r="I62" s="23"/>
      <c r="J62" s="23"/>
      <c r="K62" s="23"/>
      <c r="M62" s="22"/>
      <c r="N62" s="23"/>
      <c r="O62" s="23"/>
      <c r="P62" s="23"/>
    </row>
    <row r="63" spans="1:16" ht="16.5" customHeight="1" x14ac:dyDescent="0.2">
      <c r="A63" s="24" t="s">
        <v>92</v>
      </c>
      <c r="B63" s="5">
        <v>137</v>
      </c>
      <c r="C63" s="5">
        <v>8631</v>
      </c>
      <c r="D63" s="5">
        <v>164</v>
      </c>
      <c r="E63" s="25">
        <f>+D63/$D$90</f>
        <v>1.1149105692162314E-3</v>
      </c>
      <c r="H63" s="22"/>
      <c r="I63" s="23"/>
      <c r="J63" s="23"/>
      <c r="K63" s="23"/>
      <c r="M63" s="22"/>
      <c r="N63" s="23"/>
      <c r="O63" s="23"/>
      <c r="P63" s="23"/>
    </row>
    <row r="64" spans="1:16" ht="16.5" customHeight="1" x14ac:dyDescent="0.2">
      <c r="A64" s="24" t="s">
        <v>97</v>
      </c>
      <c r="B64" s="5">
        <v>130</v>
      </c>
      <c r="C64" s="5">
        <v>8316</v>
      </c>
      <c r="D64" s="5">
        <v>160</v>
      </c>
      <c r="E64" s="25">
        <f>+D64/$D$90</f>
        <v>1.0877176285036404E-3</v>
      </c>
      <c r="H64" s="22"/>
      <c r="I64" s="23"/>
      <c r="J64" s="23"/>
      <c r="K64" s="23"/>
      <c r="M64" s="22"/>
      <c r="N64" s="23"/>
      <c r="O64" s="23"/>
      <c r="P64" s="23"/>
    </row>
    <row r="65" spans="1:16" ht="16.5" customHeight="1" x14ac:dyDescent="0.2">
      <c r="A65" s="24" t="s">
        <v>94</v>
      </c>
      <c r="B65" s="5">
        <v>132</v>
      </c>
      <c r="C65" s="5">
        <v>8184</v>
      </c>
      <c r="D65" s="5">
        <v>157</v>
      </c>
      <c r="E65" s="25">
        <f>+D65/$D$90</f>
        <v>1.0673229229691973E-3</v>
      </c>
      <c r="H65" s="22"/>
      <c r="I65" s="23"/>
      <c r="J65" s="23"/>
      <c r="K65" s="23"/>
      <c r="M65" s="22"/>
      <c r="N65" s="23"/>
      <c r="O65" s="23"/>
      <c r="P65" s="23"/>
    </row>
    <row r="66" spans="1:16" ht="16.5" customHeight="1" x14ac:dyDescent="0.2">
      <c r="A66" s="24" t="s">
        <v>244</v>
      </c>
      <c r="B66" s="5">
        <v>120</v>
      </c>
      <c r="C66" s="5">
        <v>13440</v>
      </c>
      <c r="D66" s="5">
        <v>148</v>
      </c>
      <c r="E66" s="25">
        <f>+D66/$D$90</f>
        <v>1.0061388063658675E-3</v>
      </c>
      <c r="H66" s="22"/>
      <c r="I66" s="23"/>
      <c r="J66" s="23"/>
      <c r="K66" s="23"/>
      <c r="M66" s="22"/>
      <c r="N66" s="23"/>
      <c r="O66" s="23"/>
      <c r="P66" s="23"/>
    </row>
    <row r="67" spans="1:16" ht="16.5" customHeight="1" x14ac:dyDescent="0.2">
      <c r="A67" s="24" t="s">
        <v>85</v>
      </c>
      <c r="B67" s="5">
        <v>120</v>
      </c>
      <c r="C67" s="5">
        <v>14215</v>
      </c>
      <c r="D67" s="5">
        <v>118</v>
      </c>
      <c r="E67" s="25">
        <f>+D67/$D$90</f>
        <v>8.0219175102143488E-4</v>
      </c>
      <c r="H67" s="22"/>
      <c r="I67" s="23"/>
      <c r="J67" s="23"/>
      <c r="K67" s="23"/>
      <c r="M67" s="22"/>
      <c r="N67" s="23"/>
      <c r="O67" s="23"/>
      <c r="P67" s="23"/>
    </row>
    <row r="68" spans="1:16" ht="16.5" customHeight="1" x14ac:dyDescent="0.2">
      <c r="A68" s="24" t="s">
        <v>91</v>
      </c>
      <c r="B68" s="5">
        <v>100</v>
      </c>
      <c r="C68" s="5">
        <v>11640</v>
      </c>
      <c r="D68" s="5">
        <v>110</v>
      </c>
      <c r="E68" s="25">
        <f>+D68/$D$90</f>
        <v>7.4780586959625279E-4</v>
      </c>
      <c r="H68" s="22"/>
      <c r="I68" s="23"/>
      <c r="J68" s="23"/>
      <c r="K68" s="23"/>
      <c r="M68" s="22"/>
      <c r="N68" s="23"/>
      <c r="O68" s="23"/>
      <c r="P68" s="23"/>
    </row>
    <row r="69" spans="1:16" ht="16.5" customHeight="1" x14ac:dyDescent="0.2">
      <c r="A69" s="24" t="s">
        <v>90</v>
      </c>
      <c r="B69" s="5">
        <v>80</v>
      </c>
      <c r="C69" s="5">
        <v>4780</v>
      </c>
      <c r="D69" s="5">
        <v>96</v>
      </c>
      <c r="E69" s="25">
        <f>+D69/$D$90</f>
        <v>6.5263057710218425E-4</v>
      </c>
      <c r="H69" s="22"/>
      <c r="I69" s="23"/>
      <c r="J69" s="23"/>
      <c r="K69" s="23"/>
      <c r="M69" s="22"/>
      <c r="N69" s="23"/>
      <c r="O69" s="23"/>
      <c r="P69" s="23"/>
    </row>
    <row r="70" spans="1:16" ht="16.5" customHeight="1" x14ac:dyDescent="0.2">
      <c r="A70" s="24" t="s">
        <v>242</v>
      </c>
      <c r="B70" s="5">
        <v>72</v>
      </c>
      <c r="C70" s="5">
        <v>4536</v>
      </c>
      <c r="D70" s="5">
        <v>86</v>
      </c>
      <c r="E70" s="25">
        <f>+D70/$D$90</f>
        <v>5.8464822532070676E-4</v>
      </c>
      <c r="H70" s="22"/>
      <c r="I70" s="23"/>
      <c r="J70" s="23"/>
      <c r="K70" s="23"/>
      <c r="M70" s="22"/>
      <c r="N70" s="23"/>
      <c r="O70" s="23"/>
      <c r="P70" s="23"/>
    </row>
    <row r="71" spans="1:16" ht="16.5" customHeight="1" x14ac:dyDescent="0.2">
      <c r="A71" s="24" t="s">
        <v>89</v>
      </c>
      <c r="B71" s="5">
        <v>80</v>
      </c>
      <c r="C71" s="5">
        <v>9204</v>
      </c>
      <c r="D71" s="5">
        <v>85</v>
      </c>
      <c r="E71" s="25">
        <f>+D71/$D$90</f>
        <v>5.7784999014255894E-4</v>
      </c>
      <c r="H71" s="22"/>
      <c r="I71" s="23"/>
      <c r="J71" s="23"/>
      <c r="K71" s="23"/>
      <c r="M71" s="22"/>
      <c r="N71" s="23"/>
      <c r="O71" s="23"/>
      <c r="P71" s="23"/>
    </row>
    <row r="72" spans="1:16" ht="16.5" customHeight="1" x14ac:dyDescent="0.2">
      <c r="A72" s="24" t="s">
        <v>214</v>
      </c>
      <c r="B72" s="5">
        <v>0</v>
      </c>
      <c r="C72" s="5">
        <v>7418</v>
      </c>
      <c r="D72" s="5">
        <v>78</v>
      </c>
      <c r="E72" s="25">
        <f>+D72/$D$90</f>
        <v>5.3026234389552467E-4</v>
      </c>
      <c r="H72" s="22"/>
      <c r="I72" s="23"/>
      <c r="J72" s="23"/>
      <c r="K72" s="23"/>
      <c r="M72" s="22"/>
      <c r="N72" s="23"/>
      <c r="O72" s="23"/>
      <c r="P72" s="23"/>
    </row>
    <row r="73" spans="1:16" ht="16.5" customHeight="1" x14ac:dyDescent="0.2">
      <c r="A73" s="24" t="s">
        <v>96</v>
      </c>
      <c r="B73" s="5">
        <v>48</v>
      </c>
      <c r="C73" s="5">
        <v>2688</v>
      </c>
      <c r="D73" s="5">
        <v>55</v>
      </c>
      <c r="E73" s="25">
        <f>+D73/$D$90</f>
        <v>3.739029347981264E-4</v>
      </c>
      <c r="H73" s="22"/>
      <c r="I73" s="23"/>
      <c r="J73" s="23"/>
      <c r="K73" s="23"/>
      <c r="M73" s="22"/>
      <c r="N73" s="23"/>
      <c r="O73" s="23"/>
      <c r="P73" s="23"/>
    </row>
    <row r="74" spans="1:16" ht="16.5" customHeight="1" x14ac:dyDescent="0.2">
      <c r="A74" s="24" t="s">
        <v>249</v>
      </c>
      <c r="B74" s="5">
        <v>44</v>
      </c>
      <c r="C74" s="5">
        <v>2772</v>
      </c>
      <c r="D74" s="5">
        <v>53</v>
      </c>
      <c r="E74" s="25">
        <f>+D74/$D$90</f>
        <v>3.6030646444183088E-4</v>
      </c>
      <c r="H74" s="22"/>
      <c r="I74" s="23"/>
      <c r="J74" s="23"/>
      <c r="K74" s="23"/>
      <c r="M74" s="22"/>
      <c r="N74" s="23"/>
      <c r="O74" s="23"/>
      <c r="P74" s="23"/>
    </row>
    <row r="75" spans="1:16" ht="16.5" customHeight="1" x14ac:dyDescent="0.2">
      <c r="A75" s="24" t="s">
        <v>93</v>
      </c>
      <c r="B75" s="5">
        <v>40</v>
      </c>
      <c r="C75" s="5">
        <v>2595</v>
      </c>
      <c r="D75" s="5">
        <v>52</v>
      </c>
      <c r="E75" s="25">
        <f>+D75/$D$90</f>
        <v>3.5350822926368317E-4</v>
      </c>
      <c r="H75" s="22"/>
      <c r="I75" s="23"/>
      <c r="J75" s="23"/>
      <c r="K75" s="23"/>
      <c r="M75" s="22"/>
      <c r="N75" s="23"/>
      <c r="O75" s="23"/>
      <c r="P75" s="23"/>
    </row>
    <row r="76" spans="1:16" ht="16.5" customHeight="1" x14ac:dyDescent="0.2">
      <c r="A76" s="24" t="s">
        <v>245</v>
      </c>
      <c r="B76" s="5">
        <v>40</v>
      </c>
      <c r="C76" s="5">
        <v>4800</v>
      </c>
      <c r="D76" s="5">
        <v>48</v>
      </c>
      <c r="E76" s="25">
        <f>+D76/$D$90</f>
        <v>3.2631528855109213E-4</v>
      </c>
      <c r="H76" s="22"/>
      <c r="I76" s="23"/>
      <c r="J76" s="23"/>
      <c r="K76" s="23"/>
      <c r="M76" s="22"/>
      <c r="N76" s="23"/>
      <c r="O76" s="23"/>
      <c r="P76" s="23"/>
    </row>
    <row r="77" spans="1:16" ht="16.5" customHeight="1" x14ac:dyDescent="0.2">
      <c r="A77" s="24" t="s">
        <v>251</v>
      </c>
      <c r="B77" s="5">
        <v>40</v>
      </c>
      <c r="C77" s="5">
        <v>4800</v>
      </c>
      <c r="D77" s="5">
        <v>48</v>
      </c>
      <c r="E77" s="25">
        <f>+D77/$D$90</f>
        <v>3.2631528855109213E-4</v>
      </c>
      <c r="H77" s="22"/>
      <c r="I77" s="23"/>
      <c r="J77" s="23"/>
      <c r="K77" s="23"/>
      <c r="M77" s="22"/>
      <c r="N77" s="23"/>
      <c r="O77" s="23"/>
      <c r="P77" s="23"/>
    </row>
    <row r="78" spans="1:16" ht="16.5" customHeight="1" x14ac:dyDescent="0.2">
      <c r="A78" s="24" t="s">
        <v>247</v>
      </c>
      <c r="B78" s="5">
        <v>41</v>
      </c>
      <c r="C78" s="5">
        <v>3443</v>
      </c>
      <c r="D78" s="5">
        <v>44</v>
      </c>
      <c r="E78" s="25">
        <f>+D78/$D$90</f>
        <v>2.9912234783850114E-4</v>
      </c>
      <c r="H78" s="22"/>
      <c r="I78" s="23"/>
      <c r="J78" s="23"/>
      <c r="K78" s="23"/>
      <c r="M78" s="22"/>
      <c r="N78" s="23"/>
      <c r="O78" s="23"/>
      <c r="P78" s="23"/>
    </row>
    <row r="79" spans="1:16" ht="16.5" customHeight="1" x14ac:dyDescent="0.2">
      <c r="A79" s="24" t="s">
        <v>95</v>
      </c>
      <c r="B79" s="5">
        <v>40</v>
      </c>
      <c r="C79" s="5">
        <v>4440</v>
      </c>
      <c r="D79" s="5">
        <v>40</v>
      </c>
      <c r="E79" s="25">
        <f>+D79/$D$90</f>
        <v>2.719294071259101E-4</v>
      </c>
      <c r="H79" s="22"/>
      <c r="I79" s="23"/>
      <c r="J79" s="23"/>
      <c r="K79" s="23"/>
      <c r="M79" s="22"/>
      <c r="N79" s="23"/>
      <c r="O79" s="23"/>
      <c r="P79" s="23"/>
    </row>
    <row r="80" spans="1:16" ht="16.5" customHeight="1" x14ac:dyDescent="0.2">
      <c r="A80" s="24" t="s">
        <v>250</v>
      </c>
      <c r="B80" s="5">
        <v>20</v>
      </c>
      <c r="C80" s="5">
        <v>2400</v>
      </c>
      <c r="D80" s="5">
        <v>24</v>
      </c>
      <c r="E80" s="25">
        <f>+D80/$D$90</f>
        <v>1.6315764427554606E-4</v>
      </c>
      <c r="H80" s="22"/>
      <c r="I80" s="23"/>
      <c r="J80" s="23"/>
      <c r="K80" s="23"/>
      <c r="M80" s="22"/>
      <c r="N80" s="23"/>
      <c r="O80" s="23"/>
      <c r="P80" s="23"/>
    </row>
    <row r="81" spans="1:19" ht="16.5" customHeight="1" x14ac:dyDescent="0.2">
      <c r="A81" s="24" t="s">
        <v>98</v>
      </c>
      <c r="B81" s="5">
        <v>20</v>
      </c>
      <c r="C81" s="5">
        <v>2400</v>
      </c>
      <c r="D81" s="5">
        <v>24</v>
      </c>
      <c r="E81" s="25">
        <f>+D81/$D$90</f>
        <v>1.6315764427554606E-4</v>
      </c>
      <c r="H81" s="22"/>
      <c r="I81" s="23"/>
      <c r="J81" s="23"/>
      <c r="K81" s="23"/>
      <c r="M81" s="22"/>
      <c r="N81" s="23"/>
      <c r="O81" s="23"/>
      <c r="P81" s="23"/>
    </row>
    <row r="82" spans="1:19" ht="16.5" customHeight="1" x14ac:dyDescent="0.2">
      <c r="A82" s="24" t="s">
        <v>246</v>
      </c>
      <c r="B82" s="5">
        <v>20</v>
      </c>
      <c r="C82" s="5">
        <v>1120</v>
      </c>
      <c r="D82" s="5">
        <v>23</v>
      </c>
      <c r="E82" s="25">
        <f>+D82/$D$90</f>
        <v>1.563594090973983E-4</v>
      </c>
      <c r="H82" s="22"/>
      <c r="I82" s="23"/>
      <c r="J82" s="23"/>
      <c r="K82" s="23"/>
      <c r="M82" s="22"/>
      <c r="N82" s="23"/>
      <c r="O82" s="23"/>
      <c r="P82" s="23"/>
    </row>
    <row r="83" spans="1:19" ht="16.5" customHeight="1" x14ac:dyDescent="0.2">
      <c r="A83" s="24" t="s">
        <v>248</v>
      </c>
      <c r="B83" s="5">
        <v>20</v>
      </c>
      <c r="C83" s="5">
        <v>1400</v>
      </c>
      <c r="D83" s="5">
        <v>22</v>
      </c>
      <c r="E83" s="25">
        <f>+D83/$D$90</f>
        <v>1.4956117391925057E-4</v>
      </c>
      <c r="H83" s="22"/>
      <c r="I83" s="23"/>
      <c r="J83" s="23"/>
      <c r="K83" s="23"/>
      <c r="M83" s="22"/>
      <c r="N83" s="23"/>
      <c r="O83" s="23"/>
      <c r="P83" s="23"/>
    </row>
    <row r="84" spans="1:19" ht="16.5" customHeight="1" x14ac:dyDescent="0.2">
      <c r="A84" s="24" t="s">
        <v>243</v>
      </c>
      <c r="B84" s="5">
        <v>20</v>
      </c>
      <c r="C84" s="5">
        <v>2280</v>
      </c>
      <c r="D84" s="5">
        <v>21</v>
      </c>
      <c r="E84" s="25">
        <f>+D84/$D$90</f>
        <v>1.4276293874110281E-4</v>
      </c>
      <c r="H84" s="22"/>
      <c r="I84" s="23"/>
      <c r="J84" s="23"/>
      <c r="K84" s="23"/>
      <c r="M84" s="22"/>
      <c r="N84" s="23"/>
      <c r="O84" s="23"/>
      <c r="P84" s="23"/>
    </row>
    <row r="85" spans="1:19" ht="16.5" customHeight="1" x14ac:dyDescent="0.2">
      <c r="A85" s="24" t="s">
        <v>99</v>
      </c>
      <c r="B85" s="5">
        <v>20</v>
      </c>
      <c r="C85" s="5">
        <v>2220</v>
      </c>
      <c r="D85" s="5">
        <v>20</v>
      </c>
      <c r="E85" s="25">
        <f>+D85/$D$90</f>
        <v>1.3596470356295505E-4</v>
      </c>
      <c r="H85" s="22"/>
      <c r="I85" s="23"/>
      <c r="J85" s="23"/>
      <c r="K85" s="23"/>
      <c r="M85" s="22"/>
      <c r="N85" s="23"/>
      <c r="O85" s="23"/>
      <c r="P85" s="23"/>
    </row>
    <row r="86" spans="1:19" ht="16.5" customHeight="1" x14ac:dyDescent="0.2">
      <c r="A86" s="24" t="s">
        <v>100</v>
      </c>
      <c r="B86" s="5">
        <v>20</v>
      </c>
      <c r="C86" s="5">
        <v>2160</v>
      </c>
      <c r="D86" s="5">
        <v>19</v>
      </c>
      <c r="E86" s="25">
        <f>+D86/$D$90</f>
        <v>1.2916646838480732E-4</v>
      </c>
      <c r="H86" s="22"/>
      <c r="I86" s="23"/>
      <c r="J86" s="23"/>
      <c r="K86" s="23"/>
      <c r="M86" s="22"/>
      <c r="N86" s="23"/>
      <c r="O86" s="23"/>
      <c r="P86" s="23"/>
    </row>
    <row r="87" spans="1:19" ht="16.5" customHeight="1" x14ac:dyDescent="0.2">
      <c r="A87" s="24" t="s">
        <v>101</v>
      </c>
      <c r="B87" s="5">
        <v>20</v>
      </c>
      <c r="C87" s="5">
        <v>2160</v>
      </c>
      <c r="D87" s="5">
        <v>19</v>
      </c>
      <c r="E87" s="25">
        <f>+D87/$D$90</f>
        <v>1.2916646838480732E-4</v>
      </c>
      <c r="H87" s="22"/>
      <c r="I87" s="23"/>
      <c r="J87" s="23"/>
      <c r="K87" s="23"/>
      <c r="M87" s="22"/>
      <c r="N87" s="23"/>
      <c r="O87" s="23"/>
      <c r="P87" s="23"/>
    </row>
    <row r="88" spans="1:19" ht="16.5" customHeight="1" x14ac:dyDescent="0.2">
      <c r="A88" s="24" t="s">
        <v>102</v>
      </c>
      <c r="B88" s="5">
        <v>20</v>
      </c>
      <c r="C88" s="5">
        <v>2160</v>
      </c>
      <c r="D88" s="5">
        <v>19</v>
      </c>
      <c r="E88" s="25">
        <f>+D88/$D$90</f>
        <v>1.2916646838480732E-4</v>
      </c>
      <c r="H88" s="22"/>
      <c r="I88" s="23"/>
      <c r="J88" s="23"/>
      <c r="K88" s="23"/>
      <c r="M88" s="22"/>
      <c r="N88" s="23"/>
      <c r="O88" s="23"/>
      <c r="P88" s="23"/>
    </row>
    <row r="89" spans="1:19" ht="16.5" customHeight="1" x14ac:dyDescent="0.2">
      <c r="A89" s="24" t="s">
        <v>213</v>
      </c>
      <c r="B89" s="5">
        <v>0</v>
      </c>
      <c r="C89" s="5">
        <v>1</v>
      </c>
      <c r="D89" s="5">
        <v>1</v>
      </c>
      <c r="E89" s="25">
        <f>+D89/$D$90</f>
        <v>6.7982351781477529E-6</v>
      </c>
      <c r="H89" s="22"/>
      <c r="I89" s="23"/>
      <c r="J89" s="23"/>
      <c r="K89" s="23"/>
      <c r="M89" s="22"/>
      <c r="N89" s="23"/>
      <c r="O89" s="23"/>
      <c r="P89" s="23"/>
    </row>
    <row r="90" spans="1:19" ht="16.5" customHeight="1" x14ac:dyDescent="0.2">
      <c r="A90" s="121" t="s">
        <v>103</v>
      </c>
      <c r="B90" s="116">
        <f>SUM(B13:B89)</f>
        <v>119149</v>
      </c>
      <c r="C90" s="116">
        <f>SUM(C13:C89)</f>
        <v>8790058</v>
      </c>
      <c r="D90" s="116">
        <f>SUM(D13:D89)</f>
        <v>147097</v>
      </c>
      <c r="E90" s="122">
        <f>SUM(E13:E89)</f>
        <v>1.0000000000000002</v>
      </c>
      <c r="Q90" s="20"/>
      <c r="R90" s="20"/>
      <c r="S90" s="20"/>
    </row>
  </sheetData>
  <sortState xmlns:xlrd2="http://schemas.microsoft.com/office/spreadsheetml/2017/richdata2" ref="A13:E89">
    <sortCondition descending="1" ref="D13:D89"/>
  </sortState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2"/>
  <sheetViews>
    <sheetView showGridLines="0" zoomScaleNormal="100" zoomScalePageLayoutView="110" workbookViewId="0">
      <selection activeCell="H33" sqref="H33"/>
    </sheetView>
  </sheetViews>
  <sheetFormatPr baseColWidth="10" defaultColWidth="11.42578125" defaultRowHeight="12.75" x14ac:dyDescent="0.2"/>
  <cols>
    <col min="1" max="1" width="22.140625" style="1" customWidth="1"/>
    <col min="2" max="16384" width="11.42578125" style="1"/>
  </cols>
  <sheetData>
    <row r="1" spans="1:6" x14ac:dyDescent="0.2">
      <c r="F1" s="1" t="s">
        <v>0</v>
      </c>
    </row>
    <row r="10" spans="1:6" ht="15" x14ac:dyDescent="0.25">
      <c r="A10" s="3" t="s">
        <v>104</v>
      </c>
      <c r="B10" s="4"/>
      <c r="C10" s="4"/>
      <c r="D10" s="4"/>
    </row>
    <row r="11" spans="1:6" x14ac:dyDescent="0.2">
      <c r="A11" s="26"/>
      <c r="B11" s="4"/>
      <c r="C11" s="4"/>
      <c r="D11" s="4"/>
      <c r="E11" s="5" t="str">
        <f>Principal!C13</f>
        <v>Datos al 30/09/2023</v>
      </c>
    </row>
    <row r="12" spans="1: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</row>
    <row r="13" spans="1:6" ht="16.5" customHeight="1" x14ac:dyDescent="0.2">
      <c r="A13" s="24" t="s">
        <v>46</v>
      </c>
      <c r="B13" s="5">
        <v>16082</v>
      </c>
      <c r="C13" s="5">
        <v>1198887</v>
      </c>
      <c r="D13" s="5">
        <v>18512</v>
      </c>
      <c r="E13" s="27">
        <f>+D13/$D$52</f>
        <v>0.16552365453911427</v>
      </c>
    </row>
    <row r="14" spans="1:6" ht="16.5" customHeight="1" x14ac:dyDescent="0.2">
      <c r="A14" s="24" t="s">
        <v>47</v>
      </c>
      <c r="B14" s="5">
        <v>14427</v>
      </c>
      <c r="C14" s="5">
        <v>1051363</v>
      </c>
      <c r="D14" s="5">
        <v>15567</v>
      </c>
      <c r="E14" s="27">
        <f>+D14/$D$52</f>
        <v>0.13919115871923032</v>
      </c>
    </row>
    <row r="15" spans="1:6" ht="16.5" customHeight="1" x14ac:dyDescent="0.2">
      <c r="A15" s="24" t="s">
        <v>49</v>
      </c>
      <c r="B15" s="5">
        <v>9163</v>
      </c>
      <c r="C15" s="5">
        <v>750424</v>
      </c>
      <c r="D15" s="5">
        <v>10292</v>
      </c>
      <c r="E15" s="27">
        <f>+D15/$D$52</f>
        <v>9.202514328633124E-2</v>
      </c>
    </row>
    <row r="16" spans="1:6" ht="16.5" customHeight="1" x14ac:dyDescent="0.2">
      <c r="A16" s="24" t="s">
        <v>54</v>
      </c>
      <c r="B16" s="5">
        <v>8830</v>
      </c>
      <c r="C16" s="5">
        <v>611490</v>
      </c>
      <c r="D16" s="5">
        <v>10013</v>
      </c>
      <c r="E16" s="27">
        <f>+D16/$D$52</f>
        <v>8.9530485787605391E-2</v>
      </c>
    </row>
    <row r="17" spans="1:5" ht="16.5" customHeight="1" x14ac:dyDescent="0.2">
      <c r="A17" s="24" t="s">
        <v>50</v>
      </c>
      <c r="B17" s="5">
        <v>6364</v>
      </c>
      <c r="C17" s="5">
        <v>556738</v>
      </c>
      <c r="D17" s="5">
        <v>7439</v>
      </c>
      <c r="E17" s="27">
        <f>+D17/$D$52</f>
        <v>6.6515258541295974E-2</v>
      </c>
    </row>
    <row r="18" spans="1:5" ht="16.5" customHeight="1" x14ac:dyDescent="0.2">
      <c r="A18" s="24" t="s">
        <v>51</v>
      </c>
      <c r="B18" s="5">
        <v>5857</v>
      </c>
      <c r="C18" s="5">
        <v>461197</v>
      </c>
      <c r="D18" s="5">
        <v>6614</v>
      </c>
      <c r="E18" s="27">
        <f>+D18/$D$52</f>
        <v>5.9138583141837821E-2</v>
      </c>
    </row>
    <row r="19" spans="1:5" ht="16.5" customHeight="1" x14ac:dyDescent="0.2">
      <c r="A19" s="24" t="s">
        <v>52</v>
      </c>
      <c r="B19" s="5">
        <v>5340</v>
      </c>
      <c r="C19" s="5">
        <v>377889</v>
      </c>
      <c r="D19" s="5">
        <v>6166</v>
      </c>
      <c r="E19" s="114">
        <f>+D19/$D$52</f>
        <v>5.5132824864313881E-2</v>
      </c>
    </row>
    <row r="20" spans="1:5" ht="16.5" customHeight="1" x14ac:dyDescent="0.2">
      <c r="A20" s="24" t="s">
        <v>55</v>
      </c>
      <c r="B20" s="5">
        <v>4379</v>
      </c>
      <c r="C20" s="5">
        <v>294968</v>
      </c>
      <c r="D20" s="5">
        <v>5364</v>
      </c>
      <c r="E20" s="27">
        <f>+D20/$D$52</f>
        <v>4.7961802233567899E-2</v>
      </c>
    </row>
    <row r="21" spans="1:5" ht="16.5" customHeight="1" x14ac:dyDescent="0.2">
      <c r="A21" s="24" t="s">
        <v>53</v>
      </c>
      <c r="B21" s="5">
        <v>3904</v>
      </c>
      <c r="C21" s="5">
        <v>350897</v>
      </c>
      <c r="D21" s="5">
        <v>4928</v>
      </c>
      <c r="E21" s="27">
        <f>+D21/$D$52</f>
        <v>4.4063341052763348E-2</v>
      </c>
    </row>
    <row r="22" spans="1:5" ht="16.5" customHeight="1" x14ac:dyDescent="0.2">
      <c r="A22" s="24" t="s">
        <v>61</v>
      </c>
      <c r="B22" s="5">
        <v>2601</v>
      </c>
      <c r="C22" s="5">
        <v>183047</v>
      </c>
      <c r="D22" s="5">
        <v>3168</v>
      </c>
      <c r="E22" s="27">
        <f>+D22/$D$52</f>
        <v>2.8326433533919296E-2</v>
      </c>
    </row>
    <row r="23" spans="1:5" ht="16.5" customHeight="1" x14ac:dyDescent="0.2">
      <c r="A23" s="24" t="s">
        <v>62</v>
      </c>
      <c r="B23" s="5">
        <v>2713</v>
      </c>
      <c r="C23" s="5">
        <v>216749</v>
      </c>
      <c r="D23" s="5">
        <v>3144</v>
      </c>
      <c r="E23" s="27">
        <f>+D23/$D$52</f>
        <v>2.8111839340480511E-2</v>
      </c>
    </row>
    <row r="24" spans="1:5" ht="16.5" customHeight="1" x14ac:dyDescent="0.2">
      <c r="A24" s="24" t="s">
        <v>57</v>
      </c>
      <c r="B24" s="5">
        <v>2120</v>
      </c>
      <c r="C24" s="5">
        <v>159781</v>
      </c>
      <c r="D24" s="5">
        <v>2587</v>
      </c>
      <c r="E24" s="27">
        <f>+D24/$D$52</f>
        <v>2.3131465767755433E-2</v>
      </c>
    </row>
    <row r="25" spans="1:5" ht="16.5" customHeight="1" x14ac:dyDescent="0.2">
      <c r="A25" s="24" t="s">
        <v>58</v>
      </c>
      <c r="B25" s="5">
        <v>2079</v>
      </c>
      <c r="C25" s="5">
        <v>188985</v>
      </c>
      <c r="D25" s="5">
        <v>2496</v>
      </c>
      <c r="E25" s="27">
        <f>+D25/$D$52</f>
        <v>2.2317796117633383E-2</v>
      </c>
    </row>
    <row r="26" spans="1:5" ht="16.5" customHeight="1" x14ac:dyDescent="0.2">
      <c r="A26" s="24" t="s">
        <v>68</v>
      </c>
      <c r="B26" s="5">
        <v>2017</v>
      </c>
      <c r="C26" s="5">
        <v>145657</v>
      </c>
      <c r="D26" s="5">
        <v>2487</v>
      </c>
      <c r="E26" s="27">
        <f>+D26/$D$52</f>
        <v>2.2237323295093842E-2</v>
      </c>
    </row>
    <row r="27" spans="1:5" ht="16.5" customHeight="1" x14ac:dyDescent="0.2">
      <c r="A27" s="24" t="s">
        <v>65</v>
      </c>
      <c r="B27" s="5">
        <v>1775</v>
      </c>
      <c r="C27" s="5">
        <v>150521</v>
      </c>
      <c r="D27" s="5">
        <v>1992</v>
      </c>
      <c r="E27" s="114">
        <f>+D27/$D$52</f>
        <v>1.781131805541895E-2</v>
      </c>
    </row>
    <row r="28" spans="1:5" ht="16.5" customHeight="1" x14ac:dyDescent="0.2">
      <c r="A28" s="24" t="s">
        <v>64</v>
      </c>
      <c r="B28" s="5">
        <v>1564</v>
      </c>
      <c r="C28" s="5">
        <v>114051</v>
      </c>
      <c r="D28" s="5">
        <v>1930</v>
      </c>
      <c r="E28" s="27">
        <f>+D28/$D$52</f>
        <v>1.7256949722368763E-2</v>
      </c>
    </row>
    <row r="29" spans="1:5" ht="16.5" customHeight="1" x14ac:dyDescent="0.2">
      <c r="A29" s="24" t="s">
        <v>59</v>
      </c>
      <c r="B29" s="5">
        <v>1428</v>
      </c>
      <c r="C29" s="5">
        <v>95302</v>
      </c>
      <c r="D29" s="5">
        <v>1744</v>
      </c>
      <c r="E29" s="27">
        <f>+D29/$D$52</f>
        <v>1.5593844723218198E-2</v>
      </c>
    </row>
    <row r="30" spans="1:5" ht="16.5" customHeight="1" x14ac:dyDescent="0.2">
      <c r="A30" s="24" t="s">
        <v>63</v>
      </c>
      <c r="B30" s="5">
        <v>1501</v>
      </c>
      <c r="C30" s="5">
        <v>103956</v>
      </c>
      <c r="D30" s="5">
        <v>1707</v>
      </c>
      <c r="E30" s="27">
        <f>+D30/$D$52</f>
        <v>1.5263012008333408E-2</v>
      </c>
    </row>
    <row r="31" spans="1:5" ht="16.5" customHeight="1" x14ac:dyDescent="0.2">
      <c r="A31" s="24" t="s">
        <v>67</v>
      </c>
      <c r="B31" s="5">
        <v>1095</v>
      </c>
      <c r="C31" s="5">
        <v>74176</v>
      </c>
      <c r="D31" s="5">
        <v>1310</v>
      </c>
      <c r="E31" s="27">
        <f>+D31/$D$52</f>
        <v>1.1713266391866881E-2</v>
      </c>
    </row>
    <row r="32" spans="1:5" ht="16.5" customHeight="1" x14ac:dyDescent="0.2">
      <c r="A32" s="24" t="s">
        <v>72</v>
      </c>
      <c r="B32" s="5">
        <v>503</v>
      </c>
      <c r="C32" s="5">
        <v>42728</v>
      </c>
      <c r="D32" s="5">
        <v>561</v>
      </c>
      <c r="E32" s="27">
        <f>+D32/$D$52</f>
        <v>5.0161392716315421E-3</v>
      </c>
    </row>
    <row r="33" spans="1:5" ht="16.5" customHeight="1" x14ac:dyDescent="0.2">
      <c r="A33" s="24" t="s">
        <v>71</v>
      </c>
      <c r="B33" s="5">
        <v>426</v>
      </c>
      <c r="C33" s="5">
        <v>25914</v>
      </c>
      <c r="D33" s="5">
        <v>531</v>
      </c>
      <c r="E33" s="27">
        <f>+D33/$D$52</f>
        <v>4.7478965298330634E-3</v>
      </c>
    </row>
    <row r="34" spans="1:5" ht="16.5" customHeight="1" x14ac:dyDescent="0.2">
      <c r="A34" s="24" t="s">
        <v>86</v>
      </c>
      <c r="B34" s="5">
        <v>410</v>
      </c>
      <c r="C34" s="5">
        <v>24430</v>
      </c>
      <c r="D34" s="5">
        <v>501</v>
      </c>
      <c r="E34" s="114">
        <f>+D34/$D$52</f>
        <v>4.4796537880345856E-3</v>
      </c>
    </row>
    <row r="35" spans="1:5" ht="16.5" customHeight="1" x14ac:dyDescent="0.2">
      <c r="A35" s="24" t="s">
        <v>70</v>
      </c>
      <c r="B35" s="5">
        <v>309</v>
      </c>
      <c r="C35" s="5">
        <v>30474</v>
      </c>
      <c r="D35" s="5">
        <v>409</v>
      </c>
      <c r="E35" s="27">
        <f>+D35/$D$52</f>
        <v>3.6570427131859188E-3</v>
      </c>
    </row>
    <row r="36" spans="1:5" ht="16.5" customHeight="1" x14ac:dyDescent="0.2">
      <c r="A36" s="24" t="s">
        <v>277</v>
      </c>
      <c r="B36" s="5">
        <v>336</v>
      </c>
      <c r="C36" s="5">
        <v>22036</v>
      </c>
      <c r="D36" s="5">
        <v>365</v>
      </c>
      <c r="E36" s="27">
        <f>+D36/$D$52</f>
        <v>3.2636200252148177E-3</v>
      </c>
    </row>
    <row r="37" spans="1:5" ht="16.5" customHeight="1" x14ac:dyDescent="0.2">
      <c r="A37" s="24" t="s">
        <v>84</v>
      </c>
      <c r="B37" s="5">
        <v>272</v>
      </c>
      <c r="C37" s="5">
        <v>19270</v>
      </c>
      <c r="D37" s="5">
        <v>319</v>
      </c>
      <c r="E37" s="27">
        <f>+D37/$D$52</f>
        <v>2.8523144877904845E-3</v>
      </c>
    </row>
    <row r="38" spans="1:5" ht="16.5" customHeight="1" x14ac:dyDescent="0.2">
      <c r="A38" s="24" t="s">
        <v>75</v>
      </c>
      <c r="B38" s="5">
        <v>296</v>
      </c>
      <c r="C38" s="5">
        <v>21520</v>
      </c>
      <c r="D38" s="5">
        <v>312</v>
      </c>
      <c r="E38" s="27">
        <f>+D38/$D$52</f>
        <v>2.7897245147041729E-3</v>
      </c>
    </row>
    <row r="39" spans="1:5" ht="16.5" customHeight="1" x14ac:dyDescent="0.2">
      <c r="A39" s="24" t="s">
        <v>78</v>
      </c>
      <c r="B39" s="5">
        <v>200</v>
      </c>
      <c r="C39" s="5">
        <v>14400</v>
      </c>
      <c r="D39" s="5">
        <v>240</v>
      </c>
      <c r="E39" s="27">
        <f>+D39/$D$52</f>
        <v>2.1459419343878255E-3</v>
      </c>
    </row>
    <row r="40" spans="1:5" ht="16.5" customHeight="1" x14ac:dyDescent="0.2">
      <c r="A40" s="24" t="s">
        <v>81</v>
      </c>
      <c r="B40" s="5">
        <v>160</v>
      </c>
      <c r="C40" s="5">
        <v>14280</v>
      </c>
      <c r="D40" s="5">
        <v>214</v>
      </c>
      <c r="E40" s="27">
        <f>+D40/$D$52</f>
        <v>1.9134648914958109E-3</v>
      </c>
    </row>
    <row r="41" spans="1:5" ht="16.5" customHeight="1" x14ac:dyDescent="0.2">
      <c r="A41" s="24" t="s">
        <v>82</v>
      </c>
      <c r="B41" s="5">
        <v>162</v>
      </c>
      <c r="C41" s="5">
        <v>10368</v>
      </c>
      <c r="D41" s="5">
        <v>205</v>
      </c>
      <c r="E41" s="27">
        <f>+D41/$D$52</f>
        <v>1.8329920689562674E-3</v>
      </c>
    </row>
    <row r="42" spans="1:5" ht="16.5" customHeight="1" x14ac:dyDescent="0.2">
      <c r="A42" s="24" t="s">
        <v>88</v>
      </c>
      <c r="B42" s="5">
        <v>154</v>
      </c>
      <c r="C42" s="5">
        <v>10288</v>
      </c>
      <c r="D42" s="5">
        <v>173</v>
      </c>
      <c r="E42" s="27">
        <f>+D42/$D$52</f>
        <v>1.5468664777045574E-3</v>
      </c>
    </row>
    <row r="43" spans="1:5" ht="16.5" customHeight="1" x14ac:dyDescent="0.2">
      <c r="A43" s="24" t="s">
        <v>69</v>
      </c>
      <c r="B43" s="5">
        <v>121</v>
      </c>
      <c r="C43" s="5">
        <v>6776</v>
      </c>
      <c r="D43" s="5">
        <v>129</v>
      </c>
      <c r="E43" s="114">
        <f>+D43/$D$52</f>
        <v>1.1534437897334562E-3</v>
      </c>
    </row>
    <row r="44" spans="1:5" ht="16.5" customHeight="1" x14ac:dyDescent="0.2">
      <c r="A44" s="24" t="s">
        <v>66</v>
      </c>
      <c r="B44" s="5">
        <v>120</v>
      </c>
      <c r="C44" s="5">
        <v>6720</v>
      </c>
      <c r="D44" s="5">
        <v>126</v>
      </c>
      <c r="E44" s="27">
        <f>+D44/$D$52</f>
        <v>1.1266195155536084E-3</v>
      </c>
    </row>
    <row r="45" spans="1:5" ht="16.5" customHeight="1" x14ac:dyDescent="0.2">
      <c r="A45" s="24" t="s">
        <v>90</v>
      </c>
      <c r="B45" s="5">
        <v>80</v>
      </c>
      <c r="C45" s="5">
        <v>4780</v>
      </c>
      <c r="D45" s="5">
        <v>96</v>
      </c>
      <c r="E45" s="114">
        <f>+D45/$D$52</f>
        <v>8.5837677375513017E-4</v>
      </c>
    </row>
    <row r="46" spans="1:5" ht="16.5" customHeight="1" x14ac:dyDescent="0.2">
      <c r="A46" s="24" t="s">
        <v>96</v>
      </c>
      <c r="B46" s="5">
        <v>48</v>
      </c>
      <c r="C46" s="5">
        <v>2688</v>
      </c>
      <c r="D46" s="5">
        <v>55</v>
      </c>
      <c r="E46" s="27">
        <f>+D46/$D$52</f>
        <v>4.9177835996387664E-4</v>
      </c>
    </row>
    <row r="47" spans="1:5" ht="16.5" customHeight="1" x14ac:dyDescent="0.2">
      <c r="A47" s="24" t="s">
        <v>94</v>
      </c>
      <c r="B47" s="5">
        <v>44</v>
      </c>
      <c r="C47" s="5">
        <v>2640</v>
      </c>
      <c r="D47" s="5">
        <v>52</v>
      </c>
      <c r="E47" s="27">
        <f>+D47/$D$52</f>
        <v>4.6495408578402881E-4</v>
      </c>
    </row>
    <row r="48" spans="1:5" ht="16.5" customHeight="1" x14ac:dyDescent="0.2">
      <c r="A48" s="24" t="s">
        <v>80</v>
      </c>
      <c r="B48" s="5">
        <v>21</v>
      </c>
      <c r="C48" s="5">
        <v>2352</v>
      </c>
      <c r="D48" s="5">
        <v>24</v>
      </c>
      <c r="E48" s="27">
        <f>+D48/$D$52</f>
        <v>2.1459419343878254E-4</v>
      </c>
    </row>
    <row r="49" spans="1:5" ht="16.5" customHeight="1" x14ac:dyDescent="0.2">
      <c r="A49" s="24" t="s">
        <v>91</v>
      </c>
      <c r="B49" s="5">
        <v>20</v>
      </c>
      <c r="C49" s="5">
        <v>2400</v>
      </c>
      <c r="D49" s="5">
        <v>24</v>
      </c>
      <c r="E49" s="27">
        <f>+D49/$D$52</f>
        <v>2.1459419343878254E-4</v>
      </c>
    </row>
    <row r="50" spans="1:5" ht="16.5" customHeight="1" x14ac:dyDescent="0.2">
      <c r="A50" s="24" t="s">
        <v>246</v>
      </c>
      <c r="B50" s="5">
        <v>20</v>
      </c>
      <c r="C50" s="5">
        <v>1120</v>
      </c>
      <c r="D50" s="5">
        <v>23</v>
      </c>
      <c r="E50" s="27">
        <f>+D50/$D$52</f>
        <v>2.0565276871216661E-4</v>
      </c>
    </row>
    <row r="51" spans="1:5" ht="16.5" customHeight="1" x14ac:dyDescent="0.2">
      <c r="A51" s="24" t="s">
        <v>247</v>
      </c>
      <c r="B51" s="5">
        <v>21</v>
      </c>
      <c r="C51" s="5">
        <v>1043</v>
      </c>
      <c r="D51" s="5">
        <v>20</v>
      </c>
      <c r="E51" s="27">
        <f>+D51/$D$52</f>
        <v>1.7882849453231878E-4</v>
      </c>
    </row>
    <row r="52" spans="1:5" ht="16.5" customHeight="1" x14ac:dyDescent="0.2">
      <c r="A52" s="121" t="s">
        <v>103</v>
      </c>
      <c r="B52" s="116">
        <f>SUM(B13:B51)</f>
        <v>96962</v>
      </c>
      <c r="C52" s="116">
        <f>SUM(C13:C51)</f>
        <v>7352305</v>
      </c>
      <c r="D52" s="116">
        <f>SUM(D13:D51)</f>
        <v>111839</v>
      </c>
      <c r="E52" s="122">
        <f t="shared" ref="E52" si="0">+D52/$D$52</f>
        <v>1</v>
      </c>
    </row>
  </sheetData>
  <sortState xmlns:xlrd2="http://schemas.microsoft.com/office/spreadsheetml/2017/richdata2" ref="A13:E51">
    <sortCondition descending="1" ref="D13:D51"/>
  </sortState>
  <pageMargins left="1.1416666666666699" right="0.31527777777777799" top="0.35416666666666702" bottom="0.43263888888888902" header="0.511811023622047" footer="0.196527777777778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100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/>
    <col min="8" max="8" width="9.42578125" style="1" customWidth="1"/>
    <col min="9" max="16384" width="11.42578125" style="1"/>
  </cols>
  <sheetData>
    <row r="10" spans="1:18" ht="15" x14ac:dyDescent="0.25">
      <c r="A10" s="3" t="s">
        <v>105</v>
      </c>
      <c r="B10" s="26"/>
      <c r="C10" s="26"/>
      <c r="D10" s="26"/>
      <c r="E10" s="4"/>
      <c r="F10" s="4"/>
      <c r="G10" s="28"/>
      <c r="H10" s="28"/>
      <c r="I10" s="29"/>
    </row>
    <row r="11" spans="1:18" x14ac:dyDescent="0.2">
      <c r="A11" s="26"/>
      <c r="B11" s="26"/>
      <c r="C11" s="26"/>
      <c r="D11" s="26"/>
      <c r="E11" s="28"/>
      <c r="G11" s="28"/>
      <c r="H11" s="28"/>
      <c r="I11" s="29"/>
    </row>
    <row r="12" spans="1:18" x14ac:dyDescent="0.2">
      <c r="A12" s="28"/>
      <c r="B12" s="26"/>
      <c r="C12" s="26"/>
      <c r="D12" s="26"/>
      <c r="E12" s="26" t="str">
        <f>+CONCATENATE(MID(Principal!C13,1,14)," de ambas temporadas")</f>
        <v>Datos al 30/09 de ambas temporadas</v>
      </c>
      <c r="F12" s="4"/>
      <c r="G12" s="28"/>
      <c r="H12" s="28"/>
      <c r="I12" s="29"/>
    </row>
    <row r="13" spans="1:18" ht="3.75" customHeight="1" x14ac:dyDescent="0.2">
      <c r="A13" s="30"/>
      <c r="B13" s="30"/>
      <c r="C13" s="30"/>
      <c r="D13" s="30"/>
      <c r="E13" s="29"/>
      <c r="F13" s="29"/>
      <c r="G13" s="31"/>
      <c r="H13" s="31"/>
      <c r="I13" s="29"/>
    </row>
    <row r="14" spans="1:18" ht="16.5" customHeight="1" x14ac:dyDescent="0.2">
      <c r="A14" s="32" t="s">
        <v>106</v>
      </c>
      <c r="B14" s="33"/>
      <c r="C14" s="33"/>
      <c r="D14" s="34"/>
      <c r="E14" s="35" t="s">
        <v>107</v>
      </c>
      <c r="F14" s="36"/>
      <c r="G14" s="37"/>
      <c r="H14" s="38" t="s">
        <v>108</v>
      </c>
      <c r="I14" s="29"/>
    </row>
    <row r="15" spans="1:18" ht="16.5" customHeight="1" x14ac:dyDescent="0.2">
      <c r="A15" s="39" t="s">
        <v>109</v>
      </c>
      <c r="B15" s="40" t="s">
        <v>11</v>
      </c>
      <c r="C15" s="40" t="s">
        <v>12</v>
      </c>
      <c r="D15" s="41" t="s">
        <v>13</v>
      </c>
      <c r="E15" s="42" t="s">
        <v>11</v>
      </c>
      <c r="F15" s="42" t="s">
        <v>12</v>
      </c>
      <c r="G15" s="43" t="s">
        <v>13</v>
      </c>
      <c r="H15" s="44" t="s">
        <v>110</v>
      </c>
      <c r="I15" s="45"/>
      <c r="K15" s="46"/>
      <c r="L15" s="15"/>
      <c r="M15" s="15"/>
      <c r="N15" s="46"/>
      <c r="O15" s="46"/>
      <c r="P15" s="46"/>
      <c r="Q15" s="46"/>
      <c r="R15" s="47"/>
    </row>
    <row r="16" spans="1:18" ht="16.5" customHeight="1" x14ac:dyDescent="0.2">
      <c r="A16" s="48" t="s">
        <v>253</v>
      </c>
      <c r="B16" s="49">
        <v>0</v>
      </c>
      <c r="C16" s="49">
        <v>0</v>
      </c>
      <c r="D16" s="49">
        <v>0</v>
      </c>
      <c r="E16" s="50">
        <v>630</v>
      </c>
      <c r="F16" s="51">
        <v>630</v>
      </c>
      <c r="G16" s="51">
        <v>475</v>
      </c>
      <c r="H16" s="52" t="s">
        <v>112</v>
      </c>
      <c r="I16" s="53"/>
      <c r="K16" s="54"/>
      <c r="L16" s="55"/>
      <c r="M16" s="55"/>
      <c r="N16" s="19"/>
      <c r="O16" s="19"/>
      <c r="P16" s="19"/>
      <c r="Q16" s="19"/>
      <c r="R16" s="19"/>
    </row>
    <row r="17" spans="1:18" ht="16.5" customHeight="1" x14ac:dyDescent="0.2">
      <c r="A17" s="48" t="s">
        <v>215</v>
      </c>
      <c r="B17" s="49">
        <v>0</v>
      </c>
      <c r="C17" s="49">
        <v>0</v>
      </c>
      <c r="D17" s="49">
        <v>0</v>
      </c>
      <c r="E17" s="50">
        <v>0</v>
      </c>
      <c r="F17" s="51">
        <v>87269</v>
      </c>
      <c r="G17" s="51">
        <v>1084</v>
      </c>
      <c r="H17" s="140" t="s">
        <v>112</v>
      </c>
      <c r="I17" s="53"/>
      <c r="K17" s="54"/>
      <c r="L17" s="55"/>
      <c r="M17" s="55"/>
      <c r="N17" s="19"/>
      <c r="O17" s="19"/>
      <c r="P17" s="19"/>
      <c r="Q17" s="19"/>
      <c r="R17" s="19"/>
    </row>
    <row r="18" spans="1:18" ht="16.5" customHeight="1" x14ac:dyDescent="0.2">
      <c r="A18" s="48" t="s">
        <v>269</v>
      </c>
      <c r="B18" s="49">
        <v>0</v>
      </c>
      <c r="C18" s="49">
        <v>0</v>
      </c>
      <c r="D18" s="49">
        <v>0</v>
      </c>
      <c r="E18" s="50">
        <v>324</v>
      </c>
      <c r="F18" s="51">
        <v>23513</v>
      </c>
      <c r="G18" s="51">
        <v>574</v>
      </c>
      <c r="H18" s="52" t="s">
        <v>112</v>
      </c>
      <c r="I18" s="53"/>
      <c r="K18" s="54"/>
      <c r="L18" s="55"/>
      <c r="M18" s="55"/>
      <c r="N18" s="19"/>
      <c r="O18" s="19"/>
      <c r="P18" s="19"/>
      <c r="Q18" s="19"/>
      <c r="R18" s="19"/>
    </row>
    <row r="19" spans="1:18" ht="16.5" customHeight="1" x14ac:dyDescent="0.2">
      <c r="A19" s="48" t="s">
        <v>111</v>
      </c>
      <c r="B19" s="49">
        <v>0</v>
      </c>
      <c r="C19" s="49">
        <v>0</v>
      </c>
      <c r="D19" s="49">
        <v>0</v>
      </c>
      <c r="E19" s="50">
        <v>3240</v>
      </c>
      <c r="F19" s="51">
        <v>41622</v>
      </c>
      <c r="G19" s="51">
        <v>4349</v>
      </c>
      <c r="H19" s="52" t="s">
        <v>112</v>
      </c>
      <c r="I19" s="53"/>
      <c r="K19" s="54"/>
      <c r="L19" s="55"/>
      <c r="M19" s="55"/>
      <c r="N19" s="19"/>
      <c r="O19" s="19"/>
      <c r="P19" s="19"/>
      <c r="Q19" s="19"/>
      <c r="R19" s="19"/>
    </row>
    <row r="20" spans="1:18" ht="16.5" customHeight="1" x14ac:dyDescent="0.2">
      <c r="A20" s="48" t="s">
        <v>113</v>
      </c>
      <c r="B20" s="49">
        <v>0</v>
      </c>
      <c r="C20" s="49">
        <v>0</v>
      </c>
      <c r="D20" s="49">
        <v>0</v>
      </c>
      <c r="E20" s="50">
        <v>80</v>
      </c>
      <c r="F20" s="51">
        <v>9280</v>
      </c>
      <c r="G20" s="51">
        <v>91</v>
      </c>
      <c r="H20" s="52" t="s">
        <v>112</v>
      </c>
      <c r="I20" s="53"/>
      <c r="K20" s="54"/>
      <c r="L20" s="55"/>
      <c r="M20" s="55"/>
      <c r="N20" s="19"/>
      <c r="O20" s="19"/>
      <c r="P20" s="19"/>
      <c r="Q20" s="19"/>
      <c r="R20" s="19"/>
    </row>
    <row r="21" spans="1:18" ht="16.5" customHeight="1" x14ac:dyDescent="0.2">
      <c r="A21" s="48" t="s">
        <v>114</v>
      </c>
      <c r="B21" s="49">
        <v>0</v>
      </c>
      <c r="C21" s="49">
        <v>0</v>
      </c>
      <c r="D21" s="49">
        <v>0</v>
      </c>
      <c r="E21" s="50">
        <v>8</v>
      </c>
      <c r="F21" s="51">
        <v>960</v>
      </c>
      <c r="G21" s="51">
        <v>10</v>
      </c>
      <c r="H21" s="52" t="s">
        <v>112</v>
      </c>
      <c r="I21" s="53"/>
      <c r="K21" s="54"/>
      <c r="L21" s="55"/>
      <c r="M21" s="55"/>
      <c r="N21" s="19"/>
      <c r="O21" s="19"/>
      <c r="P21" s="19"/>
      <c r="Q21" s="19"/>
      <c r="R21" s="19"/>
    </row>
    <row r="22" spans="1:18" ht="16.5" customHeight="1" x14ac:dyDescent="0.2">
      <c r="A22" s="48" t="s">
        <v>115</v>
      </c>
      <c r="B22" s="49">
        <v>0</v>
      </c>
      <c r="C22" s="49">
        <v>16450</v>
      </c>
      <c r="D22" s="49">
        <v>332</v>
      </c>
      <c r="E22" s="50">
        <v>0</v>
      </c>
      <c r="F22" s="51">
        <v>0</v>
      </c>
      <c r="G22" s="51">
        <v>0</v>
      </c>
      <c r="H22" s="52">
        <f>(+G22-D22)/D22</f>
        <v>-1</v>
      </c>
      <c r="I22" s="53"/>
      <c r="K22" s="54"/>
      <c r="L22" s="55"/>
      <c r="M22" s="55"/>
      <c r="N22" s="19"/>
      <c r="O22" s="19"/>
      <c r="P22" s="19"/>
      <c r="Q22" s="19"/>
      <c r="R22" s="19"/>
    </row>
    <row r="23" spans="1:18" ht="16.5" customHeight="1" x14ac:dyDescent="0.2">
      <c r="A23" s="48" t="s">
        <v>278</v>
      </c>
      <c r="B23" s="49">
        <v>0</v>
      </c>
      <c r="C23" s="49">
        <v>0</v>
      </c>
      <c r="D23" s="49">
        <v>0</v>
      </c>
      <c r="E23" s="50">
        <v>0</v>
      </c>
      <c r="F23" s="51">
        <v>265</v>
      </c>
      <c r="G23" s="51">
        <v>6</v>
      </c>
      <c r="H23" s="52" t="s">
        <v>112</v>
      </c>
      <c r="I23" s="53"/>
      <c r="K23" s="54"/>
      <c r="L23" s="55"/>
      <c r="M23" s="55"/>
      <c r="N23" s="19"/>
      <c r="O23" s="19"/>
      <c r="P23" s="19"/>
      <c r="Q23" s="19"/>
      <c r="R23" s="19"/>
    </row>
    <row r="24" spans="1:18" ht="16.5" customHeight="1" x14ac:dyDescent="0.2">
      <c r="A24" s="48" t="s">
        <v>270</v>
      </c>
      <c r="B24" s="49">
        <v>0</v>
      </c>
      <c r="C24" s="49">
        <v>0</v>
      </c>
      <c r="D24" s="49">
        <v>0</v>
      </c>
      <c r="E24" s="50">
        <v>0</v>
      </c>
      <c r="F24" s="51">
        <v>48001</v>
      </c>
      <c r="G24" s="51">
        <v>1200</v>
      </c>
      <c r="H24" s="52" t="s">
        <v>112</v>
      </c>
      <c r="I24" s="53"/>
      <c r="K24" s="54"/>
      <c r="L24" s="55"/>
      <c r="M24" s="55"/>
      <c r="N24" s="19"/>
      <c r="O24" s="19"/>
      <c r="P24" s="19"/>
      <c r="Q24" s="19"/>
      <c r="R24" s="19"/>
    </row>
    <row r="25" spans="1:18" ht="16.5" customHeight="1" x14ac:dyDescent="0.2">
      <c r="A25" s="48" t="s">
        <v>288</v>
      </c>
      <c r="B25" s="49">
        <v>17</v>
      </c>
      <c r="C25" s="49">
        <v>17</v>
      </c>
      <c r="D25" s="49">
        <v>27</v>
      </c>
      <c r="E25" s="50">
        <v>0</v>
      </c>
      <c r="F25" s="51">
        <v>0</v>
      </c>
      <c r="G25" s="51">
        <v>0</v>
      </c>
      <c r="H25" s="52">
        <f t="shared" ref="H23:H44" si="0">(+G25-D25)/D25</f>
        <v>-1</v>
      </c>
      <c r="I25" s="53"/>
      <c r="K25" s="54"/>
      <c r="L25" s="55"/>
      <c r="M25" s="55"/>
      <c r="N25" s="19"/>
      <c r="O25" s="19"/>
      <c r="P25" s="19"/>
      <c r="Q25" s="19"/>
      <c r="R25" s="19"/>
    </row>
    <row r="26" spans="1:18" ht="16.5" customHeight="1" x14ac:dyDescent="0.2">
      <c r="A26" s="48" t="s">
        <v>116</v>
      </c>
      <c r="B26" s="49">
        <v>0</v>
      </c>
      <c r="C26" s="49">
        <v>0</v>
      </c>
      <c r="D26" s="49">
        <v>0</v>
      </c>
      <c r="E26" s="50">
        <v>235</v>
      </c>
      <c r="F26" s="51">
        <v>28200</v>
      </c>
      <c r="G26" s="51">
        <v>282</v>
      </c>
      <c r="H26" s="52" t="s">
        <v>112</v>
      </c>
      <c r="I26" s="53"/>
      <c r="K26" s="54"/>
      <c r="L26" s="55"/>
      <c r="M26" s="55"/>
      <c r="N26" s="19"/>
      <c r="O26" s="19"/>
      <c r="P26" s="19"/>
      <c r="Q26" s="19"/>
      <c r="R26" s="19"/>
    </row>
    <row r="27" spans="1:18" ht="16.5" customHeight="1" x14ac:dyDescent="0.2">
      <c r="A27" s="48" t="s">
        <v>252</v>
      </c>
      <c r="B27" s="49">
        <v>0</v>
      </c>
      <c r="C27" s="49">
        <v>148951</v>
      </c>
      <c r="D27" s="49">
        <v>2079</v>
      </c>
      <c r="E27" s="50">
        <v>0</v>
      </c>
      <c r="F27" s="51">
        <v>52794</v>
      </c>
      <c r="G27" s="51">
        <v>736</v>
      </c>
      <c r="H27" s="52">
        <f t="shared" si="0"/>
        <v>-0.64598364598364599</v>
      </c>
      <c r="I27" s="53"/>
      <c r="K27" s="54"/>
      <c r="L27" s="55"/>
      <c r="M27" s="55"/>
      <c r="N27" s="19"/>
      <c r="O27" s="19"/>
      <c r="P27" s="19"/>
      <c r="Q27" s="19"/>
      <c r="R27" s="19"/>
    </row>
    <row r="28" spans="1:18" ht="16.5" customHeight="1" x14ac:dyDescent="0.2">
      <c r="A28" s="48" t="s">
        <v>117</v>
      </c>
      <c r="B28" s="49">
        <v>0</v>
      </c>
      <c r="C28" s="49">
        <v>0</v>
      </c>
      <c r="D28" s="49">
        <v>0</v>
      </c>
      <c r="E28" s="50">
        <v>1906</v>
      </c>
      <c r="F28" s="51">
        <v>121220</v>
      </c>
      <c r="G28" s="51">
        <v>2311</v>
      </c>
      <c r="H28" s="52" t="s">
        <v>112</v>
      </c>
      <c r="I28" s="53"/>
      <c r="K28" s="54"/>
      <c r="L28" s="55"/>
      <c r="M28" s="55"/>
      <c r="N28" s="19"/>
      <c r="O28" s="19"/>
      <c r="P28" s="19"/>
      <c r="Q28" s="19"/>
      <c r="R28" s="19"/>
    </row>
    <row r="29" spans="1:18" ht="16.5" customHeight="1" x14ac:dyDescent="0.2">
      <c r="A29" s="48" t="s">
        <v>118</v>
      </c>
      <c r="B29" s="49">
        <v>0</v>
      </c>
      <c r="C29" s="49">
        <v>18200</v>
      </c>
      <c r="D29" s="49">
        <v>235</v>
      </c>
      <c r="E29" s="50">
        <v>0</v>
      </c>
      <c r="F29" s="51">
        <v>0</v>
      </c>
      <c r="G29" s="51">
        <v>0</v>
      </c>
      <c r="H29" s="52">
        <f t="shared" si="0"/>
        <v>-1</v>
      </c>
      <c r="I29" s="53"/>
      <c r="K29" s="54"/>
      <c r="L29" s="55"/>
      <c r="M29" s="55"/>
      <c r="N29" s="19"/>
      <c r="O29" s="19"/>
      <c r="P29" s="19"/>
      <c r="Q29" s="19"/>
      <c r="R29" s="19"/>
    </row>
    <row r="30" spans="1:18" ht="16.5" customHeight="1" x14ac:dyDescent="0.2">
      <c r="A30" s="48" t="s">
        <v>254</v>
      </c>
      <c r="B30" s="49">
        <v>0</v>
      </c>
      <c r="C30" s="49">
        <v>0</v>
      </c>
      <c r="D30" s="49">
        <v>0</v>
      </c>
      <c r="E30" s="50">
        <v>120</v>
      </c>
      <c r="F30" s="51">
        <v>13440</v>
      </c>
      <c r="G30" s="51">
        <v>148</v>
      </c>
      <c r="H30" s="52" t="s">
        <v>112</v>
      </c>
      <c r="I30" s="53"/>
      <c r="K30" s="54"/>
      <c r="L30" s="55"/>
      <c r="M30" s="55"/>
      <c r="N30" s="19"/>
      <c r="O30" s="19"/>
      <c r="P30" s="19"/>
      <c r="Q30" s="19"/>
      <c r="R30" s="19"/>
    </row>
    <row r="31" spans="1:18" ht="16.5" customHeight="1" x14ac:dyDescent="0.2">
      <c r="A31" s="48" t="s">
        <v>119</v>
      </c>
      <c r="B31" s="49">
        <v>15697</v>
      </c>
      <c r="C31" s="49">
        <v>909929</v>
      </c>
      <c r="D31" s="49">
        <v>16173</v>
      </c>
      <c r="E31" s="50">
        <v>13249</v>
      </c>
      <c r="F31" s="51">
        <v>722055</v>
      </c>
      <c r="G31" s="51">
        <v>13815</v>
      </c>
      <c r="H31" s="52">
        <f t="shared" si="0"/>
        <v>-0.14579855314412909</v>
      </c>
      <c r="I31" s="53"/>
      <c r="K31" s="54"/>
      <c r="L31" s="55"/>
      <c r="M31" s="55"/>
      <c r="N31" s="19"/>
      <c r="O31" s="19"/>
      <c r="P31" s="19"/>
      <c r="Q31" s="19"/>
      <c r="R31" s="19"/>
    </row>
    <row r="32" spans="1:18" ht="16.5" customHeight="1" x14ac:dyDescent="0.2">
      <c r="A32" s="48" t="s">
        <v>216</v>
      </c>
      <c r="B32" s="49">
        <v>0</v>
      </c>
      <c r="C32" s="49">
        <v>0</v>
      </c>
      <c r="D32" s="49">
        <v>0</v>
      </c>
      <c r="E32" s="50">
        <v>0</v>
      </c>
      <c r="F32" s="51">
        <v>1</v>
      </c>
      <c r="G32" s="51">
        <v>1</v>
      </c>
      <c r="H32" s="52" t="s">
        <v>112</v>
      </c>
      <c r="I32" s="53"/>
      <c r="K32" s="54"/>
      <c r="L32" s="55"/>
      <c r="M32" s="55"/>
      <c r="N32" s="19"/>
      <c r="O32" s="19"/>
      <c r="P32" s="19"/>
      <c r="Q32" s="19"/>
      <c r="R32" s="19"/>
    </row>
    <row r="33" spans="1:18" ht="16.5" customHeight="1" x14ac:dyDescent="0.2">
      <c r="A33" s="48" t="s">
        <v>122</v>
      </c>
      <c r="B33" s="49">
        <v>0</v>
      </c>
      <c r="C33" s="49">
        <v>0</v>
      </c>
      <c r="D33" s="49">
        <v>0</v>
      </c>
      <c r="E33" s="50">
        <v>302</v>
      </c>
      <c r="F33" s="51">
        <v>39160</v>
      </c>
      <c r="G33" s="51">
        <v>353</v>
      </c>
      <c r="H33" s="52" t="s">
        <v>112</v>
      </c>
      <c r="I33" s="53"/>
      <c r="K33" s="54"/>
      <c r="L33" s="55"/>
      <c r="M33" s="55"/>
      <c r="N33" s="19"/>
      <c r="O33" s="19"/>
      <c r="P33" s="19"/>
      <c r="Q33" s="19"/>
      <c r="R33" s="19"/>
    </row>
    <row r="34" spans="1:18" ht="16.5" customHeight="1" x14ac:dyDescent="0.2">
      <c r="A34" s="48" t="s">
        <v>120</v>
      </c>
      <c r="B34" s="49">
        <v>0</v>
      </c>
      <c r="C34" s="49">
        <v>0</v>
      </c>
      <c r="D34" s="49">
        <v>0</v>
      </c>
      <c r="E34" s="50">
        <v>73</v>
      </c>
      <c r="F34" s="51">
        <v>8760</v>
      </c>
      <c r="G34" s="51">
        <v>88</v>
      </c>
      <c r="H34" s="52" t="s">
        <v>112</v>
      </c>
      <c r="I34" s="53"/>
      <c r="K34" s="54"/>
      <c r="L34" s="55"/>
      <c r="M34" s="55"/>
      <c r="N34" s="19"/>
      <c r="O34" s="19"/>
      <c r="P34" s="19"/>
      <c r="Q34" s="19"/>
      <c r="R34" s="19"/>
    </row>
    <row r="35" spans="1:18" ht="16.5" customHeight="1" x14ac:dyDescent="0.2">
      <c r="A35" s="48" t="s">
        <v>121</v>
      </c>
      <c r="B35" s="49">
        <v>0</v>
      </c>
      <c r="C35" s="49">
        <v>0</v>
      </c>
      <c r="D35" s="49">
        <v>0</v>
      </c>
      <c r="E35" s="50">
        <v>20</v>
      </c>
      <c r="F35" s="51">
        <v>2400</v>
      </c>
      <c r="G35" s="51">
        <v>24</v>
      </c>
      <c r="H35" s="52" t="s">
        <v>112</v>
      </c>
      <c r="I35" s="53"/>
      <c r="K35" s="54"/>
      <c r="L35" s="55"/>
      <c r="M35" s="55"/>
      <c r="N35" s="19"/>
      <c r="O35" s="19"/>
      <c r="P35" s="19"/>
      <c r="Q35" s="19"/>
      <c r="R35" s="19"/>
    </row>
    <row r="36" spans="1:18" ht="16.5" customHeight="1" x14ac:dyDescent="0.2">
      <c r="A36" s="48" t="s">
        <v>123</v>
      </c>
      <c r="B36" s="49">
        <v>61988</v>
      </c>
      <c r="C36" s="49">
        <v>5223857</v>
      </c>
      <c r="D36" s="49">
        <v>74901</v>
      </c>
      <c r="E36" s="50">
        <v>83713</v>
      </c>
      <c r="F36" s="51">
        <v>6630250</v>
      </c>
      <c r="G36" s="51">
        <v>98022</v>
      </c>
      <c r="H36" s="52">
        <f t="shared" si="0"/>
        <v>0.30868746745704329</v>
      </c>
      <c r="I36" s="53"/>
      <c r="K36" s="54"/>
      <c r="L36" s="55"/>
      <c r="M36" s="55"/>
      <c r="N36" s="19"/>
      <c r="O36" s="19"/>
      <c r="P36" s="19"/>
      <c r="Q36" s="19"/>
      <c r="R36" s="19"/>
    </row>
    <row r="37" spans="1:18" ht="16.5" customHeight="1" x14ac:dyDescent="0.2">
      <c r="A37" s="48" t="s">
        <v>217</v>
      </c>
      <c r="B37" s="49">
        <v>0</v>
      </c>
      <c r="C37" s="49">
        <v>95620</v>
      </c>
      <c r="D37" s="49">
        <v>1342</v>
      </c>
      <c r="E37" s="50">
        <v>0</v>
      </c>
      <c r="F37" s="51">
        <v>163149</v>
      </c>
      <c r="G37" s="51">
        <v>2220</v>
      </c>
      <c r="H37" s="52">
        <f t="shared" si="0"/>
        <v>0.65424739195230996</v>
      </c>
      <c r="I37" s="53"/>
      <c r="K37" s="54"/>
      <c r="L37" s="55"/>
      <c r="M37" s="55"/>
      <c r="N37" s="19"/>
      <c r="O37" s="19"/>
      <c r="P37" s="19"/>
      <c r="Q37" s="19"/>
      <c r="R37" s="19"/>
    </row>
    <row r="38" spans="1:18" ht="16.5" customHeight="1" x14ac:dyDescent="0.2">
      <c r="A38" s="48" t="s">
        <v>124</v>
      </c>
      <c r="B38" s="49">
        <v>7178</v>
      </c>
      <c r="C38" s="49">
        <v>7178</v>
      </c>
      <c r="D38" s="49">
        <v>9147</v>
      </c>
      <c r="E38" s="50">
        <v>2984</v>
      </c>
      <c r="F38" s="51">
        <v>7468</v>
      </c>
      <c r="G38" s="51">
        <v>3831</v>
      </c>
      <c r="H38" s="52">
        <f t="shared" si="0"/>
        <v>-0.58117415546080686</v>
      </c>
      <c r="I38" s="53"/>
      <c r="K38" s="54"/>
      <c r="L38" s="55"/>
      <c r="M38" s="55"/>
      <c r="N38" s="19"/>
      <c r="O38" s="19"/>
      <c r="P38" s="19"/>
      <c r="Q38" s="19"/>
      <c r="R38" s="19"/>
    </row>
    <row r="39" spans="1:18" ht="16.5" customHeight="1" x14ac:dyDescent="0.2">
      <c r="A39" s="48" t="s">
        <v>125</v>
      </c>
      <c r="B39" s="49">
        <v>17576</v>
      </c>
      <c r="C39" s="49">
        <v>1054560</v>
      </c>
      <c r="D39" s="49">
        <v>26469</v>
      </c>
      <c r="E39" s="50">
        <v>8893</v>
      </c>
      <c r="F39" s="51">
        <v>529374</v>
      </c>
      <c r="G39" s="51">
        <v>13443</v>
      </c>
      <c r="H39" s="52">
        <f t="shared" si="0"/>
        <v>-0.49212286070497563</v>
      </c>
      <c r="I39" s="53"/>
      <c r="K39" s="54"/>
      <c r="L39" s="55"/>
      <c r="M39" s="55"/>
      <c r="N39" s="19"/>
      <c r="O39" s="19"/>
      <c r="P39" s="19"/>
      <c r="Q39" s="19"/>
      <c r="R39" s="19"/>
    </row>
    <row r="40" spans="1:18" ht="16.5" customHeight="1" x14ac:dyDescent="0.2">
      <c r="A40" s="48" t="s">
        <v>255</v>
      </c>
      <c r="B40" s="49">
        <v>220</v>
      </c>
      <c r="C40" s="49">
        <v>880</v>
      </c>
      <c r="D40" s="49">
        <v>212</v>
      </c>
      <c r="E40" s="50">
        <v>220</v>
      </c>
      <c r="F40" s="51">
        <v>880</v>
      </c>
      <c r="G40" s="51">
        <v>212</v>
      </c>
      <c r="H40" s="52">
        <f t="shared" si="0"/>
        <v>0</v>
      </c>
      <c r="I40" s="53"/>
      <c r="K40" s="54"/>
      <c r="L40" s="55"/>
      <c r="M40" s="55"/>
      <c r="N40" s="19"/>
      <c r="O40" s="19"/>
      <c r="P40" s="19"/>
      <c r="Q40" s="19"/>
      <c r="R40" s="19"/>
    </row>
    <row r="41" spans="1:18" ht="16.5" customHeight="1" x14ac:dyDescent="0.2">
      <c r="A41" s="48" t="s">
        <v>126</v>
      </c>
      <c r="B41" s="49">
        <v>108</v>
      </c>
      <c r="C41" s="49">
        <v>114</v>
      </c>
      <c r="D41" s="49">
        <v>287</v>
      </c>
      <c r="E41" s="50">
        <v>0</v>
      </c>
      <c r="F41" s="51">
        <v>0</v>
      </c>
      <c r="G41" s="51">
        <v>0</v>
      </c>
      <c r="H41" s="52">
        <f t="shared" si="0"/>
        <v>-1</v>
      </c>
      <c r="I41" s="53"/>
      <c r="K41" s="54"/>
      <c r="L41" s="55"/>
      <c r="M41" s="55"/>
      <c r="N41" s="19"/>
      <c r="O41" s="19"/>
      <c r="P41" s="19"/>
      <c r="Q41" s="19"/>
      <c r="R41" s="19"/>
    </row>
    <row r="42" spans="1:18" ht="16.5" customHeight="1" x14ac:dyDescent="0.2">
      <c r="A42" s="48" t="s">
        <v>271</v>
      </c>
      <c r="B42" s="49">
        <v>72</v>
      </c>
      <c r="C42" s="49">
        <v>72</v>
      </c>
      <c r="D42" s="49">
        <v>102</v>
      </c>
      <c r="E42" s="50">
        <v>0</v>
      </c>
      <c r="F42" s="51">
        <v>0</v>
      </c>
      <c r="G42" s="51">
        <v>0</v>
      </c>
      <c r="H42" s="52">
        <f t="shared" si="0"/>
        <v>-1</v>
      </c>
      <c r="I42" s="53"/>
      <c r="K42" s="54"/>
      <c r="L42" s="55"/>
      <c r="M42" s="55"/>
      <c r="N42" s="19"/>
      <c r="O42" s="19"/>
      <c r="P42" s="19"/>
      <c r="Q42" s="19"/>
      <c r="R42" s="19"/>
    </row>
    <row r="43" spans="1:18" ht="16.5" customHeight="1" x14ac:dyDescent="0.2">
      <c r="A43" s="48" t="s">
        <v>127</v>
      </c>
      <c r="B43" s="49">
        <v>411</v>
      </c>
      <c r="C43" s="49">
        <v>15456</v>
      </c>
      <c r="D43" s="49">
        <v>556</v>
      </c>
      <c r="E43" s="50">
        <v>976</v>
      </c>
      <c r="F43" s="51">
        <v>25286</v>
      </c>
      <c r="G43" s="51">
        <v>1740</v>
      </c>
      <c r="H43" s="52">
        <f t="shared" si="0"/>
        <v>2.1294964028776979</v>
      </c>
      <c r="I43" s="53"/>
      <c r="K43" s="54"/>
      <c r="L43" s="55"/>
      <c r="M43" s="55"/>
      <c r="N43" s="19"/>
      <c r="O43" s="19"/>
      <c r="P43" s="19"/>
      <c r="Q43" s="19"/>
      <c r="R43" s="19"/>
    </row>
    <row r="44" spans="1:18" ht="16.5" customHeight="1" x14ac:dyDescent="0.2">
      <c r="A44" s="48" t="s">
        <v>128</v>
      </c>
      <c r="B44" s="49">
        <v>0</v>
      </c>
      <c r="C44" s="49">
        <v>0</v>
      </c>
      <c r="D44" s="49">
        <v>0</v>
      </c>
      <c r="E44" s="50">
        <v>2036</v>
      </c>
      <c r="F44" s="51">
        <v>220081</v>
      </c>
      <c r="G44" s="51">
        <v>1940</v>
      </c>
      <c r="H44" s="52" t="s">
        <v>112</v>
      </c>
      <c r="I44" s="53"/>
      <c r="K44" s="54"/>
      <c r="L44" s="55"/>
      <c r="M44" s="55"/>
      <c r="N44" s="19"/>
      <c r="O44" s="19"/>
      <c r="P44" s="19"/>
      <c r="Q44" s="19"/>
      <c r="R44" s="19"/>
    </row>
    <row r="45" spans="1:18" ht="16.5" customHeight="1" x14ac:dyDescent="0.2">
      <c r="A45" s="48" t="s">
        <v>218</v>
      </c>
      <c r="B45" s="49">
        <v>0</v>
      </c>
      <c r="C45" s="49">
        <v>0</v>
      </c>
      <c r="D45" s="49">
        <v>0</v>
      </c>
      <c r="E45" s="50">
        <v>140</v>
      </c>
      <c r="F45" s="51">
        <v>14000</v>
      </c>
      <c r="G45" s="51">
        <v>140</v>
      </c>
      <c r="H45" s="52" t="s">
        <v>112</v>
      </c>
      <c r="I45" s="53"/>
      <c r="K45" s="54"/>
      <c r="L45" s="55"/>
      <c r="M45" s="55"/>
      <c r="N45" s="19"/>
      <c r="O45" s="19"/>
      <c r="P45" s="19"/>
      <c r="Q45" s="19"/>
      <c r="R45" s="19"/>
    </row>
    <row r="46" spans="1:18" ht="16.5" customHeight="1" x14ac:dyDescent="0.2">
      <c r="A46" s="123" t="s">
        <v>129</v>
      </c>
      <c r="B46" s="124">
        <f t="shared" ref="B46:G46" si="1">SUM(B16:B45)</f>
        <v>103267</v>
      </c>
      <c r="C46" s="124">
        <f t="shared" si="1"/>
        <v>7491284</v>
      </c>
      <c r="D46" s="124">
        <f t="shared" si="1"/>
        <v>131862</v>
      </c>
      <c r="E46" s="125">
        <f t="shared" si="1"/>
        <v>119149</v>
      </c>
      <c r="F46" s="126">
        <f t="shared" si="1"/>
        <v>8790058</v>
      </c>
      <c r="G46" s="126">
        <f t="shared" si="1"/>
        <v>147095</v>
      </c>
      <c r="H46" s="127">
        <f>(+G46-D46)/D46</f>
        <v>0.11552228845307974</v>
      </c>
      <c r="I46" s="56"/>
      <c r="K46" s="46"/>
      <c r="L46" s="46"/>
      <c r="M46" s="46"/>
      <c r="N46" s="57"/>
      <c r="O46" s="46"/>
      <c r="P46" s="46"/>
      <c r="Q46" s="57"/>
      <c r="R46" s="58"/>
    </row>
    <row r="47" spans="1:18" ht="16.5" customHeight="1" x14ac:dyDescent="0.2">
      <c r="A47" s="9"/>
      <c r="B47" s="9"/>
      <c r="C47" s="9"/>
      <c r="D47" s="9"/>
      <c r="E47" s="59"/>
      <c r="F47" s="145" t="s">
        <v>130</v>
      </c>
      <c r="G47" s="145"/>
      <c r="H47" s="60">
        <f>(+E46-B46)/B46</f>
        <v>0.15379550098288902</v>
      </c>
      <c r="I47" s="61"/>
      <c r="K47" s="46"/>
      <c r="L47" s="62"/>
      <c r="M47" s="62"/>
      <c r="N47" s="62"/>
      <c r="O47" s="15"/>
      <c r="P47" s="15"/>
      <c r="Q47" s="15"/>
      <c r="R47" s="15"/>
    </row>
    <row r="48" spans="1:18" ht="16.5" customHeight="1" x14ac:dyDescent="0.2">
      <c r="A48" s="9"/>
      <c r="B48" s="9"/>
      <c r="C48" s="9"/>
      <c r="D48" s="9"/>
      <c r="E48" s="59"/>
      <c r="F48" s="63"/>
      <c r="G48" s="63"/>
      <c r="H48" s="64"/>
      <c r="I48" s="61"/>
      <c r="K48" s="46"/>
      <c r="L48" s="62"/>
      <c r="M48" s="62"/>
      <c r="N48" s="62"/>
      <c r="O48" s="15"/>
      <c r="R48" s="58"/>
    </row>
    <row r="49" spans="1:18" ht="16.5" customHeight="1" x14ac:dyDescent="0.2">
      <c r="A49" s="32" t="s">
        <v>131</v>
      </c>
      <c r="B49" s="65"/>
      <c r="C49" s="65"/>
      <c r="D49" s="66"/>
      <c r="E49" s="35" t="s">
        <v>1</v>
      </c>
      <c r="F49" s="35"/>
      <c r="G49" s="67"/>
      <c r="H49" s="38" t="s">
        <v>108</v>
      </c>
      <c r="I49" s="29"/>
      <c r="K49" s="46"/>
      <c r="L49" s="46"/>
      <c r="M49" s="46"/>
      <c r="N49" s="46"/>
      <c r="O49" s="46"/>
      <c r="P49" s="46"/>
      <c r="Q49" s="46"/>
      <c r="R49" s="47"/>
    </row>
    <row r="50" spans="1:18" ht="16.5" customHeight="1" x14ac:dyDescent="0.2">
      <c r="A50" s="68" t="s">
        <v>132</v>
      </c>
      <c r="B50" s="69" t="s">
        <v>11</v>
      </c>
      <c r="C50" s="69" t="s">
        <v>12</v>
      </c>
      <c r="D50" s="70" t="s">
        <v>13</v>
      </c>
      <c r="E50" s="71" t="s">
        <v>11</v>
      </c>
      <c r="F50" s="71" t="s">
        <v>12</v>
      </c>
      <c r="G50" s="72" t="s">
        <v>13</v>
      </c>
      <c r="H50" s="73" t="s">
        <v>110</v>
      </c>
      <c r="I50" s="45"/>
      <c r="K50" s="46"/>
      <c r="L50" s="19"/>
      <c r="M50" s="19"/>
      <c r="N50" s="19"/>
      <c r="O50" s="19"/>
      <c r="P50" s="19"/>
      <c r="Q50" s="19"/>
      <c r="R50" s="19"/>
    </row>
    <row r="51" spans="1:18" ht="16.5" customHeight="1" x14ac:dyDescent="0.2">
      <c r="A51" s="74" t="s">
        <v>133</v>
      </c>
      <c r="B51" s="75">
        <v>2131</v>
      </c>
      <c r="C51" s="75">
        <v>215019</v>
      </c>
      <c r="D51" s="75">
        <v>2128</v>
      </c>
      <c r="E51" s="76">
        <v>817</v>
      </c>
      <c r="F51" s="77">
        <v>76642</v>
      </c>
      <c r="G51" s="78">
        <v>837</v>
      </c>
      <c r="H51" s="79">
        <f t="shared" ref="H51:H95" si="2">(+G51-D51)/D51</f>
        <v>-0.60667293233082709</v>
      </c>
      <c r="I51" s="45"/>
      <c r="K51" s="46"/>
      <c r="L51" s="19"/>
      <c r="M51" s="19"/>
      <c r="N51" s="19"/>
      <c r="O51" s="19"/>
      <c r="P51" s="19"/>
      <c r="Q51" s="19"/>
      <c r="R51" s="19"/>
    </row>
    <row r="52" spans="1:18" ht="16.5" customHeight="1" x14ac:dyDescent="0.2">
      <c r="A52" s="80" t="s">
        <v>134</v>
      </c>
      <c r="B52" s="49">
        <v>126</v>
      </c>
      <c r="C52" s="49">
        <v>11759</v>
      </c>
      <c r="D52" s="49">
        <v>141</v>
      </c>
      <c r="E52" s="81">
        <v>105</v>
      </c>
      <c r="F52" s="51">
        <v>5880</v>
      </c>
      <c r="G52" s="82">
        <v>115</v>
      </c>
      <c r="H52" s="79">
        <f t="shared" si="2"/>
        <v>-0.18439716312056736</v>
      </c>
      <c r="I52" s="45"/>
      <c r="K52" s="46"/>
      <c r="L52" s="19"/>
      <c r="M52" s="19"/>
      <c r="N52" s="19"/>
      <c r="O52" s="19"/>
      <c r="P52" s="19"/>
      <c r="Q52" s="19"/>
      <c r="R52" s="19"/>
    </row>
    <row r="53" spans="1:18" ht="16.5" customHeight="1" x14ac:dyDescent="0.2">
      <c r="A53" s="80" t="s">
        <v>256</v>
      </c>
      <c r="B53" s="49">
        <v>476</v>
      </c>
      <c r="C53" s="49">
        <v>28560</v>
      </c>
      <c r="D53" s="49">
        <v>717</v>
      </c>
      <c r="E53" s="81">
        <v>0</v>
      </c>
      <c r="F53" s="51">
        <v>0</v>
      </c>
      <c r="G53" s="82">
        <v>0</v>
      </c>
      <c r="H53" s="79">
        <f t="shared" si="2"/>
        <v>-1</v>
      </c>
      <c r="I53" s="45"/>
      <c r="K53" s="46"/>
      <c r="L53" s="19"/>
      <c r="M53" s="19"/>
      <c r="N53" s="19"/>
      <c r="O53" s="19"/>
      <c r="P53" s="19"/>
      <c r="Q53" s="19"/>
      <c r="R53" s="19"/>
    </row>
    <row r="54" spans="1:18" ht="16.5" customHeight="1" x14ac:dyDescent="0.2">
      <c r="A54" s="80" t="s">
        <v>135</v>
      </c>
      <c r="B54" s="49">
        <v>416</v>
      </c>
      <c r="C54" s="49">
        <v>24961</v>
      </c>
      <c r="D54" s="49">
        <v>443</v>
      </c>
      <c r="E54" s="81">
        <v>168</v>
      </c>
      <c r="F54" s="51">
        <v>9408</v>
      </c>
      <c r="G54" s="82">
        <v>182</v>
      </c>
      <c r="H54" s="79">
        <f t="shared" si="2"/>
        <v>-0.58916478555304741</v>
      </c>
      <c r="I54" s="45"/>
      <c r="K54" s="46"/>
      <c r="L54" s="19"/>
      <c r="M54" s="19"/>
      <c r="N54" s="19"/>
      <c r="O54" s="19"/>
      <c r="P54" s="19"/>
      <c r="Q54" s="19"/>
      <c r="R54" s="19"/>
    </row>
    <row r="55" spans="1:18" ht="16.5" customHeight="1" x14ac:dyDescent="0.2">
      <c r="A55" s="80" t="s">
        <v>136</v>
      </c>
      <c r="B55" s="49">
        <v>22351</v>
      </c>
      <c r="C55" s="49">
        <v>916326</v>
      </c>
      <c r="D55" s="49">
        <v>31434</v>
      </c>
      <c r="E55" s="81">
        <v>12103</v>
      </c>
      <c r="F55" s="51">
        <v>548491</v>
      </c>
      <c r="G55" s="82">
        <v>17082</v>
      </c>
      <c r="H55" s="79">
        <f t="shared" si="2"/>
        <v>-0.45657568238213397</v>
      </c>
      <c r="I55" s="45"/>
      <c r="K55" s="46"/>
      <c r="L55" s="19"/>
      <c r="M55" s="19"/>
      <c r="N55" s="19"/>
      <c r="O55" s="19"/>
      <c r="P55" s="19"/>
      <c r="Q55" s="19"/>
      <c r="R55" s="19"/>
    </row>
    <row r="56" spans="1:18" ht="16.5" customHeight="1" x14ac:dyDescent="0.2">
      <c r="A56" s="80" t="s">
        <v>137</v>
      </c>
      <c r="B56" s="49">
        <v>3319</v>
      </c>
      <c r="C56" s="49">
        <v>140648</v>
      </c>
      <c r="D56" s="49">
        <v>3850</v>
      </c>
      <c r="E56" s="81">
        <v>4422</v>
      </c>
      <c r="F56" s="51">
        <v>198146</v>
      </c>
      <c r="G56" s="82">
        <v>5243</v>
      </c>
      <c r="H56" s="79">
        <f t="shared" si="2"/>
        <v>0.36181818181818182</v>
      </c>
      <c r="I56" s="45"/>
      <c r="K56" s="46"/>
      <c r="L56" s="19"/>
      <c r="M56" s="19"/>
      <c r="N56" s="19"/>
      <c r="O56" s="19"/>
      <c r="P56" s="19"/>
      <c r="Q56" s="19"/>
      <c r="R56" s="19"/>
    </row>
    <row r="57" spans="1:18" ht="16.5" customHeight="1" x14ac:dyDescent="0.2">
      <c r="A57" s="80" t="s">
        <v>138</v>
      </c>
      <c r="B57" s="49">
        <v>170</v>
      </c>
      <c r="C57" s="49">
        <v>10200</v>
      </c>
      <c r="D57" s="49">
        <v>256</v>
      </c>
      <c r="E57" s="81">
        <v>0</v>
      </c>
      <c r="F57" s="51">
        <v>0</v>
      </c>
      <c r="G57" s="82">
        <v>0</v>
      </c>
      <c r="H57" s="79">
        <f t="shared" si="2"/>
        <v>-1</v>
      </c>
      <c r="I57" s="45"/>
      <c r="K57" s="46"/>
      <c r="L57" s="19"/>
      <c r="M57" s="19"/>
      <c r="N57" s="19"/>
      <c r="O57" s="19"/>
      <c r="P57" s="19"/>
      <c r="Q57" s="19"/>
      <c r="R57" s="19"/>
    </row>
    <row r="58" spans="1:18" ht="16.5" customHeight="1" x14ac:dyDescent="0.2">
      <c r="A58" s="80" t="s">
        <v>139</v>
      </c>
      <c r="B58" s="49">
        <v>0</v>
      </c>
      <c r="C58" s="49">
        <v>22000</v>
      </c>
      <c r="D58" s="49">
        <v>308</v>
      </c>
      <c r="E58" s="81">
        <v>42</v>
      </c>
      <c r="F58" s="51">
        <v>12642</v>
      </c>
      <c r="G58" s="82">
        <v>158</v>
      </c>
      <c r="H58" s="79">
        <f t="shared" si="2"/>
        <v>-0.48701298701298701</v>
      </c>
      <c r="I58" s="45"/>
      <c r="K58" s="46"/>
      <c r="L58" s="19"/>
      <c r="M58" s="19"/>
      <c r="N58" s="19"/>
      <c r="O58" s="19"/>
      <c r="P58" s="19"/>
      <c r="Q58" s="19"/>
      <c r="R58" s="19"/>
    </row>
    <row r="59" spans="1:18" ht="16.5" customHeight="1" x14ac:dyDescent="0.2">
      <c r="A59" s="80" t="s">
        <v>140</v>
      </c>
      <c r="B59" s="49">
        <v>340</v>
      </c>
      <c r="C59" s="49">
        <v>25900</v>
      </c>
      <c r="D59" s="49">
        <v>623</v>
      </c>
      <c r="E59" s="81">
        <v>0</v>
      </c>
      <c r="F59" s="51">
        <v>1</v>
      </c>
      <c r="G59" s="82">
        <v>1</v>
      </c>
      <c r="H59" s="79">
        <f t="shared" si="2"/>
        <v>-0.9983948635634029</v>
      </c>
      <c r="I59" s="45"/>
      <c r="K59" s="46"/>
      <c r="L59" s="19"/>
      <c r="M59" s="19"/>
      <c r="N59" s="19"/>
      <c r="O59" s="19"/>
      <c r="P59" s="19"/>
      <c r="Q59" s="19"/>
      <c r="R59" s="19"/>
    </row>
    <row r="60" spans="1:18" ht="16.5" customHeight="1" x14ac:dyDescent="0.2">
      <c r="A60" s="80" t="s">
        <v>283</v>
      </c>
      <c r="B60" s="49">
        <v>0</v>
      </c>
      <c r="C60" s="49">
        <v>0</v>
      </c>
      <c r="D60" s="49">
        <v>0</v>
      </c>
      <c r="E60" s="81">
        <v>90</v>
      </c>
      <c r="F60" s="51">
        <v>90</v>
      </c>
      <c r="G60" s="82">
        <v>83</v>
      </c>
      <c r="H60" s="112" t="s">
        <v>112</v>
      </c>
      <c r="I60" s="45"/>
      <c r="K60" s="46"/>
      <c r="L60" s="19"/>
      <c r="M60" s="19"/>
      <c r="N60" s="19"/>
      <c r="O60" s="19"/>
      <c r="P60" s="19"/>
      <c r="Q60" s="19"/>
      <c r="R60" s="19"/>
    </row>
    <row r="61" spans="1:18" ht="16.5" customHeight="1" x14ac:dyDescent="0.2">
      <c r="A61" s="80" t="s">
        <v>272</v>
      </c>
      <c r="B61" s="49">
        <v>0</v>
      </c>
      <c r="C61" s="49">
        <v>0</v>
      </c>
      <c r="D61" s="49">
        <v>0</v>
      </c>
      <c r="E61" s="81">
        <v>0</v>
      </c>
      <c r="F61" s="51">
        <v>48001</v>
      </c>
      <c r="G61" s="82">
        <v>1200</v>
      </c>
      <c r="H61" s="79" t="s">
        <v>112</v>
      </c>
      <c r="I61" s="45"/>
      <c r="K61" s="46"/>
      <c r="L61" s="19"/>
      <c r="M61" s="19"/>
      <c r="N61" s="19"/>
      <c r="O61" s="19"/>
      <c r="P61" s="19"/>
      <c r="Q61" s="19"/>
      <c r="R61" s="19"/>
    </row>
    <row r="62" spans="1:18" ht="16.5" customHeight="1" x14ac:dyDescent="0.2">
      <c r="A62" s="80" t="s">
        <v>141</v>
      </c>
      <c r="B62" s="49">
        <v>61</v>
      </c>
      <c r="C62" s="49">
        <v>4376</v>
      </c>
      <c r="D62" s="49">
        <v>74</v>
      </c>
      <c r="E62" s="81">
        <v>40</v>
      </c>
      <c r="F62" s="51">
        <v>3200</v>
      </c>
      <c r="G62" s="82">
        <v>51</v>
      </c>
      <c r="H62" s="79">
        <f t="shared" si="2"/>
        <v>-0.3108108108108108</v>
      </c>
      <c r="I62" s="45"/>
      <c r="K62" s="46"/>
      <c r="L62" s="19"/>
      <c r="M62" s="19"/>
      <c r="N62" s="19"/>
      <c r="O62" s="19"/>
      <c r="P62" s="19"/>
      <c r="Q62" s="19"/>
      <c r="R62" s="19"/>
    </row>
    <row r="63" spans="1:18" ht="16.5" customHeight="1" x14ac:dyDescent="0.2">
      <c r="A63" s="80" t="s">
        <v>142</v>
      </c>
      <c r="B63" s="49">
        <v>0</v>
      </c>
      <c r="C63" s="49">
        <v>2150</v>
      </c>
      <c r="D63" s="49">
        <v>43</v>
      </c>
      <c r="E63" s="81">
        <v>0</v>
      </c>
      <c r="F63" s="51">
        <v>0</v>
      </c>
      <c r="G63" s="82">
        <v>0</v>
      </c>
      <c r="H63" s="79">
        <f t="shared" si="2"/>
        <v>-1</v>
      </c>
      <c r="I63" s="45"/>
      <c r="K63" s="46"/>
      <c r="L63" s="19"/>
      <c r="M63" s="19"/>
      <c r="N63" s="19"/>
      <c r="O63" s="19"/>
      <c r="P63" s="19"/>
      <c r="Q63" s="19"/>
      <c r="R63" s="19"/>
    </row>
    <row r="64" spans="1:18" ht="16.5" customHeight="1" x14ac:dyDescent="0.2">
      <c r="A64" s="80" t="s">
        <v>143</v>
      </c>
      <c r="B64" s="49">
        <v>1695</v>
      </c>
      <c r="C64" s="49">
        <v>178899</v>
      </c>
      <c r="D64" s="49">
        <v>1911</v>
      </c>
      <c r="E64" s="81">
        <v>1232</v>
      </c>
      <c r="F64" s="51">
        <v>125472</v>
      </c>
      <c r="G64" s="82">
        <v>1397</v>
      </c>
      <c r="H64" s="79">
        <f t="shared" si="2"/>
        <v>-0.26896912611198326</v>
      </c>
      <c r="I64" s="45"/>
      <c r="K64" s="46"/>
      <c r="L64" s="19"/>
      <c r="M64" s="19"/>
      <c r="N64" s="19"/>
      <c r="O64" s="19"/>
      <c r="P64" s="19"/>
      <c r="Q64" s="19"/>
      <c r="R64" s="19"/>
    </row>
    <row r="65" spans="1:18" ht="16.5" customHeight="1" x14ac:dyDescent="0.2">
      <c r="A65" s="80" t="s">
        <v>144</v>
      </c>
      <c r="B65" s="49">
        <v>1268</v>
      </c>
      <c r="C65" s="49">
        <v>300053</v>
      </c>
      <c r="D65" s="49">
        <v>4152</v>
      </c>
      <c r="E65" s="81">
        <v>1224</v>
      </c>
      <c r="F65" s="51">
        <v>175771</v>
      </c>
      <c r="G65" s="82">
        <v>2479</v>
      </c>
      <c r="H65" s="79">
        <f t="shared" si="2"/>
        <v>-0.40293834296724468</v>
      </c>
      <c r="I65" s="45"/>
      <c r="K65" s="46"/>
      <c r="L65" s="19"/>
      <c r="M65" s="19"/>
      <c r="N65" s="19"/>
      <c r="O65" s="19"/>
      <c r="P65" s="19"/>
      <c r="Q65" s="19"/>
      <c r="R65" s="19"/>
    </row>
    <row r="66" spans="1:18" ht="16.5" customHeight="1" x14ac:dyDescent="0.2">
      <c r="A66" s="80" t="s">
        <v>145</v>
      </c>
      <c r="B66" s="49">
        <v>42</v>
      </c>
      <c r="C66" s="49">
        <v>2058</v>
      </c>
      <c r="D66" s="49">
        <v>42</v>
      </c>
      <c r="E66" s="81">
        <v>0</v>
      </c>
      <c r="F66" s="51">
        <v>0</v>
      </c>
      <c r="G66" s="82">
        <v>0</v>
      </c>
      <c r="H66" s="79">
        <f t="shared" si="2"/>
        <v>-1</v>
      </c>
      <c r="I66" s="45"/>
      <c r="K66" s="46"/>
      <c r="L66" s="19"/>
      <c r="M66" s="19"/>
      <c r="N66" s="19"/>
      <c r="O66" s="19"/>
      <c r="P66" s="19"/>
      <c r="Q66" s="19"/>
      <c r="R66" s="19"/>
    </row>
    <row r="67" spans="1:18" ht="16.5" customHeight="1" x14ac:dyDescent="0.2">
      <c r="A67" s="80" t="s">
        <v>146</v>
      </c>
      <c r="B67" s="49">
        <v>1586</v>
      </c>
      <c r="C67" s="49">
        <v>127285</v>
      </c>
      <c r="D67" s="49">
        <v>1879</v>
      </c>
      <c r="E67" s="81">
        <v>313</v>
      </c>
      <c r="F67" s="51">
        <v>27097</v>
      </c>
      <c r="G67" s="82">
        <v>436</v>
      </c>
      <c r="H67" s="79">
        <f t="shared" si="2"/>
        <v>-0.76796168174560941</v>
      </c>
      <c r="I67" s="45"/>
      <c r="K67" s="46"/>
      <c r="L67" s="19"/>
      <c r="M67" s="19"/>
      <c r="N67" s="19"/>
      <c r="O67" s="19"/>
      <c r="P67" s="19"/>
      <c r="Q67" s="19"/>
      <c r="R67" s="19"/>
    </row>
    <row r="68" spans="1:18" ht="16.5" customHeight="1" x14ac:dyDescent="0.2">
      <c r="A68" s="80" t="s">
        <v>147</v>
      </c>
      <c r="B68" s="49">
        <v>622</v>
      </c>
      <c r="C68" s="49">
        <v>63432</v>
      </c>
      <c r="D68" s="49">
        <v>720</v>
      </c>
      <c r="E68" s="81">
        <v>418</v>
      </c>
      <c r="F68" s="51">
        <v>64832</v>
      </c>
      <c r="G68" s="82">
        <v>752</v>
      </c>
      <c r="H68" s="79">
        <f t="shared" si="2"/>
        <v>4.4444444444444446E-2</v>
      </c>
      <c r="I68" s="45"/>
      <c r="K68" s="46"/>
      <c r="L68" s="19"/>
      <c r="M68" s="19"/>
      <c r="N68" s="19"/>
      <c r="O68" s="19"/>
      <c r="P68" s="19"/>
      <c r="Q68" s="19"/>
      <c r="R68" s="19"/>
    </row>
    <row r="69" spans="1:18" ht="16.5" customHeight="1" x14ac:dyDescent="0.2">
      <c r="A69" s="80" t="s">
        <v>148</v>
      </c>
      <c r="B69" s="49">
        <v>15935</v>
      </c>
      <c r="C69" s="49">
        <v>1274730</v>
      </c>
      <c r="D69" s="49">
        <v>17735</v>
      </c>
      <c r="E69" s="81">
        <v>13409</v>
      </c>
      <c r="F69" s="51">
        <v>913237</v>
      </c>
      <c r="G69" s="82">
        <v>15752</v>
      </c>
      <c r="H69" s="79">
        <f t="shared" si="2"/>
        <v>-0.11181279954891457</v>
      </c>
      <c r="I69" s="45"/>
      <c r="K69" s="46"/>
      <c r="L69" s="19"/>
      <c r="M69" s="19"/>
      <c r="N69" s="19"/>
      <c r="O69" s="19"/>
      <c r="P69" s="19"/>
      <c r="Q69" s="19"/>
      <c r="R69" s="19"/>
    </row>
    <row r="70" spans="1:18" ht="16.5" customHeight="1" x14ac:dyDescent="0.2">
      <c r="A70" s="80" t="s">
        <v>149</v>
      </c>
      <c r="B70" s="49">
        <v>1068</v>
      </c>
      <c r="C70" s="49">
        <v>82296</v>
      </c>
      <c r="D70" s="49">
        <v>1148</v>
      </c>
      <c r="E70" s="81">
        <v>603</v>
      </c>
      <c r="F70" s="51">
        <v>38437</v>
      </c>
      <c r="G70" s="82">
        <v>621</v>
      </c>
      <c r="H70" s="79">
        <f t="shared" si="2"/>
        <v>-0.45905923344947736</v>
      </c>
      <c r="I70" s="45"/>
      <c r="K70" s="46"/>
      <c r="L70" s="19"/>
      <c r="M70" s="19"/>
      <c r="N70" s="19"/>
      <c r="O70" s="19"/>
      <c r="P70" s="19"/>
      <c r="Q70" s="19"/>
      <c r="R70" s="19"/>
    </row>
    <row r="71" spans="1:18" ht="16.5" customHeight="1" x14ac:dyDescent="0.2">
      <c r="A71" s="80" t="s">
        <v>150</v>
      </c>
      <c r="B71" s="49">
        <v>3693</v>
      </c>
      <c r="C71" s="49">
        <v>234835</v>
      </c>
      <c r="D71" s="49">
        <v>3974</v>
      </c>
      <c r="E71" s="81">
        <v>3542</v>
      </c>
      <c r="F71" s="51">
        <v>210030</v>
      </c>
      <c r="G71" s="82">
        <v>3976</v>
      </c>
      <c r="H71" s="79">
        <f t="shared" si="2"/>
        <v>5.0327126321087065E-4</v>
      </c>
      <c r="I71" s="45"/>
      <c r="K71" s="46"/>
      <c r="L71" s="19"/>
      <c r="M71" s="19"/>
      <c r="N71" s="19"/>
      <c r="O71" s="19"/>
      <c r="P71" s="19"/>
      <c r="Q71" s="19"/>
      <c r="R71" s="19"/>
    </row>
    <row r="72" spans="1:18" ht="16.5" customHeight="1" x14ac:dyDescent="0.2">
      <c r="A72" s="80" t="s">
        <v>151</v>
      </c>
      <c r="B72" s="49">
        <v>101</v>
      </c>
      <c r="C72" s="49">
        <v>6906</v>
      </c>
      <c r="D72" s="49">
        <v>102</v>
      </c>
      <c r="E72" s="81">
        <v>223</v>
      </c>
      <c r="F72" s="51">
        <v>10300</v>
      </c>
      <c r="G72" s="82">
        <v>268</v>
      </c>
      <c r="H72" s="79">
        <f t="shared" si="2"/>
        <v>1.6274509803921569</v>
      </c>
      <c r="I72" s="45"/>
      <c r="K72" s="46"/>
      <c r="L72" s="19"/>
      <c r="M72" s="19"/>
      <c r="N72" s="19"/>
      <c r="O72" s="19"/>
      <c r="P72" s="19"/>
      <c r="Q72" s="19"/>
      <c r="R72" s="19"/>
    </row>
    <row r="73" spans="1:18" ht="16.5" customHeight="1" x14ac:dyDescent="0.2">
      <c r="A73" s="80" t="s">
        <v>152</v>
      </c>
      <c r="B73" s="49">
        <v>2760</v>
      </c>
      <c r="C73" s="49">
        <v>182265</v>
      </c>
      <c r="D73" s="49">
        <v>3294</v>
      </c>
      <c r="E73" s="81">
        <v>2584</v>
      </c>
      <c r="F73" s="51">
        <v>179538</v>
      </c>
      <c r="G73" s="82">
        <v>3416</v>
      </c>
      <c r="H73" s="79">
        <f t="shared" si="2"/>
        <v>3.7037037037037035E-2</v>
      </c>
      <c r="I73" s="45"/>
      <c r="K73" s="46"/>
      <c r="L73" s="19"/>
      <c r="M73" s="19"/>
      <c r="N73" s="19"/>
      <c r="O73" s="19"/>
      <c r="P73" s="19"/>
      <c r="Q73" s="19"/>
      <c r="R73" s="19"/>
    </row>
    <row r="74" spans="1:18" ht="16.5" customHeight="1" x14ac:dyDescent="0.2">
      <c r="A74" s="80" t="s">
        <v>153</v>
      </c>
      <c r="B74" s="49">
        <v>11669</v>
      </c>
      <c r="C74" s="49">
        <v>1136777</v>
      </c>
      <c r="D74" s="49">
        <v>14734</v>
      </c>
      <c r="E74" s="81">
        <v>10387</v>
      </c>
      <c r="F74" s="51">
        <v>914555</v>
      </c>
      <c r="G74" s="82">
        <v>13498</v>
      </c>
      <c r="H74" s="79">
        <f t="shared" si="2"/>
        <v>-8.3887606895615585E-2</v>
      </c>
      <c r="I74" s="45"/>
      <c r="K74" s="46"/>
      <c r="L74" s="19"/>
      <c r="M74" s="19"/>
      <c r="N74" s="19"/>
      <c r="O74" s="19"/>
      <c r="P74" s="19"/>
      <c r="Q74" s="19"/>
      <c r="R74" s="19"/>
    </row>
    <row r="75" spans="1:18" ht="16.5" customHeight="1" x14ac:dyDescent="0.2">
      <c r="A75" s="80" t="s">
        <v>273</v>
      </c>
      <c r="B75" s="49">
        <v>0</v>
      </c>
      <c r="C75" s="49">
        <v>0</v>
      </c>
      <c r="D75" s="49">
        <v>0</v>
      </c>
      <c r="E75" s="81">
        <v>0</v>
      </c>
      <c r="F75" s="51">
        <v>32916</v>
      </c>
      <c r="G75" s="82">
        <v>448</v>
      </c>
      <c r="H75" s="79" t="s">
        <v>112</v>
      </c>
      <c r="I75" s="45"/>
      <c r="K75" s="46"/>
      <c r="L75" s="19"/>
      <c r="M75" s="19"/>
      <c r="N75" s="19"/>
      <c r="O75" s="19"/>
      <c r="P75" s="19"/>
      <c r="Q75" s="19"/>
      <c r="R75" s="19"/>
    </row>
    <row r="76" spans="1:18" ht="16.5" customHeight="1" x14ac:dyDescent="0.2">
      <c r="A76" s="80" t="s">
        <v>274</v>
      </c>
      <c r="B76" s="49">
        <v>0</v>
      </c>
      <c r="C76" s="49">
        <v>0</v>
      </c>
      <c r="D76" s="49">
        <v>0</v>
      </c>
      <c r="E76" s="81">
        <v>0</v>
      </c>
      <c r="F76" s="51">
        <v>5304</v>
      </c>
      <c r="G76" s="82">
        <v>84</v>
      </c>
      <c r="H76" s="79" t="s">
        <v>112</v>
      </c>
      <c r="I76" s="45"/>
      <c r="K76" s="46"/>
      <c r="L76" s="19"/>
      <c r="M76" s="19"/>
      <c r="N76" s="19"/>
      <c r="O76" s="19"/>
      <c r="P76" s="19"/>
      <c r="Q76" s="19"/>
      <c r="R76" s="19"/>
    </row>
    <row r="77" spans="1:18" ht="16.5" customHeight="1" x14ac:dyDescent="0.2">
      <c r="A77" s="80" t="s">
        <v>257</v>
      </c>
      <c r="B77" s="49">
        <v>20</v>
      </c>
      <c r="C77" s="49">
        <v>2240</v>
      </c>
      <c r="D77" s="49">
        <v>23</v>
      </c>
      <c r="E77" s="81">
        <v>0</v>
      </c>
      <c r="F77" s="51">
        <v>0</v>
      </c>
      <c r="G77" s="82">
        <v>0</v>
      </c>
      <c r="H77" s="79">
        <f t="shared" si="2"/>
        <v>-1</v>
      </c>
      <c r="I77" s="45"/>
      <c r="K77" s="46"/>
      <c r="L77" s="19"/>
      <c r="M77" s="19"/>
      <c r="N77" s="19"/>
      <c r="O77" s="19"/>
      <c r="P77" s="19"/>
      <c r="Q77" s="19"/>
      <c r="R77" s="19"/>
    </row>
    <row r="78" spans="1:18" ht="16.5" customHeight="1" x14ac:dyDescent="0.2">
      <c r="A78" s="80" t="s">
        <v>154</v>
      </c>
      <c r="B78" s="49">
        <v>523</v>
      </c>
      <c r="C78" s="49">
        <v>38281</v>
      </c>
      <c r="D78" s="49">
        <v>567</v>
      </c>
      <c r="E78" s="81">
        <v>146</v>
      </c>
      <c r="F78" s="51">
        <v>15630</v>
      </c>
      <c r="G78" s="82">
        <v>168</v>
      </c>
      <c r="H78" s="79">
        <f t="shared" si="2"/>
        <v>-0.70370370370370372</v>
      </c>
      <c r="I78" s="45"/>
      <c r="K78" s="46"/>
      <c r="L78" s="19"/>
      <c r="M78" s="19"/>
      <c r="N78" s="19"/>
      <c r="O78" s="19"/>
      <c r="P78" s="19"/>
      <c r="Q78" s="19"/>
      <c r="R78" s="19"/>
    </row>
    <row r="79" spans="1:18" ht="16.5" customHeight="1" x14ac:dyDescent="0.2">
      <c r="A79" s="80" t="s">
        <v>155</v>
      </c>
      <c r="B79" s="49">
        <v>122</v>
      </c>
      <c r="C79" s="49">
        <v>12316</v>
      </c>
      <c r="D79" s="49">
        <v>137</v>
      </c>
      <c r="E79" s="81">
        <v>203</v>
      </c>
      <c r="F79" s="51">
        <v>27662</v>
      </c>
      <c r="G79" s="82">
        <v>357</v>
      </c>
      <c r="H79" s="79">
        <f t="shared" si="2"/>
        <v>1.6058394160583942</v>
      </c>
      <c r="I79" s="45"/>
      <c r="K79" s="46"/>
      <c r="L79" s="19"/>
      <c r="M79" s="19"/>
      <c r="N79" s="19"/>
      <c r="O79" s="19"/>
      <c r="P79" s="19"/>
      <c r="Q79" s="19"/>
      <c r="R79" s="19"/>
    </row>
    <row r="80" spans="1:18" ht="16.5" customHeight="1" x14ac:dyDescent="0.2">
      <c r="A80" s="80" t="s">
        <v>156</v>
      </c>
      <c r="B80" s="49">
        <v>21</v>
      </c>
      <c r="C80" s="49">
        <v>15352</v>
      </c>
      <c r="D80" s="49">
        <v>155</v>
      </c>
      <c r="E80" s="81">
        <v>273</v>
      </c>
      <c r="F80" s="51">
        <v>36436</v>
      </c>
      <c r="G80" s="82">
        <v>471</v>
      </c>
      <c r="H80" s="79">
        <f t="shared" si="2"/>
        <v>2.0387096774193547</v>
      </c>
      <c r="I80" s="45"/>
      <c r="K80" s="46"/>
      <c r="L80" s="19"/>
      <c r="M80" s="19"/>
      <c r="N80" s="19"/>
      <c r="O80" s="19"/>
      <c r="P80" s="19"/>
      <c r="Q80" s="19"/>
      <c r="R80" s="19"/>
    </row>
    <row r="81" spans="1:18" ht="16.5" customHeight="1" x14ac:dyDescent="0.2">
      <c r="A81" s="80" t="s">
        <v>157</v>
      </c>
      <c r="B81" s="49">
        <v>0</v>
      </c>
      <c r="C81" s="49">
        <v>2200</v>
      </c>
      <c r="D81" s="49">
        <v>44</v>
      </c>
      <c r="E81" s="81">
        <v>189</v>
      </c>
      <c r="F81" s="51">
        <v>11340</v>
      </c>
      <c r="G81" s="82">
        <v>232</v>
      </c>
      <c r="H81" s="79">
        <f t="shared" si="2"/>
        <v>4.2727272727272725</v>
      </c>
      <c r="I81" s="45"/>
      <c r="K81" s="46"/>
      <c r="L81" s="19"/>
      <c r="M81" s="19"/>
      <c r="N81" s="19"/>
      <c r="O81" s="19"/>
      <c r="P81" s="19"/>
      <c r="Q81" s="19"/>
      <c r="R81" s="19"/>
    </row>
    <row r="82" spans="1:18" ht="16.5" customHeight="1" x14ac:dyDescent="0.2">
      <c r="A82" s="80" t="s">
        <v>279</v>
      </c>
      <c r="B82" s="49">
        <v>0</v>
      </c>
      <c r="C82" s="49">
        <v>0</v>
      </c>
      <c r="D82" s="49">
        <v>0</v>
      </c>
      <c r="E82" s="81">
        <v>558</v>
      </c>
      <c r="F82" s="51">
        <v>558</v>
      </c>
      <c r="G82" s="82">
        <v>837</v>
      </c>
      <c r="H82" s="79" t="s">
        <v>112</v>
      </c>
      <c r="I82" s="45"/>
      <c r="K82" s="46"/>
      <c r="L82" s="19"/>
      <c r="M82" s="19"/>
      <c r="N82" s="19"/>
      <c r="O82" s="19"/>
      <c r="P82" s="19"/>
      <c r="Q82" s="19"/>
      <c r="R82" s="19"/>
    </row>
    <row r="83" spans="1:18" ht="16.5" customHeight="1" x14ac:dyDescent="0.2">
      <c r="A83" s="80" t="s">
        <v>158</v>
      </c>
      <c r="B83" s="49">
        <v>1659</v>
      </c>
      <c r="C83" s="49">
        <v>92932</v>
      </c>
      <c r="D83" s="49">
        <v>1765</v>
      </c>
      <c r="E83" s="81">
        <v>818</v>
      </c>
      <c r="F83" s="51">
        <v>44721</v>
      </c>
      <c r="G83" s="82">
        <v>876</v>
      </c>
      <c r="H83" s="79">
        <f t="shared" si="2"/>
        <v>-0.50368271954674226</v>
      </c>
      <c r="I83" s="45"/>
      <c r="K83" s="46"/>
      <c r="L83" s="19"/>
      <c r="M83" s="19"/>
      <c r="N83" s="19"/>
      <c r="O83" s="19"/>
      <c r="P83" s="19"/>
      <c r="Q83" s="19"/>
      <c r="R83" s="19"/>
    </row>
    <row r="84" spans="1:18" ht="16.5" customHeight="1" x14ac:dyDescent="0.2">
      <c r="A84" s="80" t="s">
        <v>159</v>
      </c>
      <c r="B84" s="49">
        <v>40</v>
      </c>
      <c r="C84" s="49">
        <v>4480</v>
      </c>
      <c r="D84" s="49">
        <v>49</v>
      </c>
      <c r="E84" s="81">
        <v>0</v>
      </c>
      <c r="F84" s="51">
        <v>0</v>
      </c>
      <c r="G84" s="82">
        <v>0</v>
      </c>
      <c r="H84" s="79">
        <f t="shared" si="2"/>
        <v>-1</v>
      </c>
      <c r="I84" s="45"/>
      <c r="K84" s="46"/>
      <c r="L84" s="19"/>
      <c r="M84" s="19"/>
      <c r="N84" s="19"/>
      <c r="O84" s="19"/>
      <c r="P84" s="19"/>
      <c r="Q84" s="19"/>
      <c r="R84" s="19"/>
    </row>
    <row r="85" spans="1:18" ht="16.5" customHeight="1" x14ac:dyDescent="0.2">
      <c r="A85" s="80" t="s">
        <v>160</v>
      </c>
      <c r="B85" s="49">
        <v>4643</v>
      </c>
      <c r="C85" s="49">
        <v>274568</v>
      </c>
      <c r="D85" s="49">
        <v>6977</v>
      </c>
      <c r="E85" s="81">
        <v>1538</v>
      </c>
      <c r="F85" s="51">
        <v>92280</v>
      </c>
      <c r="G85" s="82">
        <v>2316</v>
      </c>
      <c r="H85" s="79">
        <f t="shared" si="2"/>
        <v>-0.6680521714203812</v>
      </c>
      <c r="I85" s="45"/>
      <c r="K85" s="46"/>
      <c r="L85" s="19"/>
      <c r="M85" s="19"/>
      <c r="N85" s="19"/>
      <c r="O85" s="19"/>
      <c r="P85" s="19"/>
      <c r="Q85" s="19"/>
      <c r="R85" s="19"/>
    </row>
    <row r="86" spans="1:18" ht="16.5" customHeight="1" x14ac:dyDescent="0.2">
      <c r="A86" s="80" t="s">
        <v>161</v>
      </c>
      <c r="B86" s="49">
        <v>40</v>
      </c>
      <c r="C86" s="49">
        <v>4400</v>
      </c>
      <c r="D86" s="49">
        <v>33</v>
      </c>
      <c r="E86" s="81">
        <v>535</v>
      </c>
      <c r="F86" s="51">
        <v>49137</v>
      </c>
      <c r="G86" s="82">
        <v>581</v>
      </c>
      <c r="H86" s="79">
        <f t="shared" si="2"/>
        <v>16.606060606060606</v>
      </c>
      <c r="I86" s="45"/>
      <c r="K86" s="46"/>
      <c r="L86" s="19"/>
      <c r="M86" s="19"/>
      <c r="N86" s="19"/>
      <c r="O86" s="19"/>
      <c r="P86" s="19"/>
      <c r="Q86" s="19"/>
      <c r="R86" s="19"/>
    </row>
    <row r="87" spans="1:18" ht="16.5" customHeight="1" x14ac:dyDescent="0.2">
      <c r="A87" s="80" t="s">
        <v>162</v>
      </c>
      <c r="B87" s="49">
        <v>40</v>
      </c>
      <c r="C87" s="49">
        <v>4480</v>
      </c>
      <c r="D87" s="49">
        <v>49</v>
      </c>
      <c r="E87" s="81">
        <v>81</v>
      </c>
      <c r="F87" s="51">
        <v>8925</v>
      </c>
      <c r="G87" s="82">
        <v>97</v>
      </c>
      <c r="H87" s="79">
        <f t="shared" si="2"/>
        <v>0.97959183673469385</v>
      </c>
      <c r="I87" s="45"/>
      <c r="K87" s="46"/>
      <c r="L87" s="19"/>
      <c r="M87" s="19"/>
      <c r="N87" s="19"/>
      <c r="O87" s="19"/>
      <c r="P87" s="19"/>
      <c r="Q87" s="19"/>
      <c r="R87" s="19"/>
    </row>
    <row r="88" spans="1:18" ht="16.5" customHeight="1" x14ac:dyDescent="0.2">
      <c r="A88" s="80" t="s">
        <v>219</v>
      </c>
      <c r="B88" s="49">
        <v>0</v>
      </c>
      <c r="C88" s="49">
        <v>0</v>
      </c>
      <c r="D88" s="49">
        <v>0</v>
      </c>
      <c r="E88" s="81">
        <v>41</v>
      </c>
      <c r="F88" s="51">
        <v>4455</v>
      </c>
      <c r="G88" s="82">
        <v>82</v>
      </c>
      <c r="H88" s="79" t="s">
        <v>112</v>
      </c>
      <c r="I88" s="45"/>
      <c r="K88" s="46"/>
      <c r="L88" s="19"/>
      <c r="M88" s="19"/>
      <c r="N88" s="19"/>
      <c r="O88" s="19"/>
      <c r="P88" s="19"/>
      <c r="Q88" s="19"/>
      <c r="R88" s="19"/>
    </row>
    <row r="89" spans="1:18" ht="16.5" customHeight="1" x14ac:dyDescent="0.2">
      <c r="A89" s="80" t="s">
        <v>163</v>
      </c>
      <c r="B89" s="49">
        <v>8836</v>
      </c>
      <c r="C89" s="49">
        <v>727690</v>
      </c>
      <c r="D89" s="49">
        <v>11371</v>
      </c>
      <c r="E89" s="81">
        <v>41833</v>
      </c>
      <c r="F89" s="51">
        <v>3348220</v>
      </c>
      <c r="G89" s="82">
        <v>46120</v>
      </c>
      <c r="H89" s="79">
        <f t="shared" si="2"/>
        <v>3.0559317562219683</v>
      </c>
      <c r="I89" s="45"/>
      <c r="K89" s="46"/>
      <c r="L89" s="19"/>
      <c r="M89" s="19"/>
      <c r="N89" s="19"/>
      <c r="O89" s="19"/>
      <c r="P89" s="19"/>
      <c r="Q89" s="19"/>
      <c r="R89" s="19"/>
    </row>
    <row r="90" spans="1:18" ht="16.5" customHeight="1" x14ac:dyDescent="0.2">
      <c r="A90" s="80" t="s">
        <v>220</v>
      </c>
      <c r="B90" s="49">
        <v>0</v>
      </c>
      <c r="C90" s="49">
        <v>0</v>
      </c>
      <c r="D90" s="49">
        <v>0</v>
      </c>
      <c r="E90" s="81">
        <v>0</v>
      </c>
      <c r="F90" s="51">
        <v>8160</v>
      </c>
      <c r="G90" s="82">
        <v>208</v>
      </c>
      <c r="H90" s="79" t="s">
        <v>112</v>
      </c>
      <c r="I90" s="45"/>
      <c r="K90" s="46"/>
      <c r="L90" s="19"/>
      <c r="M90" s="19"/>
      <c r="N90" s="19"/>
      <c r="O90" s="19"/>
      <c r="P90" s="19"/>
      <c r="Q90" s="19"/>
      <c r="R90" s="19"/>
    </row>
    <row r="91" spans="1:18" ht="16.5" customHeight="1" x14ac:dyDescent="0.2">
      <c r="A91" s="80" t="s">
        <v>221</v>
      </c>
      <c r="B91" s="49">
        <v>42</v>
      </c>
      <c r="C91" s="49">
        <v>2541</v>
      </c>
      <c r="D91" s="49">
        <v>46</v>
      </c>
      <c r="E91" s="81">
        <v>693</v>
      </c>
      <c r="F91" s="51">
        <v>6006</v>
      </c>
      <c r="G91" s="82">
        <v>545</v>
      </c>
      <c r="H91" s="79">
        <f t="shared" si="2"/>
        <v>10.847826086956522</v>
      </c>
      <c r="I91" s="45"/>
      <c r="K91" s="46"/>
      <c r="L91" s="19"/>
      <c r="M91" s="19"/>
      <c r="N91" s="19"/>
      <c r="O91" s="19"/>
      <c r="P91" s="19"/>
      <c r="Q91" s="19"/>
      <c r="R91" s="19"/>
    </row>
    <row r="92" spans="1:18" ht="16.5" customHeight="1" x14ac:dyDescent="0.2">
      <c r="A92" s="80" t="s">
        <v>164</v>
      </c>
      <c r="B92" s="49">
        <v>421</v>
      </c>
      <c r="C92" s="49">
        <v>36876</v>
      </c>
      <c r="D92" s="49">
        <v>384</v>
      </c>
      <c r="E92" s="81">
        <v>305</v>
      </c>
      <c r="F92" s="51">
        <v>25309</v>
      </c>
      <c r="G92" s="82">
        <v>287</v>
      </c>
      <c r="H92" s="79">
        <f t="shared" si="2"/>
        <v>-0.25260416666666669</v>
      </c>
      <c r="I92" s="45"/>
      <c r="K92" s="46"/>
      <c r="L92" s="19"/>
      <c r="M92" s="19"/>
      <c r="N92" s="19"/>
      <c r="O92" s="19"/>
      <c r="P92" s="19"/>
      <c r="Q92" s="19"/>
      <c r="R92" s="19"/>
    </row>
    <row r="93" spans="1:18" ht="16.5" customHeight="1" x14ac:dyDescent="0.2">
      <c r="A93" s="80" t="s">
        <v>222</v>
      </c>
      <c r="B93" s="49">
        <v>0</v>
      </c>
      <c r="C93" s="49">
        <v>0</v>
      </c>
      <c r="D93" s="49">
        <v>0</v>
      </c>
      <c r="E93" s="81">
        <v>0</v>
      </c>
      <c r="F93" s="51">
        <v>93880</v>
      </c>
      <c r="G93" s="82">
        <v>1180</v>
      </c>
      <c r="H93" s="79" t="s">
        <v>112</v>
      </c>
      <c r="I93" s="45"/>
      <c r="K93" s="46"/>
      <c r="L93" s="19"/>
      <c r="M93" s="19"/>
      <c r="N93" s="19"/>
      <c r="O93" s="19"/>
      <c r="P93" s="19"/>
      <c r="Q93" s="19"/>
      <c r="R93" s="19"/>
    </row>
    <row r="94" spans="1:18" ht="16.5" customHeight="1" x14ac:dyDescent="0.2">
      <c r="A94" s="80" t="s">
        <v>165</v>
      </c>
      <c r="B94" s="49">
        <v>450</v>
      </c>
      <c r="C94" s="49">
        <v>45788</v>
      </c>
      <c r="D94" s="49">
        <v>670</v>
      </c>
      <c r="E94" s="81">
        <v>0</v>
      </c>
      <c r="F94" s="51">
        <v>0</v>
      </c>
      <c r="G94" s="82">
        <v>0</v>
      </c>
      <c r="H94" s="79">
        <f t="shared" si="2"/>
        <v>-1</v>
      </c>
      <c r="I94" s="45"/>
      <c r="K94" s="46"/>
      <c r="L94" s="19"/>
      <c r="M94" s="19"/>
      <c r="N94" s="19"/>
      <c r="O94" s="19"/>
      <c r="P94" s="19"/>
      <c r="Q94" s="19"/>
      <c r="R94" s="19"/>
    </row>
    <row r="95" spans="1:18" ht="16.5" customHeight="1" x14ac:dyDescent="0.2">
      <c r="A95" s="80" t="s">
        <v>166</v>
      </c>
      <c r="B95" s="49">
        <v>16581</v>
      </c>
      <c r="C95" s="49">
        <v>1235705</v>
      </c>
      <c r="D95" s="49">
        <v>19885</v>
      </c>
      <c r="E95" s="81">
        <v>19917</v>
      </c>
      <c r="F95" s="51">
        <v>1395134</v>
      </c>
      <c r="G95" s="82">
        <v>24159</v>
      </c>
      <c r="H95" s="79">
        <f t="shared" si="2"/>
        <v>0.21493588131757607</v>
      </c>
      <c r="I95" s="45"/>
      <c r="K95" s="46"/>
      <c r="L95" s="19"/>
      <c r="M95" s="19"/>
      <c r="N95" s="19"/>
      <c r="O95" s="19"/>
      <c r="P95" s="19"/>
      <c r="Q95" s="19"/>
      <c r="R95" s="19"/>
    </row>
    <row r="96" spans="1:18" ht="16.5" customHeight="1" x14ac:dyDescent="0.2">
      <c r="A96" s="80" t="s">
        <v>167</v>
      </c>
      <c r="B96" s="49">
        <v>0</v>
      </c>
      <c r="C96" s="49">
        <v>0</v>
      </c>
      <c r="D96" s="49">
        <v>0</v>
      </c>
      <c r="E96" s="81">
        <v>297</v>
      </c>
      <c r="F96" s="51">
        <v>17820</v>
      </c>
      <c r="G96" s="82">
        <v>447</v>
      </c>
      <c r="H96" s="79" t="s">
        <v>112</v>
      </c>
      <c r="I96" s="45"/>
      <c r="K96" s="46"/>
      <c r="L96" s="19"/>
      <c r="M96" s="19"/>
      <c r="N96" s="19"/>
      <c r="O96" s="19"/>
      <c r="P96" s="19"/>
      <c r="Q96" s="19"/>
      <c r="R96" s="19"/>
    </row>
    <row r="97" spans="1:18" ht="16.5" customHeight="1" x14ac:dyDescent="0.2">
      <c r="A97" s="80" t="s">
        <v>284</v>
      </c>
      <c r="B97" s="49">
        <v>0</v>
      </c>
      <c r="C97" s="49">
        <v>0</v>
      </c>
      <c r="D97" s="49">
        <v>0</v>
      </c>
      <c r="E97" s="81">
        <v>0</v>
      </c>
      <c r="F97" s="51">
        <v>4395</v>
      </c>
      <c r="G97" s="82">
        <v>54</v>
      </c>
      <c r="H97" s="79" t="s">
        <v>112</v>
      </c>
      <c r="I97" s="45"/>
      <c r="K97" s="46"/>
      <c r="L97" s="19"/>
      <c r="M97" s="19"/>
      <c r="N97" s="19"/>
      <c r="O97" s="19"/>
      <c r="P97" s="19"/>
      <c r="Q97" s="19"/>
      <c r="R97" s="19"/>
    </row>
    <row r="98" spans="1:18" s="119" customFormat="1" ht="16.5" customHeight="1" x14ac:dyDescent="0.2">
      <c r="A98" s="123" t="s">
        <v>129</v>
      </c>
      <c r="B98" s="124">
        <f t="shared" ref="B98:G98" si="3">SUM(B51:B97)</f>
        <v>103267</v>
      </c>
      <c r="C98" s="124">
        <f t="shared" si="3"/>
        <v>7491284</v>
      </c>
      <c r="D98" s="124">
        <f t="shared" si="3"/>
        <v>131863</v>
      </c>
      <c r="E98" s="125">
        <f t="shared" si="3"/>
        <v>119149</v>
      </c>
      <c r="F98" s="126">
        <f t="shared" si="3"/>
        <v>8790058</v>
      </c>
      <c r="G98" s="126">
        <f t="shared" si="3"/>
        <v>147096</v>
      </c>
      <c r="H98" s="127">
        <f>(+G98-D98)/D98</f>
        <v>0.11552141237496492</v>
      </c>
      <c r="I98" s="128"/>
      <c r="J98" s="129"/>
      <c r="K98" s="130"/>
      <c r="L98" s="131"/>
      <c r="M98" s="131"/>
      <c r="N98" s="132"/>
      <c r="O98" s="131"/>
      <c r="P98" s="131"/>
      <c r="Q98" s="132"/>
      <c r="R98" s="133"/>
    </row>
    <row r="99" spans="1:18" ht="16.5" customHeight="1" x14ac:dyDescent="0.2">
      <c r="A99" s="9"/>
      <c r="B99" s="9"/>
      <c r="C99" s="9"/>
      <c r="D99" s="9"/>
      <c r="E99" s="9"/>
      <c r="F99" s="146" t="s">
        <v>130</v>
      </c>
      <c r="G99" s="146"/>
      <c r="H99" s="86">
        <f>(+E98-B98)/B98</f>
        <v>0.15379550098288902</v>
      </c>
      <c r="I99" s="87"/>
      <c r="J99" s="83"/>
      <c r="K99" s="84"/>
      <c r="L99" s="9"/>
      <c r="M99" s="9"/>
      <c r="N99" s="85"/>
      <c r="O99" s="9"/>
      <c r="P99" s="9"/>
      <c r="Q99" s="85"/>
      <c r="R99" s="88"/>
    </row>
    <row r="100" spans="1:18" ht="9.75" customHeight="1" x14ac:dyDescent="0.2"/>
  </sheetData>
  <mergeCells count="2">
    <mergeCell ref="F47:G47"/>
    <mergeCell ref="F99:G99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2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15" customWidth="1"/>
    <col min="2" max="2" width="12.140625" style="15" customWidth="1"/>
    <col min="3" max="3" width="9.7109375" style="15" customWidth="1"/>
    <col min="4" max="4" width="11.140625" style="15" customWidth="1"/>
    <col min="5" max="6" width="9.7109375" style="15" customWidth="1"/>
    <col min="7" max="7" width="11.42578125" style="15"/>
    <col min="8" max="9" width="9.7109375" style="15" customWidth="1"/>
    <col min="10" max="16384" width="11.42578125" style="15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15" x14ac:dyDescent="0.25">
      <c r="A10" s="3" t="s">
        <v>168</v>
      </c>
      <c r="B10" s="26"/>
      <c r="C10" s="26"/>
      <c r="D10" s="26"/>
      <c r="E10" s="4"/>
      <c r="F10" s="4"/>
      <c r="G10" s="28"/>
      <c r="H10" s="28"/>
      <c r="I10" s="29"/>
    </row>
    <row r="11" spans="1:9" s="1" customFormat="1" ht="12.75" x14ac:dyDescent="0.2">
      <c r="A11" s="26"/>
      <c r="B11" s="26"/>
      <c r="C11" s="26"/>
      <c r="D11" s="26"/>
      <c r="G11" s="28"/>
      <c r="H11" s="28"/>
      <c r="I11" s="29"/>
    </row>
    <row r="12" spans="1:9" ht="12.75" customHeight="1" x14ac:dyDescent="0.2">
      <c r="A12" s="28"/>
      <c r="B12" s="28"/>
      <c r="C12" s="89"/>
      <c r="D12" s="89"/>
      <c r="E12" s="89"/>
      <c r="F12" s="26" t="str">
        <f>+CONCATENATE(MID(Principal!C13,1,14)," de ambas temporadas")</f>
        <v>Datos al 30/09 de ambas temporadas</v>
      </c>
      <c r="G12" s="89"/>
      <c r="H12" s="89"/>
      <c r="I12" s="89"/>
    </row>
    <row r="13" spans="1:9" ht="6" customHeight="1" x14ac:dyDescent="0.2"/>
    <row r="14" spans="1:9" ht="16.5" customHeight="1" x14ac:dyDescent="0.2">
      <c r="A14" s="90" t="s">
        <v>131</v>
      </c>
      <c r="B14" s="91"/>
      <c r="C14" s="91"/>
      <c r="D14" s="91"/>
      <c r="E14" s="92"/>
      <c r="F14" s="93" t="s">
        <v>1</v>
      </c>
      <c r="G14" s="94"/>
      <c r="H14" s="94"/>
      <c r="I14" s="38" t="s">
        <v>108</v>
      </c>
    </row>
    <row r="15" spans="1:9" ht="16.5" customHeight="1" x14ac:dyDescent="0.2">
      <c r="A15" s="95" t="s">
        <v>132</v>
      </c>
      <c r="B15" s="96" t="s">
        <v>109</v>
      </c>
      <c r="C15" s="97" t="s">
        <v>11</v>
      </c>
      <c r="D15" s="97" t="s">
        <v>12</v>
      </c>
      <c r="E15" s="98" t="s">
        <v>13</v>
      </c>
      <c r="F15" s="99" t="s">
        <v>11</v>
      </c>
      <c r="G15" s="99" t="s">
        <v>12</v>
      </c>
      <c r="H15" s="99" t="s">
        <v>13</v>
      </c>
      <c r="I15" s="44" t="s">
        <v>110</v>
      </c>
    </row>
    <row r="16" spans="1:9" s="107" customFormat="1" ht="16.5" customHeight="1" x14ac:dyDescent="0.2">
      <c r="A16" s="100" t="s">
        <v>133</v>
      </c>
      <c r="B16" s="101" t="s">
        <v>169</v>
      </c>
      <c r="C16" s="102">
        <v>313</v>
      </c>
      <c r="D16" s="102">
        <v>19688</v>
      </c>
      <c r="E16" s="102">
        <v>323</v>
      </c>
      <c r="F16" s="103">
        <v>336</v>
      </c>
      <c r="G16" s="104">
        <v>18816</v>
      </c>
      <c r="H16" s="105">
        <v>358</v>
      </c>
      <c r="I16" s="106">
        <f>(+H16-E16)/E16</f>
        <v>0.10835913312693499</v>
      </c>
    </row>
    <row r="17" spans="1:9" s="107" customFormat="1" ht="16.5" customHeight="1" x14ac:dyDescent="0.2">
      <c r="A17" s="100" t="s">
        <v>133</v>
      </c>
      <c r="B17" s="101" t="s">
        <v>123</v>
      </c>
      <c r="C17" s="102">
        <v>1818</v>
      </c>
      <c r="D17" s="102">
        <v>195331</v>
      </c>
      <c r="E17" s="102">
        <v>1804</v>
      </c>
      <c r="F17" s="108">
        <v>481</v>
      </c>
      <c r="G17" s="109">
        <v>57826</v>
      </c>
      <c r="H17" s="110">
        <v>480</v>
      </c>
      <c r="I17" s="106">
        <f>(+H17-E17)/E17</f>
        <v>-0.73392461197339243</v>
      </c>
    </row>
    <row r="18" spans="1:9" s="107" customFormat="1" ht="16.5" customHeight="1" x14ac:dyDescent="0.2">
      <c r="A18" s="100" t="s">
        <v>134</v>
      </c>
      <c r="B18" s="101" t="s">
        <v>169</v>
      </c>
      <c r="C18" s="102">
        <v>42</v>
      </c>
      <c r="D18" s="102">
        <v>2351</v>
      </c>
      <c r="E18" s="102">
        <v>45</v>
      </c>
      <c r="F18" s="108">
        <v>63</v>
      </c>
      <c r="G18" s="109">
        <v>3528</v>
      </c>
      <c r="H18" s="110">
        <v>67</v>
      </c>
      <c r="I18" s="106">
        <f t="shared" ref="I18:I81" si="0">(+H18-E18)/E18</f>
        <v>0.48888888888888887</v>
      </c>
    </row>
    <row r="19" spans="1:9" s="107" customFormat="1" ht="16.5" customHeight="1" x14ac:dyDescent="0.2">
      <c r="A19" s="100" t="s">
        <v>134</v>
      </c>
      <c r="B19" s="101" t="s">
        <v>123</v>
      </c>
      <c r="C19" s="102">
        <v>84</v>
      </c>
      <c r="D19" s="102">
        <v>9408</v>
      </c>
      <c r="E19" s="102">
        <v>96</v>
      </c>
      <c r="F19" s="108">
        <v>42</v>
      </c>
      <c r="G19" s="109">
        <v>2352</v>
      </c>
      <c r="H19" s="110">
        <v>48</v>
      </c>
      <c r="I19" s="106">
        <f t="shared" si="0"/>
        <v>-0.5</v>
      </c>
    </row>
    <row r="20" spans="1:9" s="107" customFormat="1" ht="16.5" customHeight="1" x14ac:dyDescent="0.2">
      <c r="A20" s="100" t="s">
        <v>256</v>
      </c>
      <c r="B20" s="101" t="s">
        <v>125</v>
      </c>
      <c r="C20" s="102">
        <v>476</v>
      </c>
      <c r="D20" s="102">
        <v>28560</v>
      </c>
      <c r="E20" s="102">
        <v>717</v>
      </c>
      <c r="F20" s="108">
        <v>0</v>
      </c>
      <c r="G20" s="109">
        <v>0</v>
      </c>
      <c r="H20" s="110">
        <v>0</v>
      </c>
      <c r="I20" s="106">
        <f t="shared" si="0"/>
        <v>-1</v>
      </c>
    </row>
    <row r="21" spans="1:9" s="107" customFormat="1" ht="16.5" customHeight="1" x14ac:dyDescent="0.2">
      <c r="A21" s="100" t="s">
        <v>170</v>
      </c>
      <c r="B21" s="101" t="s">
        <v>169</v>
      </c>
      <c r="C21" s="102">
        <v>336</v>
      </c>
      <c r="D21" s="102">
        <v>18816</v>
      </c>
      <c r="E21" s="102">
        <v>358</v>
      </c>
      <c r="F21" s="108">
        <v>168</v>
      </c>
      <c r="G21" s="109">
        <v>9408</v>
      </c>
      <c r="H21" s="110">
        <v>182</v>
      </c>
      <c r="I21" s="106">
        <f t="shared" si="0"/>
        <v>-0.49162011173184356</v>
      </c>
    </row>
    <row r="22" spans="1:9" s="107" customFormat="1" ht="16.5" customHeight="1" x14ac:dyDescent="0.2">
      <c r="A22" s="100" t="s">
        <v>170</v>
      </c>
      <c r="B22" s="101" t="s">
        <v>123</v>
      </c>
      <c r="C22" s="102">
        <v>80</v>
      </c>
      <c r="D22" s="102">
        <v>6145</v>
      </c>
      <c r="E22" s="102">
        <v>85</v>
      </c>
      <c r="F22" s="108">
        <v>0</v>
      </c>
      <c r="G22" s="109">
        <v>0</v>
      </c>
      <c r="H22" s="110">
        <v>0</v>
      </c>
      <c r="I22" s="106">
        <f t="shared" si="0"/>
        <v>-1</v>
      </c>
    </row>
    <row r="23" spans="1:9" s="107" customFormat="1" ht="16.5" customHeight="1" x14ac:dyDescent="0.2">
      <c r="A23" s="100" t="s">
        <v>136</v>
      </c>
      <c r="B23" s="101" t="s">
        <v>171</v>
      </c>
      <c r="C23" s="102">
        <v>0</v>
      </c>
      <c r="D23" s="102">
        <v>0</v>
      </c>
      <c r="E23" s="102">
        <v>0</v>
      </c>
      <c r="F23" s="108">
        <v>40</v>
      </c>
      <c r="G23" s="109">
        <v>2595</v>
      </c>
      <c r="H23" s="110">
        <v>52</v>
      </c>
      <c r="I23" s="113" t="s">
        <v>112</v>
      </c>
    </row>
    <row r="24" spans="1:9" s="107" customFormat="1" ht="16.5" customHeight="1" x14ac:dyDescent="0.2">
      <c r="A24" s="100" t="s">
        <v>136</v>
      </c>
      <c r="B24" s="101" t="s">
        <v>169</v>
      </c>
      <c r="C24" s="102">
        <v>90</v>
      </c>
      <c r="D24" s="102">
        <v>5493</v>
      </c>
      <c r="E24" s="102">
        <v>91</v>
      </c>
      <c r="F24" s="108">
        <v>63</v>
      </c>
      <c r="G24" s="109">
        <v>3528</v>
      </c>
      <c r="H24" s="110">
        <v>67</v>
      </c>
      <c r="I24" s="106">
        <f t="shared" si="0"/>
        <v>-0.26373626373626374</v>
      </c>
    </row>
    <row r="25" spans="1:9" s="107" customFormat="1" ht="16.5" customHeight="1" x14ac:dyDescent="0.2">
      <c r="A25" s="100" t="s">
        <v>136</v>
      </c>
      <c r="B25" s="101" t="s">
        <v>123</v>
      </c>
      <c r="C25" s="102">
        <v>2545</v>
      </c>
      <c r="D25" s="102">
        <v>167181</v>
      </c>
      <c r="E25" s="102">
        <v>3243</v>
      </c>
      <c r="F25" s="108">
        <v>1630</v>
      </c>
      <c r="G25" s="109">
        <v>105268</v>
      </c>
      <c r="H25" s="110">
        <v>1996</v>
      </c>
      <c r="I25" s="106">
        <f t="shared" si="0"/>
        <v>-0.38452050570459451</v>
      </c>
    </row>
    <row r="26" spans="1:9" s="107" customFormat="1" ht="16.5" customHeight="1" x14ac:dyDescent="0.2">
      <c r="A26" s="100" t="s">
        <v>136</v>
      </c>
      <c r="B26" s="101" t="s">
        <v>172</v>
      </c>
      <c r="C26" s="102">
        <v>7110</v>
      </c>
      <c r="D26" s="102">
        <v>7110</v>
      </c>
      <c r="E26" s="102">
        <v>9060</v>
      </c>
      <c r="F26" s="108">
        <v>2984</v>
      </c>
      <c r="G26" s="109">
        <v>7468</v>
      </c>
      <c r="H26" s="110">
        <v>3831</v>
      </c>
      <c r="I26" s="106">
        <f t="shared" si="0"/>
        <v>-0.57715231788079469</v>
      </c>
    </row>
    <row r="27" spans="1:9" s="107" customFormat="1" ht="16.5" customHeight="1" x14ac:dyDescent="0.2">
      <c r="A27" s="100" t="s">
        <v>136</v>
      </c>
      <c r="B27" s="101" t="s">
        <v>173</v>
      </c>
      <c r="C27" s="102">
        <v>12015</v>
      </c>
      <c r="D27" s="102">
        <v>720900</v>
      </c>
      <c r="E27" s="102">
        <v>18095</v>
      </c>
      <c r="F27" s="108">
        <v>7058</v>
      </c>
      <c r="G27" s="109">
        <v>419274</v>
      </c>
      <c r="H27" s="110">
        <v>10680</v>
      </c>
      <c r="I27" s="106">
        <f t="shared" si="0"/>
        <v>-0.40978170765404809</v>
      </c>
    </row>
    <row r="28" spans="1:9" s="107" customFormat="1" ht="16.5" customHeight="1" x14ac:dyDescent="0.2">
      <c r="A28" s="100" t="s">
        <v>136</v>
      </c>
      <c r="B28" s="101" t="s">
        <v>126</v>
      </c>
      <c r="C28" s="102">
        <v>108</v>
      </c>
      <c r="D28" s="102">
        <v>114</v>
      </c>
      <c r="E28" s="102">
        <v>287</v>
      </c>
      <c r="F28" s="108">
        <v>0</v>
      </c>
      <c r="G28" s="109">
        <v>0</v>
      </c>
      <c r="H28" s="110">
        <v>0</v>
      </c>
      <c r="I28" s="106">
        <f t="shared" si="0"/>
        <v>-1</v>
      </c>
    </row>
    <row r="29" spans="1:9" s="107" customFormat="1" ht="16.5" customHeight="1" x14ac:dyDescent="0.2">
      <c r="A29" s="100" t="s">
        <v>136</v>
      </c>
      <c r="B29" s="101" t="s">
        <v>271</v>
      </c>
      <c r="C29" s="102">
        <v>72</v>
      </c>
      <c r="D29" s="102">
        <v>72</v>
      </c>
      <c r="E29" s="102">
        <v>102</v>
      </c>
      <c r="F29" s="108">
        <v>0</v>
      </c>
      <c r="G29" s="109">
        <v>0</v>
      </c>
      <c r="H29" s="110">
        <v>0</v>
      </c>
      <c r="I29" s="106">
        <f t="shared" si="0"/>
        <v>-1</v>
      </c>
    </row>
    <row r="30" spans="1:9" s="107" customFormat="1" ht="16.5" customHeight="1" x14ac:dyDescent="0.2">
      <c r="A30" s="100" t="s">
        <v>136</v>
      </c>
      <c r="B30" s="101" t="s">
        <v>127</v>
      </c>
      <c r="C30" s="102">
        <v>411</v>
      </c>
      <c r="D30" s="102">
        <v>15456</v>
      </c>
      <c r="E30" s="102">
        <v>556</v>
      </c>
      <c r="F30" s="108">
        <v>328</v>
      </c>
      <c r="G30" s="109">
        <v>10358</v>
      </c>
      <c r="H30" s="110">
        <v>456</v>
      </c>
      <c r="I30" s="106">
        <f t="shared" si="0"/>
        <v>-0.17985611510791366</v>
      </c>
    </row>
    <row r="31" spans="1:9" s="107" customFormat="1" ht="16.5" customHeight="1" x14ac:dyDescent="0.2">
      <c r="A31" s="100" t="s">
        <v>137</v>
      </c>
      <c r="B31" s="101" t="s">
        <v>169</v>
      </c>
      <c r="C31" s="102">
        <v>1071</v>
      </c>
      <c r="D31" s="102">
        <v>4880</v>
      </c>
      <c r="E31" s="102">
        <v>1192</v>
      </c>
      <c r="F31" s="108">
        <v>1239</v>
      </c>
      <c r="G31" s="109">
        <v>6367</v>
      </c>
      <c r="H31" s="110">
        <v>1461</v>
      </c>
      <c r="I31" s="106">
        <f t="shared" si="0"/>
        <v>0.22567114093959731</v>
      </c>
    </row>
    <row r="32" spans="1:9" s="107" customFormat="1" ht="16.5" customHeight="1" x14ac:dyDescent="0.2">
      <c r="A32" s="100" t="s">
        <v>137</v>
      </c>
      <c r="B32" s="101" t="s">
        <v>123</v>
      </c>
      <c r="C32" s="102">
        <v>2248</v>
      </c>
      <c r="D32" s="102">
        <v>135768</v>
      </c>
      <c r="E32" s="102">
        <v>2658</v>
      </c>
      <c r="F32" s="108">
        <v>3183</v>
      </c>
      <c r="G32" s="109">
        <v>191779</v>
      </c>
      <c r="H32" s="110">
        <v>3782</v>
      </c>
      <c r="I32" s="106">
        <f t="shared" si="0"/>
        <v>0.42287434161023324</v>
      </c>
    </row>
    <row r="33" spans="1:9" s="107" customFormat="1" ht="16.5" customHeight="1" x14ac:dyDescent="0.2">
      <c r="A33" s="100" t="s">
        <v>174</v>
      </c>
      <c r="B33" s="101" t="s">
        <v>173</v>
      </c>
      <c r="C33" s="102">
        <v>170</v>
      </c>
      <c r="D33" s="102">
        <v>10200</v>
      </c>
      <c r="E33" s="102">
        <v>256</v>
      </c>
      <c r="F33" s="108">
        <v>0</v>
      </c>
      <c r="G33" s="109">
        <v>0</v>
      </c>
      <c r="H33" s="110">
        <v>0</v>
      </c>
      <c r="I33" s="106">
        <f t="shared" si="0"/>
        <v>-1</v>
      </c>
    </row>
    <row r="34" spans="1:9" s="107" customFormat="1" ht="16.5" customHeight="1" x14ac:dyDescent="0.2">
      <c r="A34" s="100" t="s">
        <v>175</v>
      </c>
      <c r="B34" s="101" t="s">
        <v>215</v>
      </c>
      <c r="C34" s="102">
        <v>0</v>
      </c>
      <c r="D34" s="102">
        <v>0</v>
      </c>
      <c r="E34" s="102">
        <v>0</v>
      </c>
      <c r="F34" s="108">
        <v>0</v>
      </c>
      <c r="G34" s="109">
        <v>4363</v>
      </c>
      <c r="H34" s="110">
        <v>54</v>
      </c>
      <c r="I34" s="106" t="s">
        <v>112</v>
      </c>
    </row>
    <row r="35" spans="1:9" s="107" customFormat="1" ht="16.5" customHeight="1" x14ac:dyDescent="0.2">
      <c r="A35" s="100" t="s">
        <v>175</v>
      </c>
      <c r="B35" s="101" t="s">
        <v>258</v>
      </c>
      <c r="C35" s="102">
        <v>0</v>
      </c>
      <c r="D35" s="102">
        <v>2000</v>
      </c>
      <c r="E35" s="102">
        <v>28</v>
      </c>
      <c r="F35" s="108">
        <v>0</v>
      </c>
      <c r="G35" s="109">
        <v>0</v>
      </c>
      <c r="H35" s="110">
        <v>0</v>
      </c>
      <c r="I35" s="106">
        <f t="shared" si="0"/>
        <v>-1</v>
      </c>
    </row>
    <row r="36" spans="1:9" s="107" customFormat="1" ht="16.5" customHeight="1" x14ac:dyDescent="0.2">
      <c r="A36" s="100" t="s">
        <v>175</v>
      </c>
      <c r="B36" s="101" t="s">
        <v>123</v>
      </c>
      <c r="C36" s="102">
        <v>0</v>
      </c>
      <c r="D36" s="102">
        <v>0</v>
      </c>
      <c r="E36" s="102">
        <v>0</v>
      </c>
      <c r="F36" s="108">
        <v>42</v>
      </c>
      <c r="G36" s="109">
        <v>4354</v>
      </c>
      <c r="H36" s="110">
        <v>50</v>
      </c>
      <c r="I36" s="106" t="s">
        <v>112</v>
      </c>
    </row>
    <row r="37" spans="1:9" s="107" customFormat="1" ht="16.5" customHeight="1" x14ac:dyDescent="0.2">
      <c r="A37" s="100" t="s">
        <v>175</v>
      </c>
      <c r="B37" s="101" t="s">
        <v>217</v>
      </c>
      <c r="C37" s="102">
        <v>0</v>
      </c>
      <c r="D37" s="102">
        <v>20000</v>
      </c>
      <c r="E37" s="102">
        <v>280</v>
      </c>
      <c r="F37" s="108">
        <v>0</v>
      </c>
      <c r="G37" s="109">
        <v>3925</v>
      </c>
      <c r="H37" s="110">
        <v>54</v>
      </c>
      <c r="I37" s="106">
        <f t="shared" si="0"/>
        <v>-0.80714285714285716</v>
      </c>
    </row>
    <row r="38" spans="1:9" s="107" customFormat="1" ht="16.5" customHeight="1" x14ac:dyDescent="0.2">
      <c r="A38" s="100" t="s">
        <v>140</v>
      </c>
      <c r="B38" s="101" t="s">
        <v>115</v>
      </c>
      <c r="C38" s="102">
        <v>0</v>
      </c>
      <c r="D38" s="102">
        <v>5500</v>
      </c>
      <c r="E38" s="102">
        <v>111</v>
      </c>
      <c r="F38" s="108">
        <v>0</v>
      </c>
      <c r="G38" s="109">
        <v>0</v>
      </c>
      <c r="H38" s="110">
        <v>0</v>
      </c>
      <c r="I38" s="106">
        <f t="shared" si="0"/>
        <v>-1</v>
      </c>
    </row>
    <row r="39" spans="1:9" s="107" customFormat="1" ht="16.5" customHeight="1" x14ac:dyDescent="0.2">
      <c r="A39" s="100" t="s">
        <v>140</v>
      </c>
      <c r="B39" s="101" t="s">
        <v>216</v>
      </c>
      <c r="C39" s="102">
        <v>0</v>
      </c>
      <c r="D39" s="102">
        <v>0</v>
      </c>
      <c r="E39" s="102">
        <v>0</v>
      </c>
      <c r="F39" s="108">
        <v>0</v>
      </c>
      <c r="G39" s="109">
        <v>1</v>
      </c>
      <c r="H39" s="110">
        <v>1</v>
      </c>
      <c r="I39" s="106" t="s">
        <v>112</v>
      </c>
    </row>
    <row r="40" spans="1:9" s="107" customFormat="1" ht="16.5" customHeight="1" x14ac:dyDescent="0.2">
      <c r="A40" s="100" t="s">
        <v>140</v>
      </c>
      <c r="B40" s="101" t="s">
        <v>125</v>
      </c>
      <c r="C40" s="102">
        <v>340</v>
      </c>
      <c r="D40" s="102">
        <v>20400</v>
      </c>
      <c r="E40" s="102">
        <v>512</v>
      </c>
      <c r="F40" s="108">
        <v>0</v>
      </c>
      <c r="G40" s="109">
        <v>0</v>
      </c>
      <c r="H40" s="110">
        <v>0</v>
      </c>
      <c r="I40" s="106">
        <f t="shared" si="0"/>
        <v>-1</v>
      </c>
    </row>
    <row r="41" spans="1:9" s="107" customFormat="1" ht="16.5" customHeight="1" x14ac:dyDescent="0.2">
      <c r="A41" s="100" t="s">
        <v>283</v>
      </c>
      <c r="B41" s="101" t="s">
        <v>285</v>
      </c>
      <c r="C41" s="102">
        <v>0</v>
      </c>
      <c r="D41" s="102">
        <v>0</v>
      </c>
      <c r="E41" s="102">
        <v>0</v>
      </c>
      <c r="F41" s="108">
        <v>90</v>
      </c>
      <c r="G41" s="109">
        <v>90</v>
      </c>
      <c r="H41" s="110">
        <v>83</v>
      </c>
      <c r="I41" s="106" t="s">
        <v>112</v>
      </c>
    </row>
    <row r="42" spans="1:9" s="107" customFormat="1" ht="16.5" customHeight="1" x14ac:dyDescent="0.2">
      <c r="A42" s="100" t="s">
        <v>272</v>
      </c>
      <c r="B42" s="101" t="s">
        <v>270</v>
      </c>
      <c r="C42" s="102">
        <v>0</v>
      </c>
      <c r="D42" s="102">
        <v>0</v>
      </c>
      <c r="E42" s="102">
        <v>0</v>
      </c>
      <c r="F42" s="108">
        <v>0</v>
      </c>
      <c r="G42" s="109">
        <v>48001</v>
      </c>
      <c r="H42" s="110">
        <v>1200</v>
      </c>
      <c r="I42" s="106" t="s">
        <v>112</v>
      </c>
    </row>
    <row r="43" spans="1:9" s="107" customFormat="1" ht="16.5" customHeight="1" x14ac:dyDescent="0.2">
      <c r="A43" s="100" t="s">
        <v>176</v>
      </c>
      <c r="B43" s="101" t="s">
        <v>119</v>
      </c>
      <c r="C43" s="102">
        <v>21</v>
      </c>
      <c r="D43" s="102">
        <v>1176</v>
      </c>
      <c r="E43" s="102">
        <v>22</v>
      </c>
      <c r="F43" s="108">
        <v>0</v>
      </c>
      <c r="G43" s="109">
        <v>0</v>
      </c>
      <c r="H43" s="110">
        <v>0</v>
      </c>
      <c r="I43" s="106">
        <f t="shared" si="0"/>
        <v>-1</v>
      </c>
    </row>
    <row r="44" spans="1:9" s="107" customFormat="1" ht="16.5" customHeight="1" x14ac:dyDescent="0.2">
      <c r="A44" s="100" t="s">
        <v>176</v>
      </c>
      <c r="B44" s="101" t="s">
        <v>123</v>
      </c>
      <c r="C44" s="102">
        <v>40</v>
      </c>
      <c r="D44" s="102">
        <v>3200</v>
      </c>
      <c r="E44" s="102">
        <v>51</v>
      </c>
      <c r="F44" s="108">
        <v>40</v>
      </c>
      <c r="G44" s="109">
        <v>3200</v>
      </c>
      <c r="H44" s="110">
        <v>51</v>
      </c>
      <c r="I44" s="106">
        <f t="shared" si="0"/>
        <v>0</v>
      </c>
    </row>
    <row r="45" spans="1:9" s="107" customFormat="1" ht="16.5" customHeight="1" x14ac:dyDescent="0.2">
      <c r="A45" s="100" t="s">
        <v>177</v>
      </c>
      <c r="B45" s="101" t="s">
        <v>115</v>
      </c>
      <c r="C45" s="102">
        <v>0</v>
      </c>
      <c r="D45" s="102">
        <v>2150</v>
      </c>
      <c r="E45" s="102">
        <v>43</v>
      </c>
      <c r="F45" s="108">
        <v>0</v>
      </c>
      <c r="G45" s="109">
        <v>0</v>
      </c>
      <c r="H45" s="110">
        <v>0</v>
      </c>
      <c r="I45" s="106">
        <f t="shared" si="0"/>
        <v>-1</v>
      </c>
    </row>
    <row r="46" spans="1:9" s="107" customFormat="1" ht="16.5" customHeight="1" x14ac:dyDescent="0.2">
      <c r="A46" s="100" t="s">
        <v>178</v>
      </c>
      <c r="B46" s="101" t="s">
        <v>123</v>
      </c>
      <c r="C46" s="102">
        <v>1695</v>
      </c>
      <c r="D46" s="102">
        <v>178899</v>
      </c>
      <c r="E46" s="102">
        <v>1911</v>
      </c>
      <c r="F46" s="108">
        <v>1232</v>
      </c>
      <c r="G46" s="109">
        <v>125472</v>
      </c>
      <c r="H46" s="110">
        <v>1397</v>
      </c>
      <c r="I46" s="106">
        <f t="shared" si="0"/>
        <v>-0.26896912611198326</v>
      </c>
    </row>
    <row r="47" spans="1:9" s="107" customFormat="1" ht="16.5" customHeight="1" x14ac:dyDescent="0.2">
      <c r="A47" s="100" t="s">
        <v>144</v>
      </c>
      <c r="B47" s="101" t="s">
        <v>215</v>
      </c>
      <c r="C47" s="102">
        <v>0</v>
      </c>
      <c r="D47" s="102">
        <v>0</v>
      </c>
      <c r="E47" s="102">
        <v>0</v>
      </c>
      <c r="F47" s="108">
        <v>0</v>
      </c>
      <c r="G47" s="109">
        <v>5513</v>
      </c>
      <c r="H47" s="110">
        <v>68</v>
      </c>
      <c r="I47" s="106" t="s">
        <v>112</v>
      </c>
    </row>
    <row r="48" spans="1:9" s="107" customFormat="1" ht="16.5" customHeight="1" x14ac:dyDescent="0.2">
      <c r="A48" s="100" t="s">
        <v>144</v>
      </c>
      <c r="B48" s="101" t="s">
        <v>171</v>
      </c>
      <c r="C48" s="102">
        <v>0</v>
      </c>
      <c r="D48" s="102">
        <v>0</v>
      </c>
      <c r="E48" s="102">
        <v>0</v>
      </c>
      <c r="F48" s="108">
        <v>240</v>
      </c>
      <c r="G48" s="109">
        <v>12784</v>
      </c>
      <c r="H48" s="110">
        <v>315</v>
      </c>
      <c r="I48" s="106" t="s">
        <v>112</v>
      </c>
    </row>
    <row r="49" spans="1:9" s="107" customFormat="1" ht="16.5" customHeight="1" x14ac:dyDescent="0.2">
      <c r="A49" s="100" t="s">
        <v>144</v>
      </c>
      <c r="B49" s="101" t="s">
        <v>115</v>
      </c>
      <c r="C49" s="102">
        <v>0</v>
      </c>
      <c r="D49" s="102">
        <v>6600</v>
      </c>
      <c r="E49" s="102">
        <v>133</v>
      </c>
      <c r="F49" s="108">
        <v>0</v>
      </c>
      <c r="G49" s="109">
        <v>0</v>
      </c>
      <c r="H49" s="110">
        <v>0</v>
      </c>
      <c r="I49" s="106">
        <f t="shared" si="0"/>
        <v>-1</v>
      </c>
    </row>
    <row r="50" spans="1:9" s="107" customFormat="1" ht="16.5" customHeight="1" x14ac:dyDescent="0.2">
      <c r="A50" s="100" t="s">
        <v>144</v>
      </c>
      <c r="B50" s="101" t="s">
        <v>258</v>
      </c>
      <c r="C50" s="102">
        <v>0</v>
      </c>
      <c r="D50" s="102">
        <v>127855</v>
      </c>
      <c r="E50" s="102">
        <v>1786</v>
      </c>
      <c r="F50" s="108">
        <v>0</v>
      </c>
      <c r="G50" s="109">
        <v>28873</v>
      </c>
      <c r="H50" s="110">
        <v>403</v>
      </c>
      <c r="I50" s="106">
        <f t="shared" si="0"/>
        <v>-0.77435610302351621</v>
      </c>
    </row>
    <row r="51" spans="1:9" s="107" customFormat="1" ht="16.5" customHeight="1" x14ac:dyDescent="0.2">
      <c r="A51" s="100" t="s">
        <v>144</v>
      </c>
      <c r="B51" s="101" t="s">
        <v>119</v>
      </c>
      <c r="C51" s="102">
        <v>433</v>
      </c>
      <c r="D51" s="102">
        <v>32672</v>
      </c>
      <c r="E51" s="102">
        <v>423</v>
      </c>
      <c r="F51" s="108">
        <v>517</v>
      </c>
      <c r="G51" s="109">
        <v>33688</v>
      </c>
      <c r="H51" s="110">
        <v>526</v>
      </c>
      <c r="I51" s="106">
        <f t="shared" si="0"/>
        <v>0.24349881796690306</v>
      </c>
    </row>
    <row r="52" spans="1:9" s="107" customFormat="1" ht="16.5" customHeight="1" x14ac:dyDescent="0.2">
      <c r="A52" s="100" t="s">
        <v>144</v>
      </c>
      <c r="B52" s="101" t="s">
        <v>123</v>
      </c>
      <c r="C52" s="102">
        <v>835</v>
      </c>
      <c r="D52" s="102">
        <v>75576</v>
      </c>
      <c r="E52" s="102">
        <v>1006</v>
      </c>
      <c r="F52" s="108">
        <v>407</v>
      </c>
      <c r="G52" s="109">
        <v>45808</v>
      </c>
      <c r="H52" s="110">
        <v>494</v>
      </c>
      <c r="I52" s="106">
        <f t="shared" si="0"/>
        <v>-0.50894632206759438</v>
      </c>
    </row>
    <row r="53" spans="1:9" s="107" customFormat="1" ht="16.5" customHeight="1" x14ac:dyDescent="0.2">
      <c r="A53" s="100" t="s">
        <v>144</v>
      </c>
      <c r="B53" s="101" t="s">
        <v>217</v>
      </c>
      <c r="C53" s="102">
        <v>0</v>
      </c>
      <c r="D53" s="102">
        <v>57350</v>
      </c>
      <c r="E53" s="102">
        <v>803</v>
      </c>
      <c r="F53" s="108">
        <v>0</v>
      </c>
      <c r="G53" s="109">
        <v>43105</v>
      </c>
      <c r="H53" s="110">
        <v>610</v>
      </c>
      <c r="I53" s="106">
        <f t="shared" si="0"/>
        <v>-0.24034869240348691</v>
      </c>
    </row>
    <row r="54" spans="1:9" s="107" customFormat="1" ht="16.5" customHeight="1" x14ac:dyDescent="0.2">
      <c r="A54" s="100" t="s">
        <v>144</v>
      </c>
      <c r="B54" s="101" t="s">
        <v>218</v>
      </c>
      <c r="C54" s="102">
        <v>0</v>
      </c>
      <c r="D54" s="102">
        <v>0</v>
      </c>
      <c r="E54" s="102">
        <v>0</v>
      </c>
      <c r="F54" s="108">
        <v>60</v>
      </c>
      <c r="G54" s="109">
        <v>6000</v>
      </c>
      <c r="H54" s="110">
        <v>60</v>
      </c>
      <c r="I54" s="106" t="s">
        <v>112</v>
      </c>
    </row>
    <row r="55" spans="1:9" s="107" customFormat="1" ht="16.5" customHeight="1" x14ac:dyDescent="0.2">
      <c r="A55" s="100" t="s">
        <v>179</v>
      </c>
      <c r="B55" s="101" t="s">
        <v>119</v>
      </c>
      <c r="C55" s="102">
        <v>42</v>
      </c>
      <c r="D55" s="102">
        <v>2058</v>
      </c>
      <c r="E55" s="102">
        <v>42</v>
      </c>
      <c r="F55" s="108">
        <v>0</v>
      </c>
      <c r="G55" s="109">
        <v>0</v>
      </c>
      <c r="H55" s="110">
        <v>0</v>
      </c>
      <c r="I55" s="106">
        <f t="shared" si="0"/>
        <v>-1</v>
      </c>
    </row>
    <row r="56" spans="1:9" s="107" customFormat="1" ht="16.5" customHeight="1" x14ac:dyDescent="0.2">
      <c r="A56" s="100" t="s">
        <v>180</v>
      </c>
      <c r="B56" s="101" t="s">
        <v>119</v>
      </c>
      <c r="C56" s="102">
        <v>332</v>
      </c>
      <c r="D56" s="102">
        <v>21936</v>
      </c>
      <c r="E56" s="102">
        <v>337</v>
      </c>
      <c r="F56" s="108">
        <v>146</v>
      </c>
      <c r="G56" s="109">
        <v>9850</v>
      </c>
      <c r="H56" s="110">
        <v>150</v>
      </c>
      <c r="I56" s="106">
        <f t="shared" si="0"/>
        <v>-0.55489614243323437</v>
      </c>
    </row>
    <row r="57" spans="1:9" s="107" customFormat="1" ht="16.5" customHeight="1" x14ac:dyDescent="0.2">
      <c r="A57" s="100" t="s">
        <v>180</v>
      </c>
      <c r="B57" s="101" t="s">
        <v>123</v>
      </c>
      <c r="C57" s="102">
        <v>1254</v>
      </c>
      <c r="D57" s="102">
        <v>105349</v>
      </c>
      <c r="E57" s="102">
        <v>1542</v>
      </c>
      <c r="F57" s="108">
        <v>167</v>
      </c>
      <c r="G57" s="109">
        <v>12396</v>
      </c>
      <c r="H57" s="110">
        <v>210</v>
      </c>
      <c r="I57" s="106">
        <f t="shared" si="0"/>
        <v>-0.86381322957198448</v>
      </c>
    </row>
    <row r="58" spans="1:9" s="107" customFormat="1" ht="16.5" customHeight="1" x14ac:dyDescent="0.2">
      <c r="A58" s="100" t="s">
        <v>180</v>
      </c>
      <c r="B58" s="101" t="s">
        <v>217</v>
      </c>
      <c r="C58" s="102">
        <v>0</v>
      </c>
      <c r="D58" s="102">
        <v>0</v>
      </c>
      <c r="E58" s="102">
        <v>0</v>
      </c>
      <c r="F58" s="108">
        <v>0</v>
      </c>
      <c r="G58" s="109">
        <v>4851</v>
      </c>
      <c r="H58" s="110">
        <v>76</v>
      </c>
      <c r="I58" s="106" t="s">
        <v>112</v>
      </c>
    </row>
    <row r="59" spans="1:9" s="107" customFormat="1" ht="16.5" customHeight="1" x14ac:dyDescent="0.2">
      <c r="A59" s="100" t="s">
        <v>147</v>
      </c>
      <c r="B59" s="101" t="s">
        <v>215</v>
      </c>
      <c r="C59" s="102">
        <v>0</v>
      </c>
      <c r="D59" s="102">
        <v>0</v>
      </c>
      <c r="E59" s="102">
        <v>0</v>
      </c>
      <c r="F59" s="108">
        <v>0</v>
      </c>
      <c r="G59" s="109">
        <v>17651</v>
      </c>
      <c r="H59" s="110">
        <v>218</v>
      </c>
      <c r="I59" s="106" t="s">
        <v>112</v>
      </c>
    </row>
    <row r="60" spans="1:9" s="107" customFormat="1" ht="16.5" customHeight="1" x14ac:dyDescent="0.2">
      <c r="A60" s="100" t="s">
        <v>147</v>
      </c>
      <c r="B60" s="101" t="s">
        <v>123</v>
      </c>
      <c r="C60" s="102">
        <v>622</v>
      </c>
      <c r="D60" s="102">
        <v>63432</v>
      </c>
      <c r="E60" s="102">
        <v>720</v>
      </c>
      <c r="F60" s="108">
        <v>418</v>
      </c>
      <c r="G60" s="109">
        <v>43184</v>
      </c>
      <c r="H60" s="110">
        <v>479</v>
      </c>
      <c r="I60" s="106">
        <f t="shared" si="0"/>
        <v>-0.3347222222222222</v>
      </c>
    </row>
    <row r="61" spans="1:9" s="107" customFormat="1" ht="16.5" customHeight="1" x14ac:dyDescent="0.2">
      <c r="A61" s="100" t="s">
        <v>147</v>
      </c>
      <c r="B61" s="101" t="s">
        <v>217</v>
      </c>
      <c r="C61" s="102">
        <v>0</v>
      </c>
      <c r="D61" s="102">
        <v>0</v>
      </c>
      <c r="E61" s="102">
        <v>0</v>
      </c>
      <c r="F61" s="108">
        <v>0</v>
      </c>
      <c r="G61" s="109">
        <v>3997</v>
      </c>
      <c r="H61" s="110">
        <v>54</v>
      </c>
      <c r="I61" s="106" t="s">
        <v>112</v>
      </c>
    </row>
    <row r="62" spans="1:9" s="107" customFormat="1" ht="16.5" customHeight="1" x14ac:dyDescent="0.2">
      <c r="A62" s="100" t="s">
        <v>181</v>
      </c>
      <c r="B62" s="101" t="s">
        <v>171</v>
      </c>
      <c r="C62" s="102">
        <v>0</v>
      </c>
      <c r="D62" s="102">
        <v>0</v>
      </c>
      <c r="E62" s="102">
        <v>0</v>
      </c>
      <c r="F62" s="108">
        <v>2420</v>
      </c>
      <c r="G62" s="109">
        <v>12660</v>
      </c>
      <c r="H62" s="110">
        <v>3260</v>
      </c>
      <c r="I62" s="106" t="s">
        <v>112</v>
      </c>
    </row>
    <row r="63" spans="1:9" s="107" customFormat="1" ht="16.5" customHeight="1" x14ac:dyDescent="0.2">
      <c r="A63" s="100" t="s">
        <v>181</v>
      </c>
      <c r="B63" s="101" t="s">
        <v>169</v>
      </c>
      <c r="C63" s="102">
        <v>5630</v>
      </c>
      <c r="D63" s="102">
        <v>383685</v>
      </c>
      <c r="E63" s="102">
        <v>5621</v>
      </c>
      <c r="F63" s="108">
        <v>3165</v>
      </c>
      <c r="G63" s="109">
        <v>212082</v>
      </c>
      <c r="H63" s="110">
        <v>3227</v>
      </c>
      <c r="I63" s="106">
        <f t="shared" si="0"/>
        <v>-0.42590286425902862</v>
      </c>
    </row>
    <row r="64" spans="1:9" s="107" customFormat="1" ht="16.5" customHeight="1" x14ac:dyDescent="0.2">
      <c r="A64" s="100" t="s">
        <v>181</v>
      </c>
      <c r="B64" s="101" t="s">
        <v>288</v>
      </c>
      <c r="C64" s="102">
        <v>17</v>
      </c>
      <c r="D64" s="102">
        <v>17</v>
      </c>
      <c r="E64" s="102">
        <v>27</v>
      </c>
      <c r="F64" s="108">
        <v>0</v>
      </c>
      <c r="G64" s="109">
        <v>0</v>
      </c>
      <c r="H64" s="110">
        <v>0</v>
      </c>
      <c r="I64" s="106">
        <f t="shared" si="0"/>
        <v>-1</v>
      </c>
    </row>
    <row r="65" spans="1:9" s="107" customFormat="1" ht="16.5" customHeight="1" x14ac:dyDescent="0.2">
      <c r="A65" s="100" t="s">
        <v>181</v>
      </c>
      <c r="B65" s="101" t="s">
        <v>123</v>
      </c>
      <c r="C65" s="102">
        <v>10068</v>
      </c>
      <c r="D65" s="102">
        <v>890148</v>
      </c>
      <c r="E65" s="102">
        <v>11879</v>
      </c>
      <c r="F65" s="108">
        <v>7544</v>
      </c>
      <c r="G65" s="109">
        <v>681615</v>
      </c>
      <c r="H65" s="110">
        <v>8994</v>
      </c>
      <c r="I65" s="106">
        <f t="shared" si="0"/>
        <v>-0.24286556107416449</v>
      </c>
    </row>
    <row r="66" spans="1:9" s="107" customFormat="1" ht="16.5" customHeight="1" x14ac:dyDescent="0.2">
      <c r="A66" s="100" t="s">
        <v>181</v>
      </c>
      <c r="B66" s="101" t="s">
        <v>255</v>
      </c>
      <c r="C66" s="102">
        <v>220</v>
      </c>
      <c r="D66" s="102">
        <v>880</v>
      </c>
      <c r="E66" s="102">
        <v>212</v>
      </c>
      <c r="F66" s="108">
        <v>220</v>
      </c>
      <c r="G66" s="109">
        <v>880</v>
      </c>
      <c r="H66" s="110">
        <v>212</v>
      </c>
      <c r="I66" s="106">
        <f t="shared" si="0"/>
        <v>0</v>
      </c>
    </row>
    <row r="67" spans="1:9" s="107" customFormat="1" ht="16.5" customHeight="1" x14ac:dyDescent="0.2">
      <c r="A67" s="100" t="s">
        <v>181</v>
      </c>
      <c r="B67" s="101" t="s">
        <v>218</v>
      </c>
      <c r="C67" s="102">
        <v>0</v>
      </c>
      <c r="D67" s="102">
        <v>0</v>
      </c>
      <c r="E67" s="102">
        <v>0</v>
      </c>
      <c r="F67" s="108">
        <v>60</v>
      </c>
      <c r="G67" s="109">
        <v>6000</v>
      </c>
      <c r="H67" s="110">
        <v>60</v>
      </c>
      <c r="I67" s="106" t="s">
        <v>112</v>
      </c>
    </row>
    <row r="68" spans="1:9" s="107" customFormat="1" ht="16.5" customHeight="1" x14ac:dyDescent="0.2">
      <c r="A68" s="100" t="s">
        <v>182</v>
      </c>
      <c r="B68" s="101" t="s">
        <v>169</v>
      </c>
      <c r="C68" s="102">
        <v>588</v>
      </c>
      <c r="D68" s="102">
        <v>29330</v>
      </c>
      <c r="E68" s="102">
        <v>595</v>
      </c>
      <c r="F68" s="108">
        <v>483</v>
      </c>
      <c r="G68" s="109">
        <v>24997</v>
      </c>
      <c r="H68" s="110">
        <v>478</v>
      </c>
      <c r="I68" s="106">
        <f t="shared" si="0"/>
        <v>-0.19663865546218487</v>
      </c>
    </row>
    <row r="69" spans="1:9" s="107" customFormat="1" ht="16.5" customHeight="1" x14ac:dyDescent="0.2">
      <c r="A69" s="100" t="s">
        <v>182</v>
      </c>
      <c r="B69" s="101" t="s">
        <v>123</v>
      </c>
      <c r="C69" s="102">
        <v>480</v>
      </c>
      <c r="D69" s="102">
        <v>52966</v>
      </c>
      <c r="E69" s="102">
        <v>553</v>
      </c>
      <c r="F69" s="108">
        <v>120</v>
      </c>
      <c r="G69" s="109">
        <v>13440</v>
      </c>
      <c r="H69" s="110">
        <v>143</v>
      </c>
      <c r="I69" s="106">
        <f t="shared" si="0"/>
        <v>-0.74141048824593125</v>
      </c>
    </row>
    <row r="70" spans="1:9" s="107" customFormat="1" ht="16.5" customHeight="1" x14ac:dyDescent="0.2">
      <c r="A70" s="100" t="s">
        <v>150</v>
      </c>
      <c r="B70" s="101" t="s">
        <v>171</v>
      </c>
      <c r="C70" s="102">
        <v>0</v>
      </c>
      <c r="D70" s="102">
        <v>0</v>
      </c>
      <c r="E70" s="102">
        <v>0</v>
      </c>
      <c r="F70" s="108">
        <v>300</v>
      </c>
      <c r="G70" s="109">
        <v>5420</v>
      </c>
      <c r="H70" s="110">
        <v>402</v>
      </c>
      <c r="I70" s="106" t="s">
        <v>112</v>
      </c>
    </row>
    <row r="71" spans="1:9" s="107" customFormat="1" ht="16.5" customHeight="1" x14ac:dyDescent="0.2">
      <c r="A71" s="100" t="s">
        <v>150</v>
      </c>
      <c r="B71" s="101" t="s">
        <v>169</v>
      </c>
      <c r="C71" s="102">
        <v>2192</v>
      </c>
      <c r="D71" s="102">
        <v>128148</v>
      </c>
      <c r="E71" s="102">
        <v>2284</v>
      </c>
      <c r="F71" s="108">
        <v>1880</v>
      </c>
      <c r="G71" s="109">
        <v>107228</v>
      </c>
      <c r="H71" s="110">
        <v>1969</v>
      </c>
      <c r="I71" s="106">
        <f t="shared" si="0"/>
        <v>-0.13791593695271454</v>
      </c>
    </row>
    <row r="72" spans="1:9" s="107" customFormat="1" ht="16.5" customHeight="1" x14ac:dyDescent="0.2">
      <c r="A72" s="100" t="s">
        <v>150</v>
      </c>
      <c r="B72" s="101" t="s">
        <v>123</v>
      </c>
      <c r="C72" s="102">
        <v>1501</v>
      </c>
      <c r="D72" s="102">
        <v>106687</v>
      </c>
      <c r="E72" s="102">
        <v>1690</v>
      </c>
      <c r="F72" s="108">
        <v>1362</v>
      </c>
      <c r="G72" s="109">
        <v>95378</v>
      </c>
      <c r="H72" s="110">
        <v>1582</v>
      </c>
      <c r="I72" s="106">
        <f t="shared" si="0"/>
        <v>-6.3905325443786978E-2</v>
      </c>
    </row>
    <row r="73" spans="1:9" s="107" customFormat="1" ht="16.5" customHeight="1" x14ac:dyDescent="0.2">
      <c r="A73" s="100" t="s">
        <v>150</v>
      </c>
      <c r="B73" s="101" t="s">
        <v>217</v>
      </c>
      <c r="C73" s="102">
        <v>0</v>
      </c>
      <c r="D73" s="102">
        <v>0</v>
      </c>
      <c r="E73" s="102">
        <v>0</v>
      </c>
      <c r="F73" s="108">
        <v>0</v>
      </c>
      <c r="G73" s="109">
        <v>2004</v>
      </c>
      <c r="H73" s="110">
        <v>24</v>
      </c>
      <c r="I73" s="106" t="s">
        <v>112</v>
      </c>
    </row>
    <row r="74" spans="1:9" s="107" customFormat="1" ht="16.5" customHeight="1" x14ac:dyDescent="0.2">
      <c r="A74" s="100" t="s">
        <v>183</v>
      </c>
      <c r="B74" s="101" t="s">
        <v>171</v>
      </c>
      <c r="C74" s="102">
        <v>0</v>
      </c>
      <c r="D74" s="102">
        <v>0</v>
      </c>
      <c r="E74" s="102">
        <v>0</v>
      </c>
      <c r="F74" s="108">
        <v>140</v>
      </c>
      <c r="G74" s="109">
        <v>4203</v>
      </c>
      <c r="H74" s="110">
        <v>187</v>
      </c>
      <c r="I74" s="106" t="s">
        <v>112</v>
      </c>
    </row>
    <row r="75" spans="1:9" s="107" customFormat="1" ht="16.5" customHeight="1" x14ac:dyDescent="0.2">
      <c r="A75" s="100" t="s">
        <v>183</v>
      </c>
      <c r="B75" s="101" t="s">
        <v>169</v>
      </c>
      <c r="C75" s="102">
        <v>61</v>
      </c>
      <c r="D75" s="102">
        <v>3906</v>
      </c>
      <c r="E75" s="102">
        <v>63</v>
      </c>
      <c r="F75" s="108">
        <v>20</v>
      </c>
      <c r="G75" s="109">
        <v>1372</v>
      </c>
      <c r="H75" s="110">
        <v>19</v>
      </c>
      <c r="I75" s="106">
        <f t="shared" si="0"/>
        <v>-0.69841269841269837</v>
      </c>
    </row>
    <row r="76" spans="1:9" s="107" customFormat="1" ht="16.5" customHeight="1" x14ac:dyDescent="0.2">
      <c r="A76" s="100" t="s">
        <v>183</v>
      </c>
      <c r="B76" s="101" t="s">
        <v>123</v>
      </c>
      <c r="C76" s="102">
        <v>40</v>
      </c>
      <c r="D76" s="102">
        <v>3000</v>
      </c>
      <c r="E76" s="102">
        <v>39</v>
      </c>
      <c r="F76" s="108">
        <v>63</v>
      </c>
      <c r="G76" s="109">
        <v>4725</v>
      </c>
      <c r="H76" s="110">
        <v>61</v>
      </c>
      <c r="I76" s="106">
        <f t="shared" si="0"/>
        <v>0.5641025641025641</v>
      </c>
    </row>
    <row r="77" spans="1:9" s="107" customFormat="1" ht="16.5" customHeight="1" x14ac:dyDescent="0.2">
      <c r="A77" s="100" t="s">
        <v>152</v>
      </c>
      <c r="B77" s="101" t="s">
        <v>269</v>
      </c>
      <c r="C77" s="102">
        <v>0</v>
      </c>
      <c r="D77" s="102">
        <v>0</v>
      </c>
      <c r="E77" s="102">
        <v>0</v>
      </c>
      <c r="F77" s="108">
        <v>324</v>
      </c>
      <c r="G77" s="109">
        <v>23513</v>
      </c>
      <c r="H77" s="110">
        <v>574</v>
      </c>
      <c r="I77" s="106" t="s">
        <v>112</v>
      </c>
    </row>
    <row r="78" spans="1:9" s="107" customFormat="1" ht="16.5" customHeight="1" x14ac:dyDescent="0.2">
      <c r="A78" s="100" t="s">
        <v>152</v>
      </c>
      <c r="B78" s="101" t="s">
        <v>278</v>
      </c>
      <c r="C78" s="102">
        <v>0</v>
      </c>
      <c r="D78" s="102">
        <v>0</v>
      </c>
      <c r="E78" s="102">
        <v>0</v>
      </c>
      <c r="F78" s="108">
        <v>0</v>
      </c>
      <c r="G78" s="109">
        <v>265</v>
      </c>
      <c r="H78" s="110">
        <v>6</v>
      </c>
      <c r="I78" s="106" t="s">
        <v>112</v>
      </c>
    </row>
    <row r="79" spans="1:9" s="107" customFormat="1" ht="16.5" customHeight="1" x14ac:dyDescent="0.2">
      <c r="A79" s="100" t="s">
        <v>152</v>
      </c>
      <c r="B79" s="101" t="s">
        <v>169</v>
      </c>
      <c r="C79" s="102">
        <v>799</v>
      </c>
      <c r="D79" s="102">
        <v>44729</v>
      </c>
      <c r="E79" s="102">
        <v>853</v>
      </c>
      <c r="F79" s="108">
        <v>471</v>
      </c>
      <c r="G79" s="109">
        <v>26376</v>
      </c>
      <c r="H79" s="110">
        <v>501</v>
      </c>
      <c r="I79" s="106">
        <f t="shared" si="0"/>
        <v>-0.41266119577960142</v>
      </c>
    </row>
    <row r="80" spans="1:9" s="107" customFormat="1" ht="16.5" customHeight="1" x14ac:dyDescent="0.2">
      <c r="A80" s="100" t="s">
        <v>152</v>
      </c>
      <c r="B80" s="101" t="s">
        <v>123</v>
      </c>
      <c r="C80" s="102">
        <v>1961</v>
      </c>
      <c r="D80" s="102">
        <v>137536</v>
      </c>
      <c r="E80" s="102">
        <v>2440</v>
      </c>
      <c r="F80" s="108">
        <v>1789</v>
      </c>
      <c r="G80" s="109">
        <v>124082</v>
      </c>
      <c r="H80" s="110">
        <v>2250</v>
      </c>
      <c r="I80" s="106">
        <f t="shared" si="0"/>
        <v>-7.7868852459016397E-2</v>
      </c>
    </row>
    <row r="81" spans="1:9" s="107" customFormat="1" ht="16.5" customHeight="1" x14ac:dyDescent="0.2">
      <c r="A81" s="100" t="s">
        <v>152</v>
      </c>
      <c r="B81" s="101" t="s">
        <v>217</v>
      </c>
      <c r="C81" s="102">
        <v>0</v>
      </c>
      <c r="D81" s="102">
        <v>0</v>
      </c>
      <c r="E81" s="102">
        <v>0</v>
      </c>
      <c r="F81" s="108">
        <v>0</v>
      </c>
      <c r="G81" s="109">
        <v>5302</v>
      </c>
      <c r="H81" s="110">
        <v>84</v>
      </c>
      <c r="I81" s="106" t="s">
        <v>112</v>
      </c>
    </row>
    <row r="82" spans="1:9" s="107" customFormat="1" ht="16.5" customHeight="1" x14ac:dyDescent="0.2">
      <c r="A82" s="100" t="s">
        <v>153</v>
      </c>
      <c r="B82" s="101" t="s">
        <v>215</v>
      </c>
      <c r="C82" s="102">
        <v>0</v>
      </c>
      <c r="D82" s="102">
        <v>0</v>
      </c>
      <c r="E82" s="102">
        <v>0</v>
      </c>
      <c r="F82" s="108">
        <v>0</v>
      </c>
      <c r="G82" s="109">
        <v>8031</v>
      </c>
      <c r="H82" s="110">
        <v>100</v>
      </c>
      <c r="I82" s="106" t="s">
        <v>112</v>
      </c>
    </row>
    <row r="83" spans="1:9" s="107" customFormat="1" ht="16.5" customHeight="1" x14ac:dyDescent="0.2">
      <c r="A83" s="100" t="s">
        <v>153</v>
      </c>
      <c r="B83" s="101" t="s">
        <v>171</v>
      </c>
      <c r="C83" s="102">
        <v>0</v>
      </c>
      <c r="D83" s="102">
        <v>0</v>
      </c>
      <c r="E83" s="102">
        <v>0</v>
      </c>
      <c r="F83" s="108">
        <v>80</v>
      </c>
      <c r="G83" s="109">
        <v>3920</v>
      </c>
      <c r="H83" s="110">
        <v>105</v>
      </c>
      <c r="I83" s="106" t="s">
        <v>112</v>
      </c>
    </row>
    <row r="84" spans="1:9" s="107" customFormat="1" ht="16.5" customHeight="1" x14ac:dyDescent="0.2">
      <c r="A84" s="100" t="s">
        <v>153</v>
      </c>
      <c r="B84" s="101" t="s">
        <v>258</v>
      </c>
      <c r="C84" s="102">
        <v>0</v>
      </c>
      <c r="D84" s="102">
        <v>19096</v>
      </c>
      <c r="E84" s="102">
        <v>265</v>
      </c>
      <c r="F84" s="108">
        <v>0</v>
      </c>
      <c r="G84" s="109">
        <v>7700</v>
      </c>
      <c r="H84" s="110">
        <v>108</v>
      </c>
      <c r="I84" s="106">
        <f t="shared" ref="I82:I139" si="1">(+H84-E84)/E84</f>
        <v>-0.59245283018867922</v>
      </c>
    </row>
    <row r="85" spans="1:9" s="107" customFormat="1" ht="16.5" customHeight="1" x14ac:dyDescent="0.2">
      <c r="A85" s="100" t="s">
        <v>153</v>
      </c>
      <c r="B85" s="101" t="s">
        <v>119</v>
      </c>
      <c r="C85" s="102">
        <v>42</v>
      </c>
      <c r="D85" s="102">
        <v>2352</v>
      </c>
      <c r="E85" s="102">
        <v>45</v>
      </c>
      <c r="F85" s="108">
        <v>0</v>
      </c>
      <c r="G85" s="109">
        <v>0</v>
      </c>
      <c r="H85" s="110">
        <v>0</v>
      </c>
      <c r="I85" s="106">
        <f t="shared" si="1"/>
        <v>-1</v>
      </c>
    </row>
    <row r="86" spans="1:9" s="107" customFormat="1" ht="16.5" customHeight="1" x14ac:dyDescent="0.2">
      <c r="A86" s="100" t="s">
        <v>153</v>
      </c>
      <c r="B86" s="101" t="s">
        <v>123</v>
      </c>
      <c r="C86" s="102">
        <v>11627</v>
      </c>
      <c r="D86" s="102">
        <v>1097059</v>
      </c>
      <c r="E86" s="102">
        <v>14165</v>
      </c>
      <c r="F86" s="108">
        <v>10287</v>
      </c>
      <c r="G86" s="109">
        <v>881292</v>
      </c>
      <c r="H86" s="110">
        <v>13008</v>
      </c>
      <c r="I86" s="106">
        <f t="shared" si="1"/>
        <v>-8.1680197670314161E-2</v>
      </c>
    </row>
    <row r="87" spans="1:9" s="107" customFormat="1" ht="16.5" customHeight="1" x14ac:dyDescent="0.2">
      <c r="A87" s="100" t="s">
        <v>153</v>
      </c>
      <c r="B87" s="101" t="s">
        <v>217</v>
      </c>
      <c r="C87" s="102">
        <v>0</v>
      </c>
      <c r="D87" s="102">
        <v>18270</v>
      </c>
      <c r="E87" s="102">
        <v>259</v>
      </c>
      <c r="F87" s="108">
        <v>0</v>
      </c>
      <c r="G87" s="109">
        <v>11612</v>
      </c>
      <c r="H87" s="110">
        <v>157</v>
      </c>
      <c r="I87" s="106">
        <f t="shared" si="1"/>
        <v>-0.39382239382239381</v>
      </c>
    </row>
    <row r="88" spans="1:9" s="107" customFormat="1" ht="16.5" customHeight="1" x14ac:dyDescent="0.2">
      <c r="A88" s="100" t="s">
        <v>153</v>
      </c>
      <c r="B88" s="101" t="s">
        <v>218</v>
      </c>
      <c r="C88" s="102">
        <v>0</v>
      </c>
      <c r="D88" s="102">
        <v>0</v>
      </c>
      <c r="E88" s="102">
        <v>0</v>
      </c>
      <c r="F88" s="108">
        <v>20</v>
      </c>
      <c r="G88" s="109">
        <v>2000</v>
      </c>
      <c r="H88" s="110">
        <v>20</v>
      </c>
      <c r="I88" s="106" t="s">
        <v>112</v>
      </c>
    </row>
    <row r="89" spans="1:9" s="107" customFormat="1" ht="16.5" customHeight="1" x14ac:dyDescent="0.2">
      <c r="A89" s="100" t="s">
        <v>273</v>
      </c>
      <c r="B89" s="101" t="s">
        <v>215</v>
      </c>
      <c r="C89" s="102">
        <v>0</v>
      </c>
      <c r="D89" s="102">
        <v>0</v>
      </c>
      <c r="E89" s="102">
        <v>0</v>
      </c>
      <c r="F89" s="108">
        <v>0</v>
      </c>
      <c r="G89" s="109">
        <v>2030</v>
      </c>
      <c r="H89" s="110">
        <v>25</v>
      </c>
      <c r="I89" s="106" t="s">
        <v>112</v>
      </c>
    </row>
    <row r="90" spans="1:9" s="107" customFormat="1" ht="16.5" customHeight="1" x14ac:dyDescent="0.2">
      <c r="A90" s="100" t="s">
        <v>273</v>
      </c>
      <c r="B90" s="101" t="s">
        <v>258</v>
      </c>
      <c r="C90" s="102">
        <v>0</v>
      </c>
      <c r="D90" s="102">
        <v>0</v>
      </c>
      <c r="E90" s="102">
        <v>0</v>
      </c>
      <c r="F90" s="108">
        <v>0</v>
      </c>
      <c r="G90" s="109">
        <v>14400</v>
      </c>
      <c r="H90" s="110">
        <v>200</v>
      </c>
      <c r="I90" s="106" t="s">
        <v>112</v>
      </c>
    </row>
    <row r="91" spans="1:9" s="107" customFormat="1" ht="16.5" customHeight="1" x14ac:dyDescent="0.2">
      <c r="A91" s="100" t="s">
        <v>273</v>
      </c>
      <c r="B91" s="101" t="s">
        <v>217</v>
      </c>
      <c r="C91" s="102">
        <v>0</v>
      </c>
      <c r="D91" s="102">
        <v>0</v>
      </c>
      <c r="E91" s="102">
        <v>0</v>
      </c>
      <c r="F91" s="108">
        <v>0</v>
      </c>
      <c r="G91" s="109">
        <v>16486</v>
      </c>
      <c r="H91" s="110">
        <v>222</v>
      </c>
      <c r="I91" s="106" t="s">
        <v>112</v>
      </c>
    </row>
    <row r="92" spans="1:9" s="107" customFormat="1" ht="16.5" customHeight="1" x14ac:dyDescent="0.2">
      <c r="A92" s="100" t="s">
        <v>274</v>
      </c>
      <c r="B92" s="101" t="s">
        <v>217</v>
      </c>
      <c r="C92" s="102">
        <v>0</v>
      </c>
      <c r="D92" s="102">
        <v>0</v>
      </c>
      <c r="E92" s="102">
        <v>0</v>
      </c>
      <c r="F92" s="108">
        <v>0</v>
      </c>
      <c r="G92" s="109">
        <v>5304</v>
      </c>
      <c r="H92" s="110">
        <v>84</v>
      </c>
      <c r="I92" s="106" t="s">
        <v>112</v>
      </c>
    </row>
    <row r="93" spans="1:9" s="107" customFormat="1" ht="16.5" customHeight="1" x14ac:dyDescent="0.2">
      <c r="A93" s="100" t="s">
        <v>257</v>
      </c>
      <c r="B93" s="101" t="s">
        <v>123</v>
      </c>
      <c r="C93" s="102">
        <v>20</v>
      </c>
      <c r="D93" s="102">
        <v>2240</v>
      </c>
      <c r="E93" s="102">
        <v>23</v>
      </c>
      <c r="F93" s="108">
        <v>0</v>
      </c>
      <c r="G93" s="109">
        <v>0</v>
      </c>
      <c r="H93" s="110">
        <v>0</v>
      </c>
      <c r="I93" s="106">
        <f t="shared" si="1"/>
        <v>-1</v>
      </c>
    </row>
    <row r="94" spans="1:9" s="107" customFormat="1" ht="16.5" customHeight="1" x14ac:dyDescent="0.2">
      <c r="A94" s="100" t="s">
        <v>184</v>
      </c>
      <c r="B94" s="101" t="s">
        <v>169</v>
      </c>
      <c r="C94" s="102">
        <v>294</v>
      </c>
      <c r="D94" s="102">
        <v>16464</v>
      </c>
      <c r="E94" s="102">
        <v>313</v>
      </c>
      <c r="F94" s="108">
        <v>0</v>
      </c>
      <c r="G94" s="109">
        <v>0</v>
      </c>
      <c r="H94" s="110">
        <v>0</v>
      </c>
      <c r="I94" s="106">
        <f t="shared" si="1"/>
        <v>-1</v>
      </c>
    </row>
    <row r="95" spans="1:9" s="107" customFormat="1" ht="16.5" customHeight="1" x14ac:dyDescent="0.2">
      <c r="A95" s="100" t="s">
        <v>184</v>
      </c>
      <c r="B95" s="101" t="s">
        <v>123</v>
      </c>
      <c r="C95" s="102">
        <v>229</v>
      </c>
      <c r="D95" s="102">
        <v>21817</v>
      </c>
      <c r="E95" s="102">
        <v>254</v>
      </c>
      <c r="F95" s="108">
        <v>146</v>
      </c>
      <c r="G95" s="109">
        <v>15630</v>
      </c>
      <c r="H95" s="110">
        <v>168</v>
      </c>
      <c r="I95" s="106">
        <f t="shared" si="1"/>
        <v>-0.33858267716535434</v>
      </c>
    </row>
    <row r="96" spans="1:9" s="107" customFormat="1" ht="16.5" customHeight="1" x14ac:dyDescent="0.2">
      <c r="A96" s="100" t="s">
        <v>155</v>
      </c>
      <c r="B96" s="101" t="s">
        <v>123</v>
      </c>
      <c r="C96" s="102">
        <v>122</v>
      </c>
      <c r="D96" s="102">
        <v>12316</v>
      </c>
      <c r="E96" s="102">
        <v>137</v>
      </c>
      <c r="F96" s="108">
        <v>203</v>
      </c>
      <c r="G96" s="109">
        <v>20466</v>
      </c>
      <c r="H96" s="110">
        <v>247</v>
      </c>
      <c r="I96" s="106">
        <f t="shared" si="1"/>
        <v>0.8029197080291971</v>
      </c>
    </row>
    <row r="97" spans="1:9" s="107" customFormat="1" ht="16.5" customHeight="1" x14ac:dyDescent="0.2">
      <c r="A97" s="100" t="s">
        <v>155</v>
      </c>
      <c r="B97" s="101" t="s">
        <v>217</v>
      </c>
      <c r="C97" s="102">
        <v>0</v>
      </c>
      <c r="D97" s="102">
        <v>0</v>
      </c>
      <c r="E97" s="102">
        <v>0</v>
      </c>
      <c r="F97" s="108">
        <v>0</v>
      </c>
      <c r="G97" s="109">
        <v>7196</v>
      </c>
      <c r="H97" s="110">
        <v>110</v>
      </c>
      <c r="I97" s="106" t="s">
        <v>112</v>
      </c>
    </row>
    <row r="98" spans="1:9" s="107" customFormat="1" ht="16.5" customHeight="1" x14ac:dyDescent="0.2">
      <c r="A98" s="100" t="s">
        <v>156</v>
      </c>
      <c r="B98" s="101" t="s">
        <v>185</v>
      </c>
      <c r="C98" s="102">
        <v>0</v>
      </c>
      <c r="D98" s="102">
        <v>13000</v>
      </c>
      <c r="E98" s="102">
        <v>131</v>
      </c>
      <c r="F98" s="108">
        <v>0</v>
      </c>
      <c r="G98" s="109">
        <v>0</v>
      </c>
      <c r="H98" s="110">
        <v>0</v>
      </c>
      <c r="I98" s="106">
        <f t="shared" si="1"/>
        <v>-1</v>
      </c>
    </row>
    <row r="99" spans="1:9" s="107" customFormat="1" ht="16.5" customHeight="1" x14ac:dyDescent="0.2">
      <c r="A99" s="100" t="s">
        <v>186</v>
      </c>
      <c r="B99" s="101" t="s">
        <v>123</v>
      </c>
      <c r="C99" s="102">
        <v>21</v>
      </c>
      <c r="D99" s="102">
        <v>2352</v>
      </c>
      <c r="E99" s="102">
        <v>24</v>
      </c>
      <c r="F99" s="108">
        <v>273</v>
      </c>
      <c r="G99" s="109">
        <v>30316</v>
      </c>
      <c r="H99" s="110">
        <v>315</v>
      </c>
      <c r="I99" s="106">
        <f t="shared" si="1"/>
        <v>12.125</v>
      </c>
    </row>
    <row r="100" spans="1:9" s="107" customFormat="1" ht="16.5" customHeight="1" x14ac:dyDescent="0.2">
      <c r="A100" s="100" t="s">
        <v>186</v>
      </c>
      <c r="B100" s="101" t="s">
        <v>127</v>
      </c>
      <c r="C100" s="102">
        <v>0</v>
      </c>
      <c r="D100" s="102">
        <v>0</v>
      </c>
      <c r="E100" s="102">
        <v>0</v>
      </c>
      <c r="F100" s="108">
        <v>0</v>
      </c>
      <c r="G100" s="109">
        <v>6120</v>
      </c>
      <c r="H100" s="110">
        <v>156</v>
      </c>
      <c r="I100" s="106" t="s">
        <v>112</v>
      </c>
    </row>
    <row r="101" spans="1:9" s="107" customFormat="1" ht="16.5" customHeight="1" x14ac:dyDescent="0.2">
      <c r="A101" s="100" t="s">
        <v>157</v>
      </c>
      <c r="B101" s="101" t="s">
        <v>115</v>
      </c>
      <c r="C101" s="102">
        <v>0</v>
      </c>
      <c r="D101" s="102">
        <v>2200</v>
      </c>
      <c r="E101" s="102">
        <v>44</v>
      </c>
      <c r="F101" s="108">
        <v>0</v>
      </c>
      <c r="G101" s="109">
        <v>0</v>
      </c>
      <c r="H101" s="110">
        <v>0</v>
      </c>
      <c r="I101" s="106">
        <f t="shared" si="1"/>
        <v>-1</v>
      </c>
    </row>
    <row r="102" spans="1:9" s="107" customFormat="1" ht="16.5" customHeight="1" x14ac:dyDescent="0.2">
      <c r="A102" s="100" t="s">
        <v>157</v>
      </c>
      <c r="B102" s="101" t="s">
        <v>123</v>
      </c>
      <c r="C102" s="102">
        <v>0</v>
      </c>
      <c r="D102" s="102">
        <v>0</v>
      </c>
      <c r="E102" s="102">
        <v>0</v>
      </c>
      <c r="F102" s="108">
        <v>189</v>
      </c>
      <c r="G102" s="109">
        <v>11340</v>
      </c>
      <c r="H102" s="110">
        <v>232</v>
      </c>
      <c r="I102" s="106" t="s">
        <v>112</v>
      </c>
    </row>
    <row r="103" spans="1:9" s="107" customFormat="1" ht="16.5" customHeight="1" x14ac:dyDescent="0.2">
      <c r="A103" s="100" t="s">
        <v>280</v>
      </c>
      <c r="B103" s="101" t="s">
        <v>127</v>
      </c>
      <c r="C103" s="102">
        <v>0</v>
      </c>
      <c r="D103" s="102">
        <v>0</v>
      </c>
      <c r="E103" s="102">
        <v>0</v>
      </c>
      <c r="F103" s="108">
        <v>558</v>
      </c>
      <c r="G103" s="109">
        <v>558</v>
      </c>
      <c r="H103" s="110">
        <v>837</v>
      </c>
      <c r="I103" s="106" t="s">
        <v>112</v>
      </c>
    </row>
    <row r="104" spans="1:9" s="107" customFormat="1" ht="16.5" customHeight="1" x14ac:dyDescent="0.2">
      <c r="A104" s="100" t="s">
        <v>187</v>
      </c>
      <c r="B104" s="101" t="s">
        <v>171</v>
      </c>
      <c r="C104" s="102">
        <v>0</v>
      </c>
      <c r="D104" s="102">
        <v>0</v>
      </c>
      <c r="E104" s="102">
        <v>0</v>
      </c>
      <c r="F104" s="108">
        <v>20</v>
      </c>
      <c r="G104" s="109">
        <v>40</v>
      </c>
      <c r="H104" s="110">
        <v>27</v>
      </c>
      <c r="I104" s="106" t="s">
        <v>112</v>
      </c>
    </row>
    <row r="105" spans="1:9" s="107" customFormat="1" ht="16.5" customHeight="1" x14ac:dyDescent="0.2">
      <c r="A105" s="100" t="s">
        <v>187</v>
      </c>
      <c r="B105" s="101" t="s">
        <v>169</v>
      </c>
      <c r="C105" s="102">
        <v>1659</v>
      </c>
      <c r="D105" s="102">
        <v>92932</v>
      </c>
      <c r="E105" s="102">
        <v>1765</v>
      </c>
      <c r="F105" s="108">
        <v>798</v>
      </c>
      <c r="G105" s="109">
        <v>44681</v>
      </c>
      <c r="H105" s="110">
        <v>849</v>
      </c>
      <c r="I105" s="106">
        <f t="shared" si="1"/>
        <v>-0.5189801699716714</v>
      </c>
    </row>
    <row r="106" spans="1:9" s="107" customFormat="1" ht="16.5" customHeight="1" x14ac:dyDescent="0.2">
      <c r="A106" s="100" t="s">
        <v>159</v>
      </c>
      <c r="B106" s="101" t="s">
        <v>123</v>
      </c>
      <c r="C106" s="102">
        <v>40</v>
      </c>
      <c r="D106" s="102">
        <v>4480</v>
      </c>
      <c r="E106" s="102">
        <v>49</v>
      </c>
      <c r="F106" s="108">
        <v>0</v>
      </c>
      <c r="G106" s="109">
        <v>0</v>
      </c>
      <c r="H106" s="110">
        <v>0</v>
      </c>
      <c r="I106" s="106">
        <f t="shared" si="1"/>
        <v>-1</v>
      </c>
    </row>
    <row r="107" spans="1:9" s="107" customFormat="1" ht="16.5" customHeight="1" x14ac:dyDescent="0.2">
      <c r="A107" s="100" t="s">
        <v>160</v>
      </c>
      <c r="B107" s="101" t="s">
        <v>172</v>
      </c>
      <c r="C107" s="102">
        <v>68</v>
      </c>
      <c r="D107" s="102">
        <v>68</v>
      </c>
      <c r="E107" s="102">
        <v>87</v>
      </c>
      <c r="F107" s="108">
        <v>0</v>
      </c>
      <c r="G107" s="109">
        <v>0</v>
      </c>
      <c r="H107" s="110">
        <v>0</v>
      </c>
      <c r="I107" s="106">
        <f t="shared" si="1"/>
        <v>-1</v>
      </c>
    </row>
    <row r="108" spans="1:9" s="107" customFormat="1" ht="16.5" customHeight="1" x14ac:dyDescent="0.2">
      <c r="A108" s="100" t="s">
        <v>160</v>
      </c>
      <c r="B108" s="101" t="s">
        <v>173</v>
      </c>
      <c r="C108" s="102">
        <v>4575</v>
      </c>
      <c r="D108" s="102">
        <v>274500</v>
      </c>
      <c r="E108" s="102">
        <v>6890</v>
      </c>
      <c r="F108" s="108">
        <v>1538</v>
      </c>
      <c r="G108" s="109">
        <v>92280</v>
      </c>
      <c r="H108" s="110">
        <v>2316</v>
      </c>
      <c r="I108" s="106">
        <f t="shared" si="1"/>
        <v>-0.66386066763425255</v>
      </c>
    </row>
    <row r="109" spans="1:9" s="107" customFormat="1" ht="16.5" customHeight="1" x14ac:dyDescent="0.2">
      <c r="A109" s="100" t="s">
        <v>161</v>
      </c>
      <c r="B109" s="101" t="s">
        <v>169</v>
      </c>
      <c r="C109" s="102">
        <v>40</v>
      </c>
      <c r="D109" s="102">
        <v>4400</v>
      </c>
      <c r="E109" s="102">
        <v>33</v>
      </c>
      <c r="F109" s="108">
        <v>123</v>
      </c>
      <c r="G109" s="109">
        <v>10128</v>
      </c>
      <c r="H109" s="110">
        <v>121</v>
      </c>
      <c r="I109" s="106">
        <f t="shared" si="1"/>
        <v>2.6666666666666665</v>
      </c>
    </row>
    <row r="110" spans="1:9" s="107" customFormat="1" ht="16.5" customHeight="1" x14ac:dyDescent="0.2">
      <c r="A110" s="100" t="s">
        <v>161</v>
      </c>
      <c r="B110" s="101" t="s">
        <v>123</v>
      </c>
      <c r="C110" s="102">
        <v>0</v>
      </c>
      <c r="D110" s="102">
        <v>0</v>
      </c>
      <c r="E110" s="102">
        <v>0</v>
      </c>
      <c r="F110" s="108">
        <v>412</v>
      </c>
      <c r="G110" s="109">
        <v>39009</v>
      </c>
      <c r="H110" s="110">
        <v>460</v>
      </c>
      <c r="I110" s="106" t="s">
        <v>112</v>
      </c>
    </row>
    <row r="111" spans="1:9" s="107" customFormat="1" ht="16.5" customHeight="1" x14ac:dyDescent="0.2">
      <c r="A111" s="100" t="s">
        <v>188</v>
      </c>
      <c r="B111" s="101" t="s">
        <v>123</v>
      </c>
      <c r="C111" s="102">
        <v>40</v>
      </c>
      <c r="D111" s="102">
        <v>4480</v>
      </c>
      <c r="E111" s="102">
        <v>49</v>
      </c>
      <c r="F111" s="108">
        <v>81</v>
      </c>
      <c r="G111" s="109">
        <v>8925</v>
      </c>
      <c r="H111" s="110">
        <v>97</v>
      </c>
      <c r="I111" s="106">
        <f t="shared" si="1"/>
        <v>0.97959183673469385</v>
      </c>
    </row>
    <row r="112" spans="1:9" s="107" customFormat="1" ht="16.5" customHeight="1" x14ac:dyDescent="0.2">
      <c r="A112" s="100" t="s">
        <v>223</v>
      </c>
      <c r="B112" s="101" t="s">
        <v>123</v>
      </c>
      <c r="C112" s="102">
        <v>0</v>
      </c>
      <c r="D112" s="102">
        <v>0</v>
      </c>
      <c r="E112" s="102">
        <v>0</v>
      </c>
      <c r="F112" s="108">
        <v>41</v>
      </c>
      <c r="G112" s="109">
        <v>2763</v>
      </c>
      <c r="H112" s="110">
        <v>55</v>
      </c>
      <c r="I112" s="106" t="s">
        <v>112</v>
      </c>
    </row>
    <row r="113" spans="1:9" s="107" customFormat="1" ht="16.5" customHeight="1" x14ac:dyDescent="0.2">
      <c r="A113" s="100" t="s">
        <v>223</v>
      </c>
      <c r="B113" s="101" t="s">
        <v>217</v>
      </c>
      <c r="C113" s="102">
        <v>0</v>
      </c>
      <c r="D113" s="102">
        <v>0</v>
      </c>
      <c r="E113" s="102">
        <v>0</v>
      </c>
      <c r="F113" s="108">
        <v>0</v>
      </c>
      <c r="G113" s="109">
        <v>1692</v>
      </c>
      <c r="H113" s="110">
        <v>27</v>
      </c>
      <c r="I113" s="106" t="s">
        <v>112</v>
      </c>
    </row>
    <row r="114" spans="1:9" s="107" customFormat="1" ht="16.5" customHeight="1" x14ac:dyDescent="0.2">
      <c r="A114" s="100" t="s">
        <v>189</v>
      </c>
      <c r="B114" s="101" t="s">
        <v>190</v>
      </c>
      <c r="C114" s="102">
        <v>0</v>
      </c>
      <c r="D114" s="102">
        <v>0</v>
      </c>
      <c r="E114" s="102">
        <v>0</v>
      </c>
      <c r="F114" s="108">
        <v>80</v>
      </c>
      <c r="G114" s="109">
        <v>9280</v>
      </c>
      <c r="H114" s="110">
        <v>91</v>
      </c>
      <c r="I114" s="106" t="s">
        <v>112</v>
      </c>
    </row>
    <row r="115" spans="1:9" s="107" customFormat="1" ht="16.5" customHeight="1" x14ac:dyDescent="0.2">
      <c r="A115" s="100" t="s">
        <v>189</v>
      </c>
      <c r="B115" s="101" t="s">
        <v>191</v>
      </c>
      <c r="C115" s="102">
        <v>0</v>
      </c>
      <c r="D115" s="102">
        <v>0</v>
      </c>
      <c r="E115" s="102">
        <v>0</v>
      </c>
      <c r="F115" s="108">
        <v>8</v>
      </c>
      <c r="G115" s="109">
        <v>960</v>
      </c>
      <c r="H115" s="110">
        <v>10</v>
      </c>
      <c r="I115" s="106" t="s">
        <v>112</v>
      </c>
    </row>
    <row r="116" spans="1:9" s="107" customFormat="1" ht="16.5" customHeight="1" x14ac:dyDescent="0.2">
      <c r="A116" s="100" t="s">
        <v>189</v>
      </c>
      <c r="B116" s="101" t="s">
        <v>116</v>
      </c>
      <c r="C116" s="102">
        <v>0</v>
      </c>
      <c r="D116" s="102">
        <v>0</v>
      </c>
      <c r="E116" s="102">
        <v>0</v>
      </c>
      <c r="F116" s="108">
        <v>235</v>
      </c>
      <c r="G116" s="109">
        <v>28200</v>
      </c>
      <c r="H116" s="110">
        <v>282</v>
      </c>
      <c r="I116" s="106" t="s">
        <v>112</v>
      </c>
    </row>
    <row r="117" spans="1:9" s="107" customFormat="1" ht="16.5" customHeight="1" x14ac:dyDescent="0.2">
      <c r="A117" s="100" t="s">
        <v>189</v>
      </c>
      <c r="B117" s="101" t="s">
        <v>258</v>
      </c>
      <c r="C117" s="102">
        <v>0</v>
      </c>
      <c r="D117" s="102">
        <v>0</v>
      </c>
      <c r="E117" s="102">
        <v>0</v>
      </c>
      <c r="F117" s="108">
        <v>0</v>
      </c>
      <c r="G117" s="109">
        <v>1821</v>
      </c>
      <c r="H117" s="110">
        <v>25</v>
      </c>
      <c r="I117" s="106" t="s">
        <v>112</v>
      </c>
    </row>
    <row r="118" spans="1:9" s="107" customFormat="1" ht="16.5" customHeight="1" x14ac:dyDescent="0.2">
      <c r="A118" s="100" t="s">
        <v>189</v>
      </c>
      <c r="B118" s="101" t="s">
        <v>192</v>
      </c>
      <c r="C118" s="102">
        <v>0</v>
      </c>
      <c r="D118" s="102">
        <v>0</v>
      </c>
      <c r="E118" s="102">
        <v>0</v>
      </c>
      <c r="F118" s="108">
        <v>1906</v>
      </c>
      <c r="G118" s="109">
        <v>121220</v>
      </c>
      <c r="H118" s="110">
        <v>2311</v>
      </c>
      <c r="I118" s="106" t="s">
        <v>112</v>
      </c>
    </row>
    <row r="119" spans="1:9" s="107" customFormat="1" ht="16.5" customHeight="1" x14ac:dyDescent="0.2">
      <c r="A119" s="100" t="s">
        <v>189</v>
      </c>
      <c r="B119" s="101" t="s">
        <v>254</v>
      </c>
      <c r="C119" s="102">
        <v>0</v>
      </c>
      <c r="D119" s="102">
        <v>0</v>
      </c>
      <c r="E119" s="102">
        <v>0</v>
      </c>
      <c r="F119" s="108">
        <v>120</v>
      </c>
      <c r="G119" s="109">
        <v>13440</v>
      </c>
      <c r="H119" s="110">
        <v>148</v>
      </c>
      <c r="I119" s="106" t="s">
        <v>112</v>
      </c>
    </row>
    <row r="120" spans="1:9" s="107" customFormat="1" ht="16.5" customHeight="1" x14ac:dyDescent="0.2">
      <c r="A120" s="100" t="s">
        <v>189</v>
      </c>
      <c r="B120" s="101" t="s">
        <v>169</v>
      </c>
      <c r="C120" s="102">
        <v>252</v>
      </c>
      <c r="D120" s="102">
        <v>14112</v>
      </c>
      <c r="E120" s="102">
        <v>268</v>
      </c>
      <c r="F120" s="108">
        <v>1703</v>
      </c>
      <c r="G120" s="109">
        <v>90790</v>
      </c>
      <c r="H120" s="110">
        <v>1728</v>
      </c>
      <c r="I120" s="106">
        <f t="shared" si="1"/>
        <v>5.4477611940298507</v>
      </c>
    </row>
    <row r="121" spans="1:9" s="107" customFormat="1" ht="16.5" customHeight="1" x14ac:dyDescent="0.2">
      <c r="A121" s="100" t="s">
        <v>189</v>
      </c>
      <c r="B121" s="101" t="s">
        <v>122</v>
      </c>
      <c r="C121" s="102">
        <v>0</v>
      </c>
      <c r="D121" s="102">
        <v>0</v>
      </c>
      <c r="E121" s="102">
        <v>0</v>
      </c>
      <c r="F121" s="108">
        <v>302</v>
      </c>
      <c r="G121" s="109">
        <v>39160</v>
      </c>
      <c r="H121" s="110">
        <v>353</v>
      </c>
      <c r="I121" s="106" t="s">
        <v>112</v>
      </c>
    </row>
    <row r="122" spans="1:9" s="107" customFormat="1" ht="16.5" customHeight="1" x14ac:dyDescent="0.2">
      <c r="A122" s="100" t="s">
        <v>189</v>
      </c>
      <c r="B122" s="101" t="s">
        <v>193</v>
      </c>
      <c r="C122" s="102">
        <v>0</v>
      </c>
      <c r="D122" s="102">
        <v>0</v>
      </c>
      <c r="E122" s="102">
        <v>0</v>
      </c>
      <c r="F122" s="108">
        <v>73</v>
      </c>
      <c r="G122" s="109">
        <v>8760</v>
      </c>
      <c r="H122" s="110">
        <v>88</v>
      </c>
      <c r="I122" s="106" t="s">
        <v>112</v>
      </c>
    </row>
    <row r="123" spans="1:9" s="107" customFormat="1" ht="16.5" customHeight="1" x14ac:dyDescent="0.2">
      <c r="A123" s="100" t="s">
        <v>189</v>
      </c>
      <c r="B123" s="101" t="s">
        <v>121</v>
      </c>
      <c r="C123" s="102">
        <v>0</v>
      </c>
      <c r="D123" s="102">
        <v>0</v>
      </c>
      <c r="E123" s="102">
        <v>0</v>
      </c>
      <c r="F123" s="108">
        <v>20</v>
      </c>
      <c r="G123" s="109">
        <v>2400</v>
      </c>
      <c r="H123" s="110">
        <v>24</v>
      </c>
      <c r="I123" s="106" t="s">
        <v>112</v>
      </c>
    </row>
    <row r="124" spans="1:9" s="107" customFormat="1" ht="16.5" customHeight="1" x14ac:dyDescent="0.2">
      <c r="A124" s="100" t="s">
        <v>189</v>
      </c>
      <c r="B124" s="101" t="s">
        <v>123</v>
      </c>
      <c r="C124" s="102">
        <v>8584</v>
      </c>
      <c r="D124" s="102">
        <v>713578</v>
      </c>
      <c r="E124" s="102">
        <v>11103</v>
      </c>
      <c r="F124" s="108">
        <v>35350</v>
      </c>
      <c r="G124" s="109">
        <v>2812108</v>
      </c>
      <c r="H124" s="110">
        <v>39122</v>
      </c>
      <c r="I124" s="106">
        <f t="shared" si="1"/>
        <v>2.5235521931009637</v>
      </c>
    </row>
    <row r="125" spans="1:9" s="107" customFormat="1" ht="16.5" customHeight="1" x14ac:dyDescent="0.2">
      <c r="A125" s="100" t="s">
        <v>189</v>
      </c>
      <c r="B125" s="101" t="s">
        <v>194</v>
      </c>
      <c r="C125" s="102">
        <v>0</v>
      </c>
      <c r="D125" s="102">
        <v>0</v>
      </c>
      <c r="E125" s="102">
        <v>0</v>
      </c>
      <c r="F125" s="108">
        <v>2036</v>
      </c>
      <c r="G125" s="109">
        <v>220081</v>
      </c>
      <c r="H125" s="110">
        <v>1940</v>
      </c>
      <c r="I125" s="106" t="s">
        <v>112</v>
      </c>
    </row>
    <row r="126" spans="1:9" s="107" customFormat="1" ht="16.5" customHeight="1" x14ac:dyDescent="0.2">
      <c r="A126" s="100" t="s">
        <v>224</v>
      </c>
      <c r="B126" s="101" t="s">
        <v>127</v>
      </c>
      <c r="C126" s="102">
        <v>0</v>
      </c>
      <c r="D126" s="102">
        <v>0</v>
      </c>
      <c r="E126" s="102">
        <v>0</v>
      </c>
      <c r="F126" s="108">
        <v>0</v>
      </c>
      <c r="G126" s="109">
        <v>8160</v>
      </c>
      <c r="H126" s="110">
        <v>208</v>
      </c>
      <c r="I126" s="106" t="s">
        <v>112</v>
      </c>
    </row>
    <row r="127" spans="1:9" s="107" customFormat="1" ht="16.5" customHeight="1" x14ac:dyDescent="0.2">
      <c r="A127" s="100" t="s">
        <v>225</v>
      </c>
      <c r="B127" s="101" t="s">
        <v>253</v>
      </c>
      <c r="C127" s="102">
        <v>0</v>
      </c>
      <c r="D127" s="102">
        <v>0</v>
      </c>
      <c r="E127" s="102">
        <v>0</v>
      </c>
      <c r="F127" s="108">
        <v>630</v>
      </c>
      <c r="G127" s="109">
        <v>630</v>
      </c>
      <c r="H127" s="110">
        <v>475</v>
      </c>
      <c r="I127" s="106" t="s">
        <v>112</v>
      </c>
    </row>
    <row r="128" spans="1:9" s="107" customFormat="1" ht="16.5" customHeight="1" x14ac:dyDescent="0.2">
      <c r="A128" s="100" t="s">
        <v>225</v>
      </c>
      <c r="B128" s="101" t="s">
        <v>226</v>
      </c>
      <c r="C128" s="102">
        <v>33</v>
      </c>
      <c r="D128" s="102">
        <v>1848</v>
      </c>
      <c r="E128" s="102">
        <v>35</v>
      </c>
      <c r="F128" s="108">
        <v>21</v>
      </c>
      <c r="G128" s="109">
        <v>1176</v>
      </c>
      <c r="H128" s="110">
        <v>22</v>
      </c>
      <c r="I128" s="106">
        <f t="shared" si="1"/>
        <v>-0.37142857142857144</v>
      </c>
    </row>
    <row r="129" spans="1:9" s="107" customFormat="1" ht="16.5" customHeight="1" x14ac:dyDescent="0.2">
      <c r="A129" s="100" t="s">
        <v>225</v>
      </c>
      <c r="B129" s="101" t="s">
        <v>227</v>
      </c>
      <c r="C129" s="102">
        <v>9</v>
      </c>
      <c r="D129" s="102">
        <v>693</v>
      </c>
      <c r="E129" s="102">
        <v>11</v>
      </c>
      <c r="F129" s="108">
        <v>42</v>
      </c>
      <c r="G129" s="109">
        <v>4200</v>
      </c>
      <c r="H129" s="110">
        <v>47</v>
      </c>
      <c r="I129" s="106">
        <f t="shared" si="1"/>
        <v>3.2727272727272729</v>
      </c>
    </row>
    <row r="130" spans="1:9" s="107" customFormat="1" ht="16.5" customHeight="1" x14ac:dyDescent="0.2">
      <c r="A130" s="100" t="s">
        <v>164</v>
      </c>
      <c r="B130" s="101" t="s">
        <v>169</v>
      </c>
      <c r="C130" s="102">
        <v>121</v>
      </c>
      <c r="D130" s="102">
        <v>8176</v>
      </c>
      <c r="E130" s="102">
        <v>119</v>
      </c>
      <c r="F130" s="108">
        <v>124</v>
      </c>
      <c r="G130" s="109">
        <v>7504</v>
      </c>
      <c r="H130" s="110">
        <v>126</v>
      </c>
      <c r="I130" s="106">
        <f t="shared" si="1"/>
        <v>5.8823529411764705E-2</v>
      </c>
    </row>
    <row r="131" spans="1:9" s="107" customFormat="1" ht="16.5" customHeight="1" x14ac:dyDescent="0.2">
      <c r="A131" s="100" t="s">
        <v>164</v>
      </c>
      <c r="B131" s="101" t="s">
        <v>123</v>
      </c>
      <c r="C131" s="102">
        <v>300</v>
      </c>
      <c r="D131" s="102">
        <v>28700</v>
      </c>
      <c r="E131" s="102">
        <v>265</v>
      </c>
      <c r="F131" s="108">
        <v>181</v>
      </c>
      <c r="G131" s="109">
        <v>17805</v>
      </c>
      <c r="H131" s="110">
        <v>161</v>
      </c>
      <c r="I131" s="106">
        <f t="shared" si="1"/>
        <v>-0.39245283018867927</v>
      </c>
    </row>
    <row r="132" spans="1:9" s="107" customFormat="1" ht="16.5" customHeight="1" x14ac:dyDescent="0.2">
      <c r="A132" s="100" t="s">
        <v>228</v>
      </c>
      <c r="B132" s="101" t="s">
        <v>215</v>
      </c>
      <c r="C132" s="102">
        <v>0</v>
      </c>
      <c r="D132" s="102">
        <v>0</v>
      </c>
      <c r="E132" s="102">
        <v>0</v>
      </c>
      <c r="F132" s="108">
        <v>0</v>
      </c>
      <c r="G132" s="109">
        <v>49681</v>
      </c>
      <c r="H132" s="110">
        <v>618</v>
      </c>
      <c r="I132" s="106" t="s">
        <v>112</v>
      </c>
    </row>
    <row r="133" spans="1:9" s="107" customFormat="1" ht="16.5" customHeight="1" x14ac:dyDescent="0.2">
      <c r="A133" s="100" t="s">
        <v>228</v>
      </c>
      <c r="B133" s="101" t="s">
        <v>217</v>
      </c>
      <c r="C133" s="102">
        <v>0</v>
      </c>
      <c r="D133" s="102">
        <v>0</v>
      </c>
      <c r="E133" s="102">
        <v>0</v>
      </c>
      <c r="F133" s="108">
        <v>0</v>
      </c>
      <c r="G133" s="109">
        <v>44199</v>
      </c>
      <c r="H133" s="110">
        <v>561</v>
      </c>
      <c r="I133" s="106" t="s">
        <v>112</v>
      </c>
    </row>
    <row r="134" spans="1:9" s="107" customFormat="1" ht="16.5" customHeight="1" x14ac:dyDescent="0.2">
      <c r="A134" s="100" t="s">
        <v>195</v>
      </c>
      <c r="B134" s="101" t="s">
        <v>185</v>
      </c>
      <c r="C134" s="102">
        <v>0</v>
      </c>
      <c r="D134" s="102">
        <v>5200</v>
      </c>
      <c r="E134" s="102">
        <v>105</v>
      </c>
      <c r="F134" s="108">
        <v>0</v>
      </c>
      <c r="G134" s="109">
        <v>0</v>
      </c>
      <c r="H134" s="110">
        <v>0</v>
      </c>
      <c r="I134" s="106">
        <f t="shared" si="1"/>
        <v>-1</v>
      </c>
    </row>
    <row r="135" spans="1:9" s="107" customFormat="1" ht="16.5" customHeight="1" x14ac:dyDescent="0.2">
      <c r="A135" s="100" t="s">
        <v>195</v>
      </c>
      <c r="B135" s="101" t="s">
        <v>123</v>
      </c>
      <c r="C135" s="102">
        <v>450</v>
      </c>
      <c r="D135" s="102">
        <v>40588</v>
      </c>
      <c r="E135" s="102">
        <v>565</v>
      </c>
      <c r="F135" s="108">
        <v>0</v>
      </c>
      <c r="G135" s="109">
        <v>0</v>
      </c>
      <c r="H135" s="110">
        <v>0</v>
      </c>
      <c r="I135" s="106">
        <f t="shared" si="1"/>
        <v>-1</v>
      </c>
    </row>
    <row r="136" spans="1:9" s="107" customFormat="1" ht="16.5" customHeight="1" x14ac:dyDescent="0.2">
      <c r="A136" s="100" t="s">
        <v>166</v>
      </c>
      <c r="B136" s="101" t="s">
        <v>119</v>
      </c>
      <c r="C136" s="102">
        <v>1306</v>
      </c>
      <c r="D136" s="102">
        <v>70777</v>
      </c>
      <c r="E136" s="102">
        <v>1345</v>
      </c>
      <c r="F136" s="108">
        <v>1929</v>
      </c>
      <c r="G136" s="109">
        <v>110536</v>
      </c>
      <c r="H136" s="110">
        <v>1964</v>
      </c>
      <c r="I136" s="106">
        <f t="shared" si="1"/>
        <v>0.46022304832713756</v>
      </c>
    </row>
    <row r="137" spans="1:9" s="107" customFormat="1" ht="16.5" customHeight="1" x14ac:dyDescent="0.2">
      <c r="A137" s="100" t="s">
        <v>166</v>
      </c>
      <c r="B137" s="101" t="s">
        <v>123</v>
      </c>
      <c r="C137" s="102">
        <v>15275</v>
      </c>
      <c r="D137" s="102">
        <v>1164928</v>
      </c>
      <c r="E137" s="102">
        <v>18540</v>
      </c>
      <c r="F137" s="108">
        <v>17988</v>
      </c>
      <c r="G137" s="109">
        <v>1275517</v>
      </c>
      <c r="H137" s="110">
        <v>22094</v>
      </c>
      <c r="I137" s="106">
        <f t="shared" si="1"/>
        <v>0.19169363538295578</v>
      </c>
    </row>
    <row r="138" spans="1:9" s="107" customFormat="1" ht="16.5" customHeight="1" x14ac:dyDescent="0.2">
      <c r="A138" s="100" t="s">
        <v>166</v>
      </c>
      <c r="B138" s="101" t="s">
        <v>217</v>
      </c>
      <c r="C138" s="102">
        <v>0</v>
      </c>
      <c r="D138" s="102">
        <v>0</v>
      </c>
      <c r="E138" s="102">
        <v>0</v>
      </c>
      <c r="F138" s="108">
        <v>0</v>
      </c>
      <c r="G138" s="109">
        <v>9081</v>
      </c>
      <c r="H138" s="110">
        <v>100</v>
      </c>
      <c r="I138" s="106" t="s">
        <v>112</v>
      </c>
    </row>
    <row r="139" spans="1:9" s="107" customFormat="1" ht="16.5" customHeight="1" x14ac:dyDescent="0.2">
      <c r="A139" s="100" t="s">
        <v>167</v>
      </c>
      <c r="B139" s="101" t="s">
        <v>125</v>
      </c>
      <c r="C139" s="102">
        <v>0</v>
      </c>
      <c r="D139" s="102">
        <v>0</v>
      </c>
      <c r="E139" s="102">
        <v>0</v>
      </c>
      <c r="F139" s="108">
        <v>297</v>
      </c>
      <c r="G139" s="109">
        <v>17820</v>
      </c>
      <c r="H139" s="110">
        <v>447</v>
      </c>
      <c r="I139" s="106" t="s">
        <v>112</v>
      </c>
    </row>
    <row r="140" spans="1:9" s="107" customFormat="1" ht="16.5" customHeight="1" x14ac:dyDescent="0.2">
      <c r="A140" s="100" t="s">
        <v>284</v>
      </c>
      <c r="B140" s="101" t="s">
        <v>217</v>
      </c>
      <c r="C140" s="102">
        <v>0</v>
      </c>
      <c r="D140" s="102">
        <v>0</v>
      </c>
      <c r="E140" s="102">
        <v>0</v>
      </c>
      <c r="F140" s="108">
        <v>0</v>
      </c>
      <c r="G140" s="109">
        <v>4395</v>
      </c>
      <c r="H140" s="110">
        <v>54</v>
      </c>
      <c r="I140" s="106" t="s">
        <v>112</v>
      </c>
    </row>
    <row r="141" spans="1:9" s="107" customFormat="1" ht="16.5" customHeight="1" x14ac:dyDescent="0.2">
      <c r="A141" s="22"/>
      <c r="B141" s="134" t="s">
        <v>196</v>
      </c>
      <c r="C141" s="135">
        <f t="shared" ref="C141:H141" si="2">SUM(C16:C140)</f>
        <v>103267</v>
      </c>
      <c r="D141" s="135">
        <f t="shared" si="2"/>
        <v>7491284</v>
      </c>
      <c r="E141" s="136">
        <f t="shared" si="2"/>
        <v>131863</v>
      </c>
      <c r="F141" s="137">
        <f t="shared" si="2"/>
        <v>119149</v>
      </c>
      <c r="G141" s="138">
        <f t="shared" si="2"/>
        <v>8790058</v>
      </c>
      <c r="H141" s="138">
        <f t="shared" si="2"/>
        <v>147091</v>
      </c>
      <c r="I141" s="139">
        <f>(+H141-E141)/E141</f>
        <v>0.11548349423265056</v>
      </c>
    </row>
    <row r="142" spans="1:9" s="107" customFormat="1" ht="16.5" customHeight="1" x14ac:dyDescent="0.2">
      <c r="A142" s="15"/>
      <c r="B142" s="15"/>
      <c r="C142" s="15"/>
      <c r="D142" s="15"/>
      <c r="E142" s="15"/>
      <c r="F142" s="15"/>
      <c r="G142" s="146" t="s">
        <v>130</v>
      </c>
      <c r="H142" s="146"/>
      <c r="I142" s="86">
        <f>+(F141-C141)/C141</f>
        <v>0.15379550098288902</v>
      </c>
    </row>
    <row r="143" spans="1:9" s="107" customFormat="1" x14ac:dyDescent="0.2">
      <c r="A143" s="15"/>
      <c r="B143" s="15"/>
      <c r="C143" s="15"/>
      <c r="D143" s="15"/>
      <c r="E143" s="15"/>
      <c r="F143" s="15"/>
      <c r="G143" s="15"/>
      <c r="H143" s="15"/>
      <c r="I143" s="15"/>
    </row>
    <row r="144" spans="1:9" s="107" customFormat="1" x14ac:dyDescent="0.2">
      <c r="A144" s="15"/>
      <c r="B144" s="15"/>
      <c r="C144" s="15"/>
      <c r="D144" s="15"/>
      <c r="E144" s="15"/>
      <c r="F144" s="15"/>
      <c r="G144" s="15"/>
      <c r="H144" s="15"/>
      <c r="I144" s="15"/>
    </row>
    <row r="145" spans="1:9" s="107" customFormat="1" x14ac:dyDescent="0.2">
      <c r="A145" s="15"/>
      <c r="B145" s="15"/>
      <c r="C145" s="15"/>
      <c r="D145" s="15"/>
      <c r="E145" s="15"/>
      <c r="F145" s="15"/>
      <c r="G145" s="15"/>
      <c r="H145" s="15"/>
      <c r="I145" s="15"/>
    </row>
    <row r="146" spans="1:9" s="107" customFormat="1" x14ac:dyDescent="0.2">
      <c r="A146" s="15"/>
      <c r="B146" s="15"/>
      <c r="C146" s="15"/>
      <c r="D146" s="15"/>
      <c r="E146" s="15"/>
      <c r="F146" s="15"/>
      <c r="G146" s="15"/>
      <c r="H146" s="15"/>
      <c r="I146" s="15"/>
    </row>
    <row r="147" spans="1:9" s="107" customFormat="1" x14ac:dyDescent="0.2">
      <c r="A147" s="15"/>
      <c r="B147" s="15"/>
      <c r="C147" s="15"/>
      <c r="D147" s="15"/>
      <c r="E147" s="15"/>
      <c r="F147" s="15"/>
      <c r="G147" s="15"/>
      <c r="H147" s="15"/>
      <c r="I147" s="15"/>
    </row>
    <row r="148" spans="1:9" s="107" customFormat="1" x14ac:dyDescent="0.2">
      <c r="A148" s="15"/>
      <c r="B148" s="15"/>
      <c r="C148" s="15"/>
      <c r="D148" s="15"/>
      <c r="E148" s="15"/>
      <c r="F148" s="15"/>
      <c r="G148" s="15"/>
      <c r="H148" s="15"/>
      <c r="I148" s="15"/>
    </row>
    <row r="149" spans="1:9" s="107" customFormat="1" x14ac:dyDescent="0.2">
      <c r="A149" s="15"/>
      <c r="B149" s="15"/>
      <c r="C149" s="15"/>
      <c r="D149" s="15"/>
      <c r="E149" s="15"/>
      <c r="F149" s="15"/>
      <c r="G149" s="15"/>
      <c r="H149" s="15"/>
      <c r="I149" s="15"/>
    </row>
    <row r="150" spans="1:9" s="107" customFormat="1" x14ac:dyDescent="0.2">
      <c r="A150" s="15"/>
      <c r="B150" s="15"/>
      <c r="C150" s="15"/>
      <c r="D150" s="15"/>
      <c r="E150" s="15"/>
      <c r="F150" s="15"/>
      <c r="G150" s="15"/>
      <c r="H150" s="15"/>
      <c r="I150" s="15"/>
    </row>
    <row r="151" spans="1:9" s="107" customFormat="1" x14ac:dyDescent="0.2">
      <c r="A151" s="15"/>
      <c r="B151" s="15"/>
      <c r="C151" s="15"/>
      <c r="D151" s="15"/>
      <c r="E151" s="15"/>
      <c r="F151" s="15"/>
      <c r="G151" s="15"/>
      <c r="H151" s="15"/>
      <c r="I151" s="15"/>
    </row>
    <row r="152" spans="1:9" s="107" customFormat="1" x14ac:dyDescent="0.2">
      <c r="A152" s="15"/>
      <c r="B152" s="15"/>
      <c r="C152" s="15"/>
      <c r="D152" s="15"/>
      <c r="E152" s="15"/>
      <c r="F152" s="15"/>
      <c r="G152" s="15"/>
      <c r="H152" s="15"/>
      <c r="I152" s="15"/>
    </row>
  </sheetData>
  <mergeCells count="1">
    <mergeCell ref="G142:H142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2023-09-29T19:30:52Z</cp:lastPrinted>
  <dcterms:created xsi:type="dcterms:W3CDTF">2015-04-15T02:22:17Z</dcterms:created>
  <dcterms:modified xsi:type="dcterms:W3CDTF">2023-10-01T19:13:54Z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