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patagonianorte.sharepoint.com/sites/sistemas/Documentos compartidos/General/Informes mensuales estadisticos/231031/"/>
    </mc:Choice>
  </mc:AlternateContent>
  <xr:revisionPtr revIDLastSave="725" documentId="8_{AE12F7BD-4C3B-4B89-A6CC-9190BC09EF54}" xr6:coauthVersionLast="47" xr6:coauthVersionMax="47" xr10:uidLastSave="{F81AF3CC-AFBE-414F-BB6C-2C8FE55D90C0}"/>
  <bookViews>
    <workbookView xWindow="-120" yWindow="-120" windowWidth="29040" windowHeight="15720" tabRatio="611" xr2:uid="{00000000-000D-0000-FFFF-FFFF00000000}"/>
  </bookViews>
  <sheets>
    <sheet name="Principal" sheetId="1" r:id="rId1"/>
    <sheet name="buques" sheetId="2" r:id="rId2"/>
    <sheet name="exportadores" sheetId="3" r:id="rId3"/>
    <sheet name="peras y manz" sheetId="4" r:id="rId4"/>
    <sheet name="especie y destino" sheetId="5" r:id="rId5"/>
    <sheet name="esp x destino" sheetId="6" r:id="rId6"/>
  </sheets>
  <definedNames>
    <definedName name="_xlnm.Print_Area" localSheetId="1">buques!$A$1:$G$81</definedName>
    <definedName name="_xlnm.Print_Area" localSheetId="5">'esp x destino'!$A$1:$I$150</definedName>
    <definedName name="_xlnm.Print_Area" localSheetId="4">'especie y destino'!$A$1:$H$104</definedName>
    <definedName name="_xlnm.Print_Area" localSheetId="3">'peras y manz'!$A$1:$F$51</definedName>
    <definedName name="_xlnm.Print_Area" localSheetId="0">Principal!$A$1:$G$63</definedName>
    <definedName name="Excel_BuiltIn__FilterDatabase" localSheetId="1">buques!$A$12:$G$81</definedName>
    <definedName name="Excel_BuiltIn__FilterDatabase" localSheetId="2">exportadores!$A$12:$D$16</definedName>
    <definedName name="Excel_BuiltIn__FilterDatabase_2">buques!$A$12:$G$81</definedName>
    <definedName name="Excel_BuiltIn__FilterDatabase_3">exportadores!$A$12:$E$12</definedName>
    <definedName name="Excel_BuiltIn__FilterDatabase_4">'peras y manz'!$A$12:$E$12</definedName>
    <definedName name="Excel_BuiltIn__FilterDatabase_6">'esp x destino'!$A$15:$I$150</definedName>
    <definedName name="_xlnm.Print_Titles" localSheetId="1">buques!$1:$12</definedName>
    <definedName name="_xlnm.Print_Titles" localSheetId="5">'esp x destino'!$1:$15</definedName>
    <definedName name="_xlnm.Print_Titles" localSheetId="4">'especie y destino'!$50:$51</definedName>
    <definedName name="_xlnm.Print_Titles" localSheetId="2">exportadores!$1:$12</definedName>
    <definedName name="_xlnm.Print_Titles" localSheetId="3">'peras y manz'!$1:$12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I145" i="6" l="1"/>
  <c r="I144" i="6"/>
  <c r="I143" i="6"/>
  <c r="I142" i="6"/>
  <c r="I137" i="6"/>
  <c r="I136" i="6"/>
  <c r="I135" i="6"/>
  <c r="I134" i="6"/>
  <c r="I130" i="6"/>
  <c r="I126" i="6"/>
  <c r="I116" i="6"/>
  <c r="I114" i="6"/>
  <c r="I112" i="6"/>
  <c r="I111" i="6"/>
  <c r="I110" i="6"/>
  <c r="I109" i="6"/>
  <c r="I105" i="6"/>
  <c r="I103" i="6"/>
  <c r="I102" i="6"/>
  <c r="I100" i="6"/>
  <c r="I99" i="6"/>
  <c r="I98" i="6"/>
  <c r="I97" i="6"/>
  <c r="I91" i="6"/>
  <c r="I90" i="6"/>
  <c r="I89" i="6"/>
  <c r="I88" i="6"/>
  <c r="I84" i="6"/>
  <c r="I83" i="6"/>
  <c r="I80" i="6"/>
  <c r="I79" i="6"/>
  <c r="I76" i="6"/>
  <c r="I75" i="6"/>
  <c r="I73" i="6"/>
  <c r="I72" i="6"/>
  <c r="I70" i="6"/>
  <c r="I69" i="6"/>
  <c r="I68" i="6"/>
  <c r="I67" i="6"/>
  <c r="I64" i="6"/>
  <c r="I59" i="6"/>
  <c r="I58" i="6"/>
  <c r="I57" i="6"/>
  <c r="I55" i="6"/>
  <c r="I54" i="6"/>
  <c r="I53" i="6"/>
  <c r="I52" i="6"/>
  <c r="I51" i="6"/>
  <c r="I48" i="6"/>
  <c r="I47" i="6"/>
  <c r="I46" i="6"/>
  <c r="I45" i="6"/>
  <c r="I42" i="6"/>
  <c r="I40" i="6"/>
  <c r="I39" i="6"/>
  <c r="I37" i="6"/>
  <c r="I35" i="6"/>
  <c r="I34" i="6"/>
  <c r="I33" i="6"/>
  <c r="I32" i="6"/>
  <c r="I31" i="6"/>
  <c r="I30" i="6"/>
  <c r="I29" i="6"/>
  <c r="I28" i="6"/>
  <c r="I27" i="6"/>
  <c r="I26" i="6"/>
  <c r="I25" i="6"/>
  <c r="I23" i="6"/>
  <c r="I22" i="6"/>
  <c r="I21" i="6"/>
  <c r="I19" i="6"/>
  <c r="I18" i="6"/>
  <c r="H100" i="5"/>
  <c r="H99" i="5"/>
  <c r="H96" i="5"/>
  <c r="H95" i="5"/>
  <c r="H93" i="5"/>
  <c r="H90" i="5"/>
  <c r="H89" i="5"/>
  <c r="H88" i="5"/>
  <c r="H87" i="5"/>
  <c r="H86" i="5"/>
  <c r="H83" i="5"/>
  <c r="H82" i="5"/>
  <c r="H81" i="5"/>
  <c r="H80" i="5"/>
  <c r="H77" i="5"/>
  <c r="H76" i="5"/>
  <c r="H75" i="5"/>
  <c r="H74" i="5"/>
  <c r="H73" i="5"/>
  <c r="H72" i="5"/>
  <c r="H71" i="5"/>
  <c r="H69" i="5"/>
  <c r="H68" i="5"/>
  <c r="H67" i="5"/>
  <c r="H66" i="5"/>
  <c r="H65" i="5"/>
  <c r="H64" i="5"/>
  <c r="H61" i="5"/>
  <c r="H60" i="5"/>
  <c r="H59" i="5"/>
  <c r="H58" i="5"/>
  <c r="H57" i="5"/>
  <c r="H56" i="5"/>
  <c r="H55" i="5"/>
  <c r="H44" i="5"/>
  <c r="H43" i="5"/>
  <c r="H42" i="5"/>
  <c r="H41" i="5"/>
  <c r="H40" i="5"/>
  <c r="H39" i="5"/>
  <c r="H38" i="5"/>
  <c r="H37" i="5"/>
  <c r="H32" i="5"/>
  <c r="H30" i="5"/>
  <c r="H28" i="5"/>
  <c r="H26" i="5"/>
  <c r="H20" i="5"/>
  <c r="F81" i="2" l="1"/>
  <c r="E81" i="2"/>
  <c r="D81" i="2"/>
  <c r="F10" i="2" l="1"/>
  <c r="B90" i="3" l="1"/>
  <c r="C90" i="3"/>
  <c r="D90" i="3"/>
  <c r="E51" i="3" s="1"/>
  <c r="E56" i="3" l="1"/>
  <c r="E49" i="3"/>
  <c r="E52" i="3"/>
  <c r="B52" i="4" l="1"/>
  <c r="E62" i="3"/>
  <c r="E13" i="3" l="1"/>
  <c r="E69" i="3"/>
  <c r="E58" i="3"/>
  <c r="E44" i="3"/>
  <c r="E39" i="3"/>
  <c r="E45" i="3"/>
  <c r="E77" i="3"/>
  <c r="E33" i="3"/>
  <c r="E54" i="3"/>
  <c r="E68" i="3"/>
  <c r="E17" i="3"/>
  <c r="E66" i="3"/>
  <c r="E64" i="3"/>
  <c r="E53" i="3"/>
  <c r="E85" i="3"/>
  <c r="E48" i="3"/>
  <c r="E25" i="3"/>
  <c r="E88" i="3"/>
  <c r="E86" i="3"/>
  <c r="E72" i="3"/>
  <c r="E32" i="3"/>
  <c r="E43" i="3"/>
  <c r="E18" i="3"/>
  <c r="E46" i="3"/>
  <c r="E16" i="3"/>
  <c r="E59" i="3"/>
  <c r="E83" i="3"/>
  <c r="E57" i="3"/>
  <c r="E34" i="3"/>
  <c r="E42" i="3"/>
  <c r="E87" i="3"/>
  <c r="E79" i="3"/>
  <c r="E14" i="3"/>
  <c r="E65" i="3"/>
  <c r="E75" i="3"/>
  <c r="E24" i="3"/>
  <c r="E61" i="3"/>
  <c r="E63" i="3"/>
  <c r="E21" i="3"/>
  <c r="E50" i="3"/>
  <c r="E80" i="3"/>
  <c r="E74" i="3"/>
  <c r="E37" i="3"/>
  <c r="E73" i="3"/>
  <c r="E36" i="3"/>
  <c r="E82" i="3"/>
  <c r="E76" i="3"/>
  <c r="E27" i="3"/>
  <c r="E84" i="3"/>
  <c r="E20" i="3"/>
  <c r="E28" i="3"/>
  <c r="E40" i="3"/>
  <c r="E22" i="3"/>
  <c r="E38" i="3"/>
  <c r="E31" i="3"/>
  <c r="E19" i="3"/>
  <c r="E81" i="3"/>
  <c r="E47" i="3"/>
  <c r="E41" i="3"/>
  <c r="E15" i="3"/>
  <c r="E60" i="3"/>
  <c r="E35" i="3"/>
  <c r="E78" i="3"/>
  <c r="E71" i="3"/>
  <c r="E26" i="3"/>
  <c r="E67" i="3"/>
  <c r="E70" i="3"/>
  <c r="E89" i="3"/>
  <c r="E29" i="3"/>
  <c r="E30" i="3"/>
  <c r="E23" i="3"/>
  <c r="E55" i="3"/>
  <c r="E90" i="3" l="1"/>
  <c r="H149" i="6" l="1"/>
  <c r="G149" i="6"/>
  <c r="F149" i="6"/>
  <c r="E149" i="6"/>
  <c r="D149" i="6"/>
  <c r="C149" i="6"/>
  <c r="I17" i="6"/>
  <c r="I16" i="6"/>
  <c r="F12" i="6"/>
  <c r="G103" i="5"/>
  <c r="F103" i="5"/>
  <c r="E103" i="5"/>
  <c r="D103" i="5"/>
  <c r="C103" i="5"/>
  <c r="B103" i="5"/>
  <c r="H53" i="5"/>
  <c r="H52" i="5"/>
  <c r="G47" i="5"/>
  <c r="F47" i="5"/>
  <c r="E47" i="5"/>
  <c r="D47" i="5"/>
  <c r="C47" i="5"/>
  <c r="B47" i="5"/>
  <c r="H23" i="5"/>
  <c r="E12" i="5"/>
  <c r="D52" i="4"/>
  <c r="E36" i="4" s="1"/>
  <c r="C52" i="4"/>
  <c r="E11" i="4"/>
  <c r="E10" i="3"/>
  <c r="E17" i="4" l="1"/>
  <c r="E43" i="4"/>
  <c r="E34" i="4"/>
  <c r="E45" i="4"/>
  <c r="E27" i="4"/>
  <c r="E35" i="4"/>
  <c r="E19" i="4"/>
  <c r="I150" i="6"/>
  <c r="H104" i="5"/>
  <c r="H47" i="5"/>
  <c r="H48" i="5"/>
  <c r="I149" i="6"/>
  <c r="H103" i="5"/>
  <c r="E30" i="4"/>
  <c r="E16" i="4"/>
  <c r="E20" i="4"/>
  <c r="E14" i="4"/>
  <c r="E24" i="4"/>
  <c r="E39" i="4"/>
  <c r="E23" i="4"/>
  <c r="E40" i="4"/>
  <c r="E26" i="4"/>
  <c r="E21" i="4"/>
  <c r="E29" i="4"/>
  <c r="E50" i="4"/>
  <c r="E31" i="4"/>
  <c r="E15" i="4"/>
  <c r="E32" i="4"/>
  <c r="E49" i="4"/>
  <c r="E44" i="4"/>
  <c r="E47" i="4"/>
  <c r="E25" i="4"/>
  <c r="E18" i="4"/>
  <c r="E51" i="4"/>
  <c r="E46" i="4"/>
  <c r="E13" i="4"/>
  <c r="E48" i="4"/>
  <c r="E52" i="4"/>
  <c r="E42" i="4"/>
  <c r="E37" i="4"/>
  <c r="E28" i="4"/>
  <c r="E22" i="4"/>
  <c r="E33" i="4"/>
  <c r="E41" i="4"/>
  <c r="E38" i="4"/>
</calcChain>
</file>

<file path=xl/sharedStrings.xml><?xml version="1.0" encoding="utf-8"?>
<sst xmlns="http://schemas.openxmlformats.org/spreadsheetml/2006/main" count="762" uniqueCount="299">
  <si>
    <t xml:space="preserve"> </t>
  </si>
  <si>
    <t>TEMPORADA 2023</t>
  </si>
  <si>
    <t>Buques</t>
  </si>
  <si>
    <t>Exportadores</t>
  </si>
  <si>
    <t>Peras y Manzanas por Exportador</t>
  </si>
  <si>
    <t>Comparativo 2020 vs 2021 Especies y Destinos</t>
  </si>
  <si>
    <t>Comparativo 2020 vs 2021 Especies por Destinos</t>
  </si>
  <si>
    <t>Buques - Temporada 2023</t>
  </si>
  <si>
    <t>N°</t>
  </si>
  <si>
    <t>BUQUE</t>
  </si>
  <si>
    <t>FECHA</t>
  </si>
  <si>
    <t>PALLETS</t>
  </si>
  <si>
    <t>BULTOS</t>
  </si>
  <si>
    <t>TONELADAS</t>
  </si>
  <si>
    <t>PUERTO</t>
  </si>
  <si>
    <t xml:space="preserve">MADRID TRADER V303  </t>
  </si>
  <si>
    <t>PBHI</t>
  </si>
  <si>
    <t xml:space="preserve">LONDON TRADER V 304 </t>
  </si>
  <si>
    <t xml:space="preserve">BALTIC JASMINE      </t>
  </si>
  <si>
    <t>PSAE</t>
  </si>
  <si>
    <t>LONDON TRADER 305 HS</t>
  </si>
  <si>
    <t>LONDON TRADER 305 MK</t>
  </si>
  <si>
    <t xml:space="preserve">MERIDIAN 306 HS     </t>
  </si>
  <si>
    <t xml:space="preserve">MERIDIAN 306 MK     </t>
  </si>
  <si>
    <t>LONDON TRADER 307 HS</t>
  </si>
  <si>
    <t>LONDON TRADER 307 MK</t>
  </si>
  <si>
    <t xml:space="preserve">CROWN SAPPHIRE      </t>
  </si>
  <si>
    <t xml:space="preserve">MERIDIAN 308 HS     </t>
  </si>
  <si>
    <t xml:space="preserve">PORTSMOUTH V307     </t>
  </si>
  <si>
    <t xml:space="preserve">MERIDIAN 308 MK     </t>
  </si>
  <si>
    <t>LONDON TRADER 309 HS</t>
  </si>
  <si>
    <t>LONDON TRADER 309 MK</t>
  </si>
  <si>
    <t xml:space="preserve">MERIDIAN 310 HS     </t>
  </si>
  <si>
    <t xml:space="preserve">MERIDIAN 310 MK     </t>
  </si>
  <si>
    <t xml:space="preserve">PORTSMOUTH V309     </t>
  </si>
  <si>
    <t xml:space="preserve">ICE RUNNER          </t>
  </si>
  <si>
    <t>LONDON TRADER 311 HS</t>
  </si>
  <si>
    <t>LONDON TRADER 311 MK</t>
  </si>
  <si>
    <t xml:space="preserve">PORTSMOUTH V311     </t>
  </si>
  <si>
    <t xml:space="preserve">MERIDIAN 312 HS     </t>
  </si>
  <si>
    <t xml:space="preserve">MERIDIAN 312 MK     </t>
  </si>
  <si>
    <t xml:space="preserve">CROWN RUBY          </t>
  </si>
  <si>
    <t>Totales</t>
  </si>
  <si>
    <t>Exportadores - Temporada 2023</t>
  </si>
  <si>
    <t>EXPORTADOR</t>
  </si>
  <si>
    <t>% DIST</t>
  </si>
  <si>
    <t>PAT. FRUITS TRADE SA</t>
  </si>
  <si>
    <t xml:space="preserve">PAI S.A.            </t>
  </si>
  <si>
    <t xml:space="preserve">DOW ARGENTINA       </t>
  </si>
  <si>
    <t xml:space="preserve">MOÑO AZUL S.A.      </t>
  </si>
  <si>
    <t xml:space="preserve">STD FRUIT ARG. S.A. </t>
  </si>
  <si>
    <t xml:space="preserve">EMELKA S.A.         </t>
  </si>
  <si>
    <t xml:space="preserve">TRES ASES S.A.      </t>
  </si>
  <si>
    <t xml:space="preserve">BATTAGLIO ARG. SA   </t>
  </si>
  <si>
    <t xml:space="preserve">KLEPPE S.A.         </t>
  </si>
  <si>
    <t xml:space="preserve">BOSCHI HNOS S.A.    </t>
  </si>
  <si>
    <t xml:space="preserve">UNIPAR INDUPA SAIC  </t>
  </si>
  <si>
    <t xml:space="preserve">CLASICA S.R.L.      </t>
  </si>
  <si>
    <t xml:space="preserve">DON CLEMENTE SRL    </t>
  </si>
  <si>
    <t>FRUTAS SENSACION SRL</t>
  </si>
  <si>
    <t>PROARCO PATAGONIA SA</t>
  </si>
  <si>
    <t xml:space="preserve">FRUIT WORLD SA      </t>
  </si>
  <si>
    <t>FRIGORI CINCO SALTOS</t>
  </si>
  <si>
    <t xml:space="preserve">AGROFRUITS SRL      </t>
  </si>
  <si>
    <t xml:space="preserve">ECOFRUT SA          </t>
  </si>
  <si>
    <t xml:space="preserve">TREVISUR SA         </t>
  </si>
  <si>
    <t xml:space="preserve">AMERICANA SHIPPING  </t>
  </si>
  <si>
    <t xml:space="preserve">LA CONQUISTA SRL    </t>
  </si>
  <si>
    <t xml:space="preserve">CASTRO FRANCO G.    </t>
  </si>
  <si>
    <t xml:space="preserve">VERFRUT             </t>
  </si>
  <si>
    <t xml:space="preserve">TEOREMA SRL         </t>
  </si>
  <si>
    <t xml:space="preserve">FRUIT AND HEALTH SA </t>
  </si>
  <si>
    <t xml:space="preserve">RAFICO S.A          </t>
  </si>
  <si>
    <t xml:space="preserve">RAMON TUMA SA       </t>
  </si>
  <si>
    <t xml:space="preserve">TERRAFRUIT          </t>
  </si>
  <si>
    <t xml:space="preserve">MIELE S.A.          </t>
  </si>
  <si>
    <t xml:space="preserve">ALZA  S.A.S.        </t>
  </si>
  <si>
    <t xml:space="preserve">FRUTUCUMAN SA       </t>
  </si>
  <si>
    <t xml:space="preserve">GOLDEN EXPORTSRL    </t>
  </si>
  <si>
    <t xml:space="preserve">PADILLA             </t>
  </si>
  <si>
    <t xml:space="preserve">RUCARAY             </t>
  </si>
  <si>
    <t xml:space="preserve">MI VIEJO SA         </t>
  </si>
  <si>
    <t xml:space="preserve">MISTICA SRL         </t>
  </si>
  <si>
    <t xml:space="preserve">AGROSAN             </t>
  </si>
  <si>
    <t xml:space="preserve">CIPOLE S.A.S        </t>
  </si>
  <si>
    <t xml:space="preserve">FRESH AND GOOD SPA  </t>
  </si>
  <si>
    <t xml:space="preserve">TERRUÑO DE LA PATAG </t>
  </si>
  <si>
    <t xml:space="preserve">PARCEIROS SUL A. SA </t>
  </si>
  <si>
    <t xml:space="preserve">ARGESA SA           </t>
  </si>
  <si>
    <t xml:space="preserve">GEOFRUT             </t>
  </si>
  <si>
    <t xml:space="preserve">THE O'STRAD.COMP.SA </t>
  </si>
  <si>
    <t xml:space="preserve">SUMMERLAND          </t>
  </si>
  <si>
    <t xml:space="preserve">VIÑAS DEL LAGO      </t>
  </si>
  <si>
    <t>BRONSTRUP ARANDA SRL</t>
  </si>
  <si>
    <t xml:space="preserve">CAUQUEN ARG. SA     </t>
  </si>
  <si>
    <t xml:space="preserve">ENTRE VALLES        </t>
  </si>
  <si>
    <t>LIBRES DEL PLATA SRL</t>
  </si>
  <si>
    <t>BUENA COSECHA S.R.L.</t>
  </si>
  <si>
    <t>TOTAL FRUIT COMERC S</t>
  </si>
  <si>
    <t xml:space="preserve">FRUIT GROWERS CHILE </t>
  </si>
  <si>
    <t xml:space="preserve">EXPO FRUIT GROWERS  </t>
  </si>
  <si>
    <t xml:space="preserve">EXSER               </t>
  </si>
  <si>
    <t xml:space="preserve">GRAVO               </t>
  </si>
  <si>
    <t>Total Gral.</t>
  </si>
  <si>
    <t>Exportadores - Temporada 2023 (Manzana y Pera)</t>
  </si>
  <si>
    <t>Comparativos Temporada 2022 Vs. 2023 Especies y Destinos</t>
  </si>
  <si>
    <t>Temporada 2022</t>
  </si>
  <si>
    <t>Temporada 2023</t>
  </si>
  <si>
    <t>% VAR</t>
  </si>
  <si>
    <t>ESPECIE</t>
  </si>
  <si>
    <t>en TONS</t>
  </si>
  <si>
    <t>CEBOLLA</t>
  </si>
  <si>
    <t>---%</t>
  </si>
  <si>
    <t>CIRUELA</t>
  </si>
  <si>
    <t>DURAZNO</t>
  </si>
  <si>
    <t>GIRASOL</t>
  </si>
  <si>
    <t>KIWI</t>
  </si>
  <si>
    <t>LIMON</t>
  </si>
  <si>
    <t>MAIZ PISING</t>
  </si>
  <si>
    <t>MANZANA</t>
  </si>
  <si>
    <t>NECT-CIRU</t>
  </si>
  <si>
    <t>NECT-DURAZ</t>
  </si>
  <si>
    <t>NECTARIN</t>
  </si>
  <si>
    <t>PERA</t>
  </si>
  <si>
    <t>PLIC.DE VIN</t>
  </si>
  <si>
    <t>POLIETILENO</t>
  </si>
  <si>
    <t>SEM GRAN</t>
  </si>
  <si>
    <t>SODA CAUST</t>
  </si>
  <si>
    <t>UVA</t>
  </si>
  <si>
    <t>Total</t>
  </si>
  <si>
    <t>Variación en pallets:</t>
  </si>
  <si>
    <t>TEMPORADA 2022</t>
  </si>
  <si>
    <t>DESTINO</t>
  </si>
  <si>
    <t>ALEMANIA</t>
  </si>
  <si>
    <t>ARABIA</t>
  </si>
  <si>
    <t>BELGICA</t>
  </si>
  <si>
    <t>BRASIL</t>
  </si>
  <si>
    <t>CANADA</t>
  </si>
  <si>
    <t>CHILE</t>
  </si>
  <si>
    <t>CHINA</t>
  </si>
  <si>
    <t>COLOMBIA</t>
  </si>
  <si>
    <t>DINAMARCA</t>
  </si>
  <si>
    <t>ECUADOR</t>
  </si>
  <si>
    <t>EMIRATOS ARABES</t>
  </si>
  <si>
    <t>ESPAÑA</t>
  </si>
  <si>
    <t>FINLANDIA</t>
  </si>
  <si>
    <t>FRANCIA</t>
  </si>
  <si>
    <t>GRECIA</t>
  </si>
  <si>
    <t>HOLANDA</t>
  </si>
  <si>
    <t>INDIA</t>
  </si>
  <si>
    <t>INGLATERRA</t>
  </si>
  <si>
    <t>IRLANDA</t>
  </si>
  <si>
    <t>ISRAEL</t>
  </si>
  <si>
    <t>ITALIA</t>
  </si>
  <si>
    <t>LIBIA</t>
  </si>
  <si>
    <t>LITUANIA</t>
  </si>
  <si>
    <t>MARRUECOS</t>
  </si>
  <si>
    <t>MEXICO</t>
  </si>
  <si>
    <t>NORUEGA</t>
  </si>
  <si>
    <t>OMAN</t>
  </si>
  <si>
    <t>PERU</t>
  </si>
  <si>
    <t>PORTUGAL</t>
  </si>
  <si>
    <t>QATAR</t>
  </si>
  <si>
    <t>RUSIA</t>
  </si>
  <si>
    <t>SUECIA</t>
  </si>
  <si>
    <t>TURQUIA</t>
  </si>
  <si>
    <t>U.S.A.</t>
  </si>
  <si>
    <t>URUGUAY</t>
  </si>
  <si>
    <t>Comparativos Temporada 2022 Vs. 2023 Especies por Destinos</t>
  </si>
  <si>
    <t xml:space="preserve">MANZANA </t>
  </si>
  <si>
    <t xml:space="preserve">BELGICA </t>
  </si>
  <si>
    <t xml:space="preserve">CEBOLLA </t>
  </si>
  <si>
    <t xml:space="preserve">PLIC.DE VIN </t>
  </si>
  <si>
    <t xml:space="preserve">POLIETILENO </t>
  </si>
  <si>
    <t xml:space="preserve">CHILE </t>
  </si>
  <si>
    <t xml:space="preserve">CHINA </t>
  </si>
  <si>
    <t xml:space="preserve">DINAMARCA </t>
  </si>
  <si>
    <t xml:space="preserve">ECUADOR </t>
  </si>
  <si>
    <t xml:space="preserve">EMIRATOS ARABES </t>
  </si>
  <si>
    <t xml:space="preserve">FINLANDIA </t>
  </si>
  <si>
    <t xml:space="preserve">FRANCIA </t>
  </si>
  <si>
    <t xml:space="preserve">HOLANDA </t>
  </si>
  <si>
    <t xml:space="preserve">INDIA </t>
  </si>
  <si>
    <t xml:space="preserve">IRLANDA </t>
  </si>
  <si>
    <t xml:space="preserve">LIBIA </t>
  </si>
  <si>
    <t xml:space="preserve">MAIZ PISING </t>
  </si>
  <si>
    <t xml:space="preserve">MARRUECOS </t>
  </si>
  <si>
    <t xml:space="preserve">NORUEGA </t>
  </si>
  <si>
    <t xml:space="preserve">QATAR </t>
  </si>
  <si>
    <t xml:space="preserve">RUSIA </t>
  </si>
  <si>
    <t xml:space="preserve">CIRUELA </t>
  </si>
  <si>
    <t xml:space="preserve">DURAZNO </t>
  </si>
  <si>
    <t xml:space="preserve">LIMON </t>
  </si>
  <si>
    <t xml:space="preserve">NECT-CIRU </t>
  </si>
  <si>
    <t xml:space="preserve">UVA </t>
  </si>
  <si>
    <t xml:space="preserve">TURQUIA </t>
  </si>
  <si>
    <t>totales</t>
  </si>
  <si>
    <t>LONDON TRADER 313 HS</t>
  </si>
  <si>
    <t>LONDON TRADER 313 MK</t>
  </si>
  <si>
    <t xml:space="preserve">MERIDIAN 314 HS     </t>
  </si>
  <si>
    <t xml:space="preserve">MERIDIAN 314 MK     </t>
  </si>
  <si>
    <t xml:space="preserve">CS PRIDE            </t>
  </si>
  <si>
    <t>LONDON TRADER 315 HS</t>
  </si>
  <si>
    <t>LONDON TRADER 315 MK</t>
  </si>
  <si>
    <t xml:space="preserve">MERIDIAN 316 HS     </t>
  </si>
  <si>
    <t xml:space="preserve">MERIDIAN 316 MK     </t>
  </si>
  <si>
    <t xml:space="preserve">BELUGA REEFER       </t>
  </si>
  <si>
    <t>LONDON TRADER 317 HS</t>
  </si>
  <si>
    <t>LONDON TRADER 317 MK</t>
  </si>
  <si>
    <t xml:space="preserve">PORTSMOUTH V315     </t>
  </si>
  <si>
    <t xml:space="preserve">PORTSMOUTH V317     </t>
  </si>
  <si>
    <t xml:space="preserve">AGRO ALIMENTAR SA   </t>
  </si>
  <si>
    <t xml:space="preserve">ARGENOVA SA         </t>
  </si>
  <si>
    <t>EL PATO MAQUINAS AGR</t>
  </si>
  <si>
    <t xml:space="preserve">WHITE GULF SA       </t>
  </si>
  <si>
    <t>CALA CONG</t>
  </si>
  <si>
    <t>MAQUINARIA</t>
  </si>
  <si>
    <t>PESCADO</t>
  </si>
  <si>
    <t>ZAPALLO</t>
  </si>
  <si>
    <t xml:space="preserve">RUMANIA             </t>
  </si>
  <si>
    <t xml:space="preserve">SENEGAL             </t>
  </si>
  <si>
    <t xml:space="preserve">SINGAPUR            </t>
  </si>
  <si>
    <t xml:space="preserve">TAILANDIA           </t>
  </si>
  <si>
    <t>RUMANIA</t>
  </si>
  <si>
    <t>SENEGAL</t>
  </si>
  <si>
    <t>SINGAPUR</t>
  </si>
  <si>
    <t xml:space="preserve">MANZANA             </t>
  </si>
  <si>
    <t xml:space="preserve">PERA                </t>
  </si>
  <si>
    <t>TAILANDIA</t>
  </si>
  <si>
    <t xml:space="preserve">MERIDIAN 318 HS     </t>
  </si>
  <si>
    <t xml:space="preserve">MERIDIAN 318 MK     </t>
  </si>
  <si>
    <t xml:space="preserve">BALTIC ERICA        </t>
  </si>
  <si>
    <t>LONDON TRADER 319 HS</t>
  </si>
  <si>
    <t>LONDON TRADER 319 MK</t>
  </si>
  <si>
    <t xml:space="preserve">MERIDIAN 320 HS     </t>
  </si>
  <si>
    <t xml:space="preserve">MERIDIAN 320 MK     </t>
  </si>
  <si>
    <t>LONDON TRADER 321 HS</t>
  </si>
  <si>
    <t>LONDON TRADER 321 MK</t>
  </si>
  <si>
    <t xml:space="preserve">BALTIC PEARL        </t>
  </si>
  <si>
    <t xml:space="preserve">PORTSMOUTH  V319    </t>
  </si>
  <si>
    <t xml:space="preserve">HAMMONIA HUSUM V321 </t>
  </si>
  <si>
    <t>ALFALFA Y FORRAJES D</t>
  </si>
  <si>
    <t xml:space="preserve">EXPORT.  TRAPANI SA </t>
  </si>
  <si>
    <t xml:space="preserve">EXPORTADORA ZETA    </t>
  </si>
  <si>
    <t xml:space="preserve">FAMA IMP Y EXP S.A. </t>
  </si>
  <si>
    <t xml:space="preserve">FRUKA               </t>
  </si>
  <si>
    <t xml:space="preserve">GIARDINA HNOS S.A.  </t>
  </si>
  <si>
    <t xml:space="preserve">GREENVIC            </t>
  </si>
  <si>
    <t xml:space="preserve">JOSE DUMIT          </t>
  </si>
  <si>
    <t xml:space="preserve">PARAMERICA S.A.     </t>
  </si>
  <si>
    <t xml:space="preserve">SANTA CRUZ          </t>
  </si>
  <si>
    <t xml:space="preserve">TRIO FRUT           </t>
  </si>
  <si>
    <t xml:space="preserve">LANGOSTINO          </t>
  </si>
  <si>
    <t>ALFALFA</t>
  </si>
  <si>
    <t>MANDARINA</t>
  </si>
  <si>
    <t>PULPA PERA</t>
  </si>
  <si>
    <t>ARGENTINA</t>
  </si>
  <si>
    <t>KUWAIT</t>
  </si>
  <si>
    <t>LANGOSTINO</t>
  </si>
  <si>
    <t xml:space="preserve">MERIDIAN 322 HS     </t>
  </si>
  <si>
    <t xml:space="preserve">MERIDIAN 322 MK     </t>
  </si>
  <si>
    <t xml:space="preserve">BALTIC WINTER       </t>
  </si>
  <si>
    <t>LONDON TRADER 323 HS</t>
  </si>
  <si>
    <t>LONDON TRADER 323 MK</t>
  </si>
  <si>
    <t xml:space="preserve">MERIDIAN V323       </t>
  </si>
  <si>
    <t xml:space="preserve">LONDON TRADER V325  </t>
  </si>
  <si>
    <t xml:space="preserve">CATTER MEAT SA      </t>
  </si>
  <si>
    <t xml:space="preserve">IBERCONSA SA        </t>
  </si>
  <si>
    <t xml:space="preserve">MOLINO CAÑUELAS     </t>
  </si>
  <si>
    <t>CARNE CONG</t>
  </si>
  <si>
    <t>HARINA</t>
  </si>
  <si>
    <t>SEMOLA</t>
  </si>
  <si>
    <t>CUBA</t>
  </si>
  <si>
    <t>JAPON</t>
  </si>
  <si>
    <t>JORDANIA</t>
  </si>
  <si>
    <t xml:space="preserve">LONDON TRADER V327  </t>
  </si>
  <si>
    <t xml:space="preserve"> AS STINE V 329     </t>
  </si>
  <si>
    <t xml:space="preserve">GLOBAL FRESH        </t>
  </si>
  <si>
    <t>GRASA</t>
  </si>
  <si>
    <t xml:space="preserve">NIGERIA             </t>
  </si>
  <si>
    <t>NIGERIA</t>
  </si>
  <si>
    <t xml:space="preserve">AS STINE V331       </t>
  </si>
  <si>
    <t xml:space="preserve">PESQUERA SANTA CRUZ </t>
  </si>
  <si>
    <t xml:space="preserve">COSTA DE MARFIL     </t>
  </si>
  <si>
    <t>VIETNAM</t>
  </si>
  <si>
    <t xml:space="preserve">SODA CAUST          </t>
  </si>
  <si>
    <t xml:space="preserve">AS STINE V333       </t>
  </si>
  <si>
    <t xml:space="preserve">J.C.PERA            </t>
  </si>
  <si>
    <t>Datos al 31/10/2023</t>
  </si>
  <si>
    <t xml:space="preserve">AS STINE V337       </t>
  </si>
  <si>
    <t xml:space="preserve">AS SILJE V336       </t>
  </si>
  <si>
    <t xml:space="preserve">AS STINE V 339      </t>
  </si>
  <si>
    <t xml:space="preserve">AS STINE V 343      </t>
  </si>
  <si>
    <t>CERA</t>
  </si>
  <si>
    <t>ARGELIA</t>
  </si>
  <si>
    <t>GHANA</t>
  </si>
  <si>
    <t>REP. DOMINICANA</t>
  </si>
  <si>
    <t>TUNEZ</t>
  </si>
  <si>
    <t>REP. DOMINICACA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</si>
</sst>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164" formatCode="_(* #,##0.00_);_(* \(#,##0.00\);_(* \-??_);_(@_)"/>
    <numFmt numFmtId="165" formatCode="0\ %"/>
    <numFmt numFmtId="166" formatCode="dd/mm/yyyy"/>
    <numFmt numFmtId="167" formatCode="_ * #,##0.00_ ;_ * \-#,##0.00_ ;_ * \-??_ ;_ @_ "/>
    <numFmt numFmtId="168" formatCode="_ * #,##0_ ;_ * \-#,##0_ ;_ * \-??_ ;_ @_ "/>
    <numFmt numFmtId="169" formatCode="0.00\ %"/>
    <numFmt numFmtId="171" formatCode="_(* #,##0_);_(* \(#,##0\);_(* \-??_);_(@_)"/>
    <numFmt numFmtId="172" formatCode="0.000\ %"/>
  </numFmts>
  <fonts count="29" x14ac:knownFonts="1">
    <font>
      <sz val="10"/>
      <name val="Arial"/>
      <family val="2"/>
      <charset val="1"/>
    </font>
    <font>
      <sz val="10"/>
      <name val="Consolas"/>
      <family val="3"/>
      <charset val="1"/>
    </font>
    <font>
      <b/>
      <i/>
      <sz val="16"/>
      <name val="Consolas"/>
      <family val="3"/>
      <charset val="1"/>
    </font>
    <font>
      <b/>
      <sz val="12"/>
      <name val="Consolas"/>
      <family val="3"/>
      <charset val="1"/>
    </font>
    <font>
      <u/>
      <sz val="10"/>
      <color rgb="FF0000FF"/>
      <name val="Consolas"/>
      <family val="3"/>
      <charset val="1"/>
    </font>
    <font>
      <u/>
      <sz val="10"/>
      <color rgb="FF0000FF"/>
      <name val="Arial"/>
      <family val="2"/>
      <charset val="1"/>
    </font>
    <font>
      <b/>
      <sz val="11"/>
      <color rgb="FF333399"/>
      <name val="Consolas"/>
      <family val="3"/>
      <charset val="1"/>
    </font>
    <font>
      <sz val="10"/>
      <color rgb="FF333399"/>
      <name val="Consolas"/>
      <family val="3"/>
      <charset val="1"/>
    </font>
    <font>
      <b/>
      <sz val="8"/>
      <color rgb="FF333399"/>
      <name val="Consolas"/>
      <family val="3"/>
      <charset val="1"/>
    </font>
    <font>
      <sz val="8"/>
      <color rgb="FF000080"/>
      <name val="Consolas"/>
      <family val="3"/>
      <charset val="1"/>
    </font>
    <font>
      <sz val="8"/>
      <color rgb="FF262626"/>
      <name val="Consolas"/>
      <family val="3"/>
      <charset val="1"/>
    </font>
    <font>
      <sz val="8"/>
      <name val="Consolas"/>
      <family val="3"/>
      <charset val="1"/>
    </font>
    <font>
      <b/>
      <sz val="8"/>
      <name val="Consolas"/>
      <family val="3"/>
      <charset val="1"/>
    </font>
    <font>
      <b/>
      <sz val="8"/>
      <color rgb="FFD9D9D9"/>
      <name val="Consolas"/>
      <family val="3"/>
      <charset val="1"/>
    </font>
    <font>
      <b/>
      <sz val="8"/>
      <color rgb="FF000080"/>
      <name val="Consolas"/>
      <family val="3"/>
      <charset val="1"/>
    </font>
    <font>
      <sz val="8"/>
      <color rgb="FF1F497D"/>
      <name val="Consolas"/>
      <family val="3"/>
      <charset val="1"/>
    </font>
    <font>
      <b/>
      <sz val="10"/>
      <color rgb="FF333399"/>
      <name val="Consolas"/>
      <family val="3"/>
      <charset val="1"/>
    </font>
    <font>
      <sz val="10"/>
      <color rgb="FF000080"/>
      <name val="Consolas"/>
      <family val="3"/>
      <charset val="1"/>
    </font>
    <font>
      <b/>
      <sz val="10"/>
      <color rgb="FF000080"/>
      <name val="Consolas"/>
      <family val="3"/>
      <charset val="1"/>
    </font>
    <font>
      <b/>
      <sz val="9"/>
      <name val="Consolas"/>
      <family val="3"/>
      <charset val="1"/>
    </font>
    <font>
      <sz val="8"/>
      <color rgb="FF333399"/>
      <name val="Consolas"/>
      <family val="3"/>
      <charset val="1"/>
    </font>
    <font>
      <b/>
      <sz val="8"/>
      <color rgb="FF262626"/>
      <name val="Consolas"/>
      <family val="3"/>
      <charset val="1"/>
    </font>
    <font>
      <sz val="9"/>
      <name val="Consolas"/>
      <family val="3"/>
      <charset val="1"/>
    </font>
    <font>
      <sz val="10"/>
      <name val="Arial"/>
      <family val="2"/>
      <charset val="1"/>
    </font>
    <font>
      <b/>
      <sz val="12"/>
      <color theme="1" tint="0.34998626667073579"/>
      <name val="Consolas"/>
      <family val="3"/>
    </font>
    <font>
      <sz val="8"/>
      <name val="Arial"/>
      <family val="2"/>
      <charset val="1"/>
    </font>
    <font>
      <b/>
      <sz val="10"/>
      <color rgb="FF333399"/>
      <name val="Consolas"/>
      <family val="3"/>
    </font>
    <font>
      <b/>
      <sz val="11"/>
      <color rgb="FF333399"/>
      <name val="Consolas"/>
      <family val="3"/>
    </font>
    <font>
      <sz val="11"/>
      <color rgb="FF333399"/>
      <name val="Consolas"/>
      <family val="3"/>
      <charset val="1"/>
    </font>
  </fonts>
  <fills count="7">
    <fill>
      <patternFill patternType="none"/>
    </fill>
    <fill>
      <patternFill patternType="gray125"/>
    </fill>
    <fill>
      <patternFill patternType="solid">
        <fgColor rgb="FF376092"/>
        <bgColor rgb="FF1F497D"/>
      </patternFill>
    </fill>
    <fill>
      <patternFill patternType="solid">
        <fgColor rgb="FF558ED5"/>
        <bgColor rgb="FF3366FF"/>
      </patternFill>
    </fill>
    <fill>
      <patternFill patternType="solid">
        <fgColor rgb="FF8EB4E3"/>
        <bgColor rgb="FF9999FF"/>
      </patternFill>
    </fill>
    <fill>
      <patternFill patternType="solid">
        <fgColor rgb="FF00B0F0"/>
        <bgColor rgb="FF33CCCC"/>
      </patternFill>
    </fill>
    <fill>
      <patternFill patternType="solid">
        <fgColor rgb="FFF2F2F2"/>
        <bgColor rgb="FFFFFFCC"/>
      </patternFill>
    </fill>
  </fills>
  <borders count="27">
    <border>
      <left/>
      <right/>
      <top/>
      <bottom/>
      <diagonal/>
    </border>
    <border>
      <left/>
      <right/>
      <top/>
      <bottom style="thin">
        <color rgb="FF3A3935"/>
      </bottom>
      <diagonal/>
    </border>
    <border>
      <left/>
      <right/>
      <top style="thin">
        <color rgb="FF3A3935"/>
      </top>
      <bottom style="thin">
        <color rgb="FF3A3935"/>
      </bottom>
      <diagonal/>
    </border>
    <border>
      <left style="thin">
        <color rgb="FF212121"/>
      </left>
      <right/>
      <top style="thin">
        <color rgb="FF212121"/>
      </top>
      <bottom/>
      <diagonal/>
    </border>
    <border>
      <left/>
      <right/>
      <top style="thin">
        <color rgb="FF212121"/>
      </top>
      <bottom/>
      <diagonal/>
    </border>
    <border>
      <left/>
      <right style="thin">
        <color rgb="FF3A3935"/>
      </right>
      <top style="thin">
        <color rgb="FF21212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212121"/>
      </left>
      <right/>
      <top/>
      <bottom style="thin">
        <color rgb="FF212121"/>
      </bottom>
      <diagonal/>
    </border>
    <border>
      <left/>
      <right/>
      <top/>
      <bottom style="thin">
        <color rgb="FF212121"/>
      </bottom>
      <diagonal/>
    </border>
    <border>
      <left/>
      <right style="thin">
        <color rgb="FF3A3935"/>
      </right>
      <top/>
      <bottom style="thin">
        <color rgb="FF21212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212121"/>
      </left>
      <right/>
      <top/>
      <bottom/>
      <diagonal/>
    </border>
    <border>
      <left style="thin">
        <color rgb="FF212121"/>
      </left>
      <right style="thin">
        <color rgb="FF212121"/>
      </right>
      <top/>
      <bottom/>
      <diagonal/>
    </border>
    <border>
      <left style="thin">
        <color rgb="FF3A3935"/>
      </left>
      <right/>
      <top/>
      <bottom style="thin">
        <color rgb="FF3A3935"/>
      </bottom>
      <diagonal/>
    </border>
    <border>
      <left style="thin">
        <color rgb="FF3A3935"/>
      </left>
      <right style="thin">
        <color rgb="FF3A3935"/>
      </right>
      <top/>
      <bottom style="thin">
        <color rgb="FF3A3935"/>
      </bottom>
      <diagonal/>
    </border>
    <border>
      <left/>
      <right style="thin">
        <color rgb="FF3A3935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 style="thin">
        <color rgb="FF3C3C3C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rgb="FF3A3935"/>
      </right>
      <top/>
      <bottom style="thin">
        <color rgb="FF3A3935"/>
      </bottom>
      <diagonal/>
    </border>
  </borders>
  <cellStyleXfs count="9">
    <xf numFmtId="0" fontId="0" fillId="0" borderId="0"/>
    <xf numFmtId="167" fontId="23" fillId="0" borderId="0" applyBorder="0" applyProtection="0"/>
    <xf numFmtId="165" fontId="23" fillId="0" borderId="0" applyBorder="0" applyProtection="0"/>
    <xf numFmtId="0" fontId="5" fillId="0" borderId="0" applyBorder="0" applyProtection="0"/>
    <xf numFmtId="164" fontId="23" fillId="0" borderId="0" applyBorder="0" applyProtection="0"/>
    <xf numFmtId="0" fontId="23" fillId="0" borderId="0"/>
    <xf numFmtId="165" fontId="23" fillId="0" borderId="0" applyBorder="0" applyProtection="0"/>
    <xf numFmtId="165" fontId="23" fillId="0" borderId="0" applyBorder="0" applyProtection="0"/>
    <xf numFmtId="164" fontId="23" fillId="0" borderId="0" applyBorder="0" applyProtection="0"/>
  </cellStyleXfs>
  <cellXfs count="148">
    <xf numFmtId="0" fontId="0" fillId="0" borderId="0" xfId="0"/>
    <xf numFmtId="0" fontId="1" fillId="0" borderId="0" xfId="0" applyFont="1"/>
    <xf numFmtId="0" fontId="2" fillId="0" borderId="0" xfId="0" applyFont="1"/>
    <xf numFmtId="0" fontId="6" fillId="0" borderId="0" xfId="0" applyFont="1"/>
    <xf numFmtId="0" fontId="7" fillId="0" borderId="0" xfId="0" applyFont="1"/>
    <xf numFmtId="3" fontId="8" fillId="0" borderId="0" xfId="0" applyNumberFormat="1" applyFont="1" applyAlignment="1">
      <alignment horizontal="right"/>
    </xf>
    <xf numFmtId="3" fontId="8" fillId="0" borderId="1" xfId="0" applyNumberFormat="1" applyFont="1" applyBorder="1" applyAlignment="1">
      <alignment horizontal="right"/>
    </xf>
    <xf numFmtId="3" fontId="8" fillId="0" borderId="1" xfId="0" applyNumberFormat="1" applyFont="1" applyBorder="1"/>
    <xf numFmtId="3" fontId="8" fillId="0" borderId="1" xfId="0" applyNumberFormat="1" applyFont="1" applyBorder="1" applyAlignment="1">
      <alignment horizontal="center"/>
    </xf>
    <xf numFmtId="0" fontId="9" fillId="0" borderId="0" xfId="0" applyFont="1"/>
    <xf numFmtId="3" fontId="10" fillId="0" borderId="0" xfId="0" applyNumberFormat="1" applyFont="1"/>
    <xf numFmtId="166" fontId="10" fillId="0" borderId="0" xfId="0" applyNumberFormat="1" applyFont="1"/>
    <xf numFmtId="3" fontId="10" fillId="0" borderId="0" xfId="0" applyNumberFormat="1" applyFont="1" applyAlignment="1">
      <alignment horizontal="center"/>
    </xf>
    <xf numFmtId="1" fontId="8" fillId="0" borderId="0" xfId="0" applyNumberFormat="1" applyFont="1" applyAlignment="1">
      <alignment horizontal="right"/>
    </xf>
    <xf numFmtId="0" fontId="10" fillId="0" borderId="0" xfId="0" applyFont="1"/>
    <xf numFmtId="0" fontId="11" fillId="0" borderId="0" xfId="0" applyFont="1"/>
    <xf numFmtId="166" fontId="1" fillId="0" borderId="0" xfId="0" applyNumberFormat="1" applyFont="1"/>
    <xf numFmtId="3" fontId="1" fillId="0" borderId="0" xfId="0" applyNumberFormat="1" applyFont="1"/>
    <xf numFmtId="168" fontId="1" fillId="0" borderId="0" xfId="1" applyNumberFormat="1" applyFont="1" applyBorder="1" applyAlignment="1" applyProtection="1">
      <alignment horizontal="right"/>
    </xf>
    <xf numFmtId="0" fontId="12" fillId="0" borderId="0" xfId="0" applyFont="1" applyAlignment="1">
      <alignment horizontal="right"/>
    </xf>
    <xf numFmtId="168" fontId="1" fillId="0" borderId="0" xfId="0" applyNumberFormat="1" applyFont="1"/>
    <xf numFmtId="3" fontId="0" fillId="0" borderId="0" xfId="0" applyNumberFormat="1"/>
    <xf numFmtId="3" fontId="14" fillId="0" borderId="0" xfId="0" applyNumberFormat="1" applyFont="1"/>
    <xf numFmtId="3" fontId="14" fillId="0" borderId="0" xfId="0" applyNumberFormat="1" applyFont="1" applyAlignment="1">
      <alignment horizontal="right"/>
    </xf>
    <xf numFmtId="169" fontId="15" fillId="0" borderId="0" xfId="7" applyNumberFormat="1" applyFont="1" applyBorder="1" applyProtection="1"/>
    <xf numFmtId="0" fontId="16" fillId="0" borderId="0" xfId="0" applyFont="1"/>
    <xf numFmtId="0" fontId="8" fillId="0" borderId="0" xfId="0" applyFont="1"/>
    <xf numFmtId="0" fontId="17" fillId="0" borderId="0" xfId="0" applyFont="1"/>
    <xf numFmtId="0" fontId="18" fillId="0" borderId="0" xfId="0" applyFont="1"/>
    <xf numFmtId="0" fontId="14" fillId="0" borderId="0" xfId="0" applyFont="1"/>
    <xf numFmtId="0" fontId="19" fillId="3" borderId="3" xfId="0" applyFont="1" applyFill="1" applyBorder="1"/>
    <xf numFmtId="0" fontId="11" fillId="3" borderId="4" xfId="0" applyFont="1" applyFill="1" applyBorder="1"/>
    <xf numFmtId="0" fontId="12" fillId="3" borderId="5" xfId="0" applyFont="1" applyFill="1" applyBorder="1"/>
    <xf numFmtId="0" fontId="19" fillId="4" borderId="4" xfId="0" applyFont="1" applyFill="1" applyBorder="1"/>
    <xf numFmtId="0" fontId="12" fillId="4" borderId="4" xfId="0" applyFont="1" applyFill="1" applyBorder="1"/>
    <xf numFmtId="0" fontId="12" fillId="4" borderId="5" xfId="0" applyFont="1" applyFill="1" applyBorder="1"/>
    <xf numFmtId="0" fontId="12" fillId="5" borderId="6" xfId="0" applyFont="1" applyFill="1" applyBorder="1" applyAlignment="1">
      <alignment horizontal="center"/>
    </xf>
    <xf numFmtId="3" fontId="12" fillId="3" borderId="7" xfId="0" applyNumberFormat="1" applyFont="1" applyFill="1" applyBorder="1" applyAlignment="1">
      <alignment horizontal="left"/>
    </xf>
    <xf numFmtId="3" fontId="12" fillId="3" borderId="8" xfId="0" applyNumberFormat="1" applyFont="1" applyFill="1" applyBorder="1" applyAlignment="1">
      <alignment horizontal="right"/>
    </xf>
    <xf numFmtId="0" fontId="12" fillId="3" borderId="9" xfId="0" applyFont="1" applyFill="1" applyBorder="1" applyAlignment="1">
      <alignment horizontal="right"/>
    </xf>
    <xf numFmtId="0" fontId="12" fillId="4" borderId="8" xfId="0" applyFont="1" applyFill="1" applyBorder="1" applyAlignment="1">
      <alignment horizontal="right"/>
    </xf>
    <xf numFmtId="0" fontId="12" fillId="4" borderId="9" xfId="0" applyFont="1" applyFill="1" applyBorder="1" applyAlignment="1">
      <alignment horizontal="right"/>
    </xf>
    <xf numFmtId="0" fontId="12" fillId="5" borderId="10" xfId="0" applyFont="1" applyFill="1" applyBorder="1" applyAlignment="1">
      <alignment horizontal="center"/>
    </xf>
    <xf numFmtId="3" fontId="14" fillId="0" borderId="0" xfId="0" applyNumberFormat="1" applyFont="1" applyAlignment="1">
      <alignment horizontal="center"/>
    </xf>
    <xf numFmtId="0" fontId="12" fillId="0" borderId="0" xfId="0" applyFont="1"/>
    <xf numFmtId="0" fontId="12" fillId="0" borderId="0" xfId="0" applyFont="1" applyAlignment="1">
      <alignment horizontal="center"/>
    </xf>
    <xf numFmtId="3" fontId="20" fillId="0" borderId="11" xfId="0" applyNumberFormat="1" applyFont="1" applyBorder="1"/>
    <xf numFmtId="168" fontId="20" fillId="0" borderId="0" xfId="1" applyNumberFormat="1" applyFont="1" applyBorder="1" applyProtection="1"/>
    <xf numFmtId="168" fontId="10" fillId="0" borderId="11" xfId="1" applyNumberFormat="1" applyFont="1" applyBorder="1" applyProtection="1"/>
    <xf numFmtId="168" fontId="10" fillId="0" borderId="0" xfId="1" applyNumberFormat="1" applyFont="1" applyBorder="1" applyProtection="1"/>
    <xf numFmtId="169" fontId="20" fillId="6" borderId="12" xfId="2" applyNumberFormat="1" applyFont="1" applyFill="1" applyBorder="1" applyAlignment="1" applyProtection="1">
      <alignment horizontal="right"/>
    </xf>
    <xf numFmtId="3" fontId="9" fillId="0" borderId="0" xfId="0" applyNumberFormat="1" applyFont="1" applyAlignment="1">
      <alignment horizontal="center"/>
    </xf>
    <xf numFmtId="3" fontId="12" fillId="0" borderId="0" xfId="0" applyNumberFormat="1" applyFont="1" applyAlignment="1">
      <alignment horizontal="left"/>
    </xf>
    <xf numFmtId="3" fontId="12" fillId="0" borderId="0" xfId="0" applyNumberFormat="1" applyFont="1" applyAlignment="1">
      <alignment horizontal="right"/>
    </xf>
    <xf numFmtId="169" fontId="14" fillId="0" borderId="0" xfId="2" applyNumberFormat="1" applyFont="1" applyBorder="1" applyAlignment="1" applyProtection="1">
      <alignment horizontal="center"/>
    </xf>
    <xf numFmtId="1" fontId="12" fillId="0" borderId="0" xfId="0" applyNumberFormat="1" applyFont="1"/>
    <xf numFmtId="169" fontId="12" fillId="0" borderId="0" xfId="2" applyNumberFormat="1" applyFont="1" applyBorder="1" applyProtection="1"/>
    <xf numFmtId="171" fontId="9" fillId="0" borderId="0" xfId="4" applyNumberFormat="1" applyFont="1" applyBorder="1" applyProtection="1"/>
    <xf numFmtId="169" fontId="8" fillId="0" borderId="1" xfId="0" applyNumberFormat="1" applyFont="1" applyBorder="1" applyAlignment="1">
      <alignment horizontal="right"/>
    </xf>
    <xf numFmtId="169" fontId="9" fillId="0" borderId="0" xfId="0" applyNumberFormat="1" applyFont="1" applyAlignment="1">
      <alignment horizontal="center"/>
    </xf>
    <xf numFmtId="3" fontId="12" fillId="0" borderId="0" xfId="0" applyNumberFormat="1" applyFont="1"/>
    <xf numFmtId="171" fontId="9" fillId="0" borderId="0" xfId="4" applyNumberFormat="1" applyFont="1" applyBorder="1" applyAlignment="1" applyProtection="1">
      <alignment horizontal="right"/>
    </xf>
    <xf numFmtId="169" fontId="14" fillId="0" borderId="0" xfId="0" applyNumberFormat="1" applyFont="1" applyAlignment="1">
      <alignment horizontal="right"/>
    </xf>
    <xf numFmtId="0" fontId="22" fillId="3" borderId="4" xfId="0" applyFont="1" applyFill="1" applyBorder="1"/>
    <xf numFmtId="0" fontId="19" fillId="3" borderId="5" xfId="0" applyFont="1" applyFill="1" applyBorder="1"/>
    <xf numFmtId="0" fontId="19" fillId="4" borderId="5" xfId="0" applyFont="1" applyFill="1" applyBorder="1"/>
    <xf numFmtId="3" fontId="12" fillId="3" borderId="11" xfId="0" applyNumberFormat="1" applyFont="1" applyFill="1" applyBorder="1" applyAlignment="1">
      <alignment horizontal="left"/>
    </xf>
    <xf numFmtId="3" fontId="12" fillId="3" borderId="0" xfId="0" applyNumberFormat="1" applyFont="1" applyFill="1" applyAlignment="1">
      <alignment horizontal="right"/>
    </xf>
    <xf numFmtId="0" fontId="12" fillId="3" borderId="15" xfId="0" applyFont="1" applyFill="1" applyBorder="1" applyAlignment="1">
      <alignment horizontal="right"/>
    </xf>
    <xf numFmtId="0" fontId="12" fillId="4" borderId="0" xfId="0" applyFont="1" applyFill="1" applyAlignment="1">
      <alignment horizontal="right"/>
    </xf>
    <xf numFmtId="0" fontId="12" fillId="4" borderId="15" xfId="0" applyFont="1" applyFill="1" applyBorder="1" applyAlignment="1">
      <alignment horizontal="right"/>
    </xf>
    <xf numFmtId="0" fontId="12" fillId="5" borderId="16" xfId="0" applyFont="1" applyFill="1" applyBorder="1" applyAlignment="1">
      <alignment horizontal="center"/>
    </xf>
    <xf numFmtId="0" fontId="20" fillId="0" borderId="17" xfId="0" applyFont="1" applyBorder="1"/>
    <xf numFmtId="168" fontId="20" fillId="0" borderId="18" xfId="1" applyNumberFormat="1" applyFont="1" applyBorder="1" applyProtection="1"/>
    <xf numFmtId="168" fontId="10" fillId="0" borderId="17" xfId="1" applyNumberFormat="1" applyFont="1" applyBorder="1" applyProtection="1"/>
    <xf numFmtId="168" fontId="10" fillId="0" borderId="18" xfId="1" applyNumberFormat="1" applyFont="1" applyBorder="1" applyProtection="1"/>
    <xf numFmtId="168" fontId="10" fillId="0" borderId="19" xfId="1" applyNumberFormat="1" applyFont="1" applyBorder="1" applyProtection="1"/>
    <xf numFmtId="169" fontId="20" fillId="6" borderId="20" xfId="2" applyNumberFormat="1" applyFont="1" applyFill="1" applyBorder="1" applyAlignment="1" applyProtection="1">
      <alignment horizontal="right"/>
    </xf>
    <xf numFmtId="0" fontId="20" fillId="0" borderId="21" xfId="0" applyFont="1" applyBorder="1"/>
    <xf numFmtId="168" fontId="10" fillId="0" borderId="21" xfId="1" applyNumberFormat="1" applyFont="1" applyBorder="1" applyProtection="1"/>
    <xf numFmtId="168" fontId="10" fillId="0" borderId="20" xfId="1" applyNumberFormat="1" applyFont="1" applyBorder="1" applyProtection="1"/>
    <xf numFmtId="0" fontId="1" fillId="0" borderId="0" xfId="0" applyFont="1" applyAlignment="1">
      <alignment horizontal="right"/>
    </xf>
    <xf numFmtId="3" fontId="9" fillId="0" borderId="0" xfId="0" applyNumberFormat="1" applyFont="1"/>
    <xf numFmtId="1" fontId="9" fillId="0" borderId="0" xfId="0" applyNumberFormat="1" applyFont="1"/>
    <xf numFmtId="169" fontId="8" fillId="0" borderId="2" xfId="0" applyNumberFormat="1" applyFont="1" applyBorder="1" applyAlignment="1">
      <alignment horizontal="right"/>
    </xf>
    <xf numFmtId="3" fontId="9" fillId="0" borderId="0" xfId="0" applyNumberFormat="1" applyFont="1" applyAlignment="1">
      <alignment horizontal="left"/>
    </xf>
    <xf numFmtId="169" fontId="11" fillId="0" borderId="0" xfId="2" applyNumberFormat="1" applyFont="1" applyBorder="1" applyAlignment="1" applyProtection="1">
      <alignment horizontal="right"/>
    </xf>
    <xf numFmtId="0" fontId="20" fillId="0" borderId="0" xfId="0" applyFont="1"/>
    <xf numFmtId="0" fontId="19" fillId="3" borderId="17" xfId="0" applyFont="1" applyFill="1" applyBorder="1"/>
    <xf numFmtId="0" fontId="12" fillId="3" borderId="18" xfId="0" applyFont="1" applyFill="1" applyBorder="1"/>
    <xf numFmtId="0" fontId="12" fillId="3" borderId="19" xfId="0" applyFont="1" applyFill="1" applyBorder="1"/>
    <xf numFmtId="0" fontId="19" fillId="4" borderId="22" xfId="0" applyFont="1" applyFill="1" applyBorder="1"/>
    <xf numFmtId="0" fontId="12" fillId="4" borderId="22" xfId="0" applyFont="1" applyFill="1" applyBorder="1"/>
    <xf numFmtId="3" fontId="12" fillId="3" borderId="23" xfId="0" applyNumberFormat="1" applyFont="1" applyFill="1" applyBorder="1"/>
    <xf numFmtId="3" fontId="12" fillId="3" borderId="24" xfId="0" applyNumberFormat="1" applyFont="1" applyFill="1" applyBorder="1" applyAlignment="1">
      <alignment horizontal="left"/>
    </xf>
    <xf numFmtId="3" fontId="12" fillId="3" borderId="24" xfId="0" applyNumberFormat="1" applyFont="1" applyFill="1" applyBorder="1" applyAlignment="1">
      <alignment horizontal="right"/>
    </xf>
    <xf numFmtId="3" fontId="12" fillId="3" borderId="25" xfId="0" applyNumberFormat="1" applyFont="1" applyFill="1" applyBorder="1" applyAlignment="1">
      <alignment horizontal="right"/>
    </xf>
    <xf numFmtId="3" fontId="12" fillId="4" borderId="0" xfId="0" applyNumberFormat="1" applyFont="1" applyFill="1" applyAlignment="1">
      <alignment horizontal="right"/>
    </xf>
    <xf numFmtId="3" fontId="20" fillId="6" borderId="21" xfId="0" applyNumberFormat="1" applyFont="1" applyFill="1" applyBorder="1" applyAlignment="1">
      <alignment vertical="center"/>
    </xf>
    <xf numFmtId="3" fontId="20" fillId="6" borderId="0" xfId="0" applyNumberFormat="1" applyFont="1" applyFill="1" applyAlignment="1">
      <alignment vertical="center"/>
    </xf>
    <xf numFmtId="168" fontId="20" fillId="0" borderId="0" xfId="1" applyNumberFormat="1" applyFont="1" applyBorder="1" applyAlignment="1" applyProtection="1">
      <alignment horizontal="left" vertical="center"/>
    </xf>
    <xf numFmtId="168" fontId="10" fillId="0" borderId="17" xfId="1" applyNumberFormat="1" applyFont="1" applyBorder="1" applyAlignment="1" applyProtection="1">
      <alignment horizontal="left" vertical="center"/>
    </xf>
    <xf numFmtId="168" fontId="10" fillId="0" borderId="18" xfId="1" applyNumberFormat="1" applyFont="1" applyBorder="1" applyAlignment="1" applyProtection="1">
      <alignment horizontal="left" vertical="center"/>
    </xf>
    <xf numFmtId="168" fontId="10" fillId="0" borderId="19" xfId="1" applyNumberFormat="1" applyFont="1" applyBorder="1" applyAlignment="1" applyProtection="1">
      <alignment horizontal="left" vertical="center"/>
    </xf>
    <xf numFmtId="169" fontId="20" fillId="6" borderId="20" xfId="2" applyNumberFormat="1" applyFont="1" applyFill="1" applyBorder="1" applyAlignment="1" applyProtection="1">
      <alignment horizontal="right" vertical="center"/>
    </xf>
    <xf numFmtId="0" fontId="11" fillId="0" borderId="0" xfId="0" applyFont="1" applyAlignment="1">
      <alignment vertical="center"/>
    </xf>
    <xf numFmtId="168" fontId="10" fillId="0" borderId="21" xfId="1" applyNumberFormat="1" applyFont="1" applyBorder="1" applyAlignment="1" applyProtection="1">
      <alignment horizontal="left" vertical="center"/>
    </xf>
    <xf numFmtId="168" fontId="10" fillId="0" borderId="0" xfId="1" applyNumberFormat="1" applyFont="1" applyBorder="1" applyAlignment="1" applyProtection="1">
      <alignment horizontal="left" vertical="center"/>
    </xf>
    <xf numFmtId="168" fontId="10" fillId="0" borderId="20" xfId="1" applyNumberFormat="1" applyFont="1" applyBorder="1" applyAlignment="1" applyProtection="1">
      <alignment horizontal="left" vertical="center"/>
    </xf>
    <xf numFmtId="172" fontId="15" fillId="0" borderId="0" xfId="7" applyNumberFormat="1" applyFont="1" applyBorder="1" applyProtection="1"/>
    <xf numFmtId="169" fontId="20" fillId="6" borderId="20" xfId="2" quotePrefix="1" applyNumberFormat="1" applyFont="1" applyFill="1" applyBorder="1" applyAlignment="1" applyProtection="1">
      <alignment horizontal="right"/>
    </xf>
    <xf numFmtId="169" fontId="20" fillId="6" borderId="20" xfId="2" quotePrefix="1" applyNumberFormat="1" applyFont="1" applyFill="1" applyBorder="1" applyAlignment="1" applyProtection="1">
      <alignment horizontal="right" vertical="center"/>
    </xf>
    <xf numFmtId="0" fontId="12" fillId="0" borderId="0" xfId="0" applyFont="1" applyAlignment="1">
      <alignment horizontal="right" vertical="center"/>
    </xf>
    <xf numFmtId="168" fontId="13" fillId="2" borderId="2" xfId="1" applyNumberFormat="1" applyFont="1" applyFill="1" applyBorder="1" applyAlignment="1" applyProtection="1">
      <alignment vertical="center"/>
    </xf>
    <xf numFmtId="168" fontId="13" fillId="2" borderId="2" xfId="1" applyNumberFormat="1" applyFont="1" applyFill="1" applyBorder="1" applyAlignment="1" applyProtection="1">
      <alignment horizontal="right" vertical="center"/>
    </xf>
    <xf numFmtId="169" fontId="9" fillId="0" borderId="0" xfId="2" applyNumberFormat="1" applyFont="1" applyBorder="1" applyAlignment="1" applyProtection="1">
      <alignment vertical="center"/>
    </xf>
    <xf numFmtId="0" fontId="1" fillId="0" borderId="0" xfId="0" applyFont="1" applyAlignment="1">
      <alignment vertical="center"/>
    </xf>
    <xf numFmtId="168" fontId="9" fillId="0" borderId="0" xfId="1" applyNumberFormat="1" applyFont="1" applyBorder="1" applyAlignment="1" applyProtection="1">
      <alignment horizontal="right" vertical="center"/>
    </xf>
    <xf numFmtId="0" fontId="13" fillId="2" borderId="2" xfId="0" applyFont="1" applyFill="1" applyBorder="1" applyAlignment="1">
      <alignment horizontal="right" vertical="center"/>
    </xf>
    <xf numFmtId="165" fontId="13" fillId="2" borderId="2" xfId="2" applyFont="1" applyFill="1" applyBorder="1" applyAlignment="1" applyProtection="1">
      <alignment vertical="center"/>
    </xf>
    <xf numFmtId="166" fontId="13" fillId="2" borderId="13" xfId="0" applyNumberFormat="1" applyFont="1" applyFill="1" applyBorder="1" applyAlignment="1">
      <alignment horizontal="right" vertical="center"/>
    </xf>
    <xf numFmtId="171" fontId="13" fillId="2" borderId="1" xfId="4" applyNumberFormat="1" applyFont="1" applyFill="1" applyBorder="1" applyAlignment="1" applyProtection="1">
      <alignment horizontal="right" vertical="center"/>
    </xf>
    <xf numFmtId="171" fontId="21" fillId="4" borderId="13" xfId="4" applyNumberFormat="1" applyFont="1" applyFill="1" applyBorder="1" applyAlignment="1" applyProtection="1">
      <alignment vertical="center"/>
    </xf>
    <xf numFmtId="171" fontId="21" fillId="4" borderId="1" xfId="4" applyNumberFormat="1" applyFont="1" applyFill="1" applyBorder="1" applyAlignment="1" applyProtection="1">
      <alignment vertical="center"/>
    </xf>
    <xf numFmtId="169" fontId="14" fillId="5" borderId="14" xfId="2" applyNumberFormat="1" applyFont="1" applyFill="1" applyBorder="1" applyAlignment="1" applyProtection="1">
      <alignment vertical="center"/>
    </xf>
    <xf numFmtId="169" fontId="14" fillId="0" borderId="0" xfId="2" applyNumberFormat="1" applyFont="1" applyBorder="1" applyAlignment="1" applyProtection="1">
      <alignment horizontal="center" vertical="center"/>
    </xf>
    <xf numFmtId="0" fontId="1" fillId="0" borderId="0" xfId="0" applyFont="1" applyAlignment="1">
      <alignment horizontal="right" vertical="center"/>
    </xf>
    <xf numFmtId="3" fontId="9" fillId="0" borderId="0" xfId="0" applyNumberFormat="1" applyFont="1" applyAlignment="1">
      <alignment vertical="center"/>
    </xf>
    <xf numFmtId="0" fontId="9" fillId="0" borderId="0" xfId="0" applyFont="1" applyAlignment="1">
      <alignment vertical="center"/>
    </xf>
    <xf numFmtId="1" fontId="9" fillId="0" borderId="0" xfId="0" applyNumberFormat="1" applyFont="1" applyAlignment="1">
      <alignment vertical="center"/>
    </xf>
    <xf numFmtId="169" fontId="11" fillId="0" borderId="0" xfId="2" applyNumberFormat="1" applyFont="1" applyBorder="1" applyAlignment="1" applyProtection="1">
      <alignment vertical="center"/>
    </xf>
    <xf numFmtId="0" fontId="13" fillId="2" borderId="13" xfId="0" applyFont="1" applyFill="1" applyBorder="1" applyAlignment="1">
      <alignment horizontal="left" vertical="center"/>
    </xf>
    <xf numFmtId="171" fontId="13" fillId="2" borderId="1" xfId="4" applyNumberFormat="1" applyFont="1" applyFill="1" applyBorder="1" applyAlignment="1" applyProtection="1">
      <alignment horizontal="left" vertical="center"/>
    </xf>
    <xf numFmtId="171" fontId="13" fillId="2" borderId="26" xfId="4" applyNumberFormat="1" applyFont="1" applyFill="1" applyBorder="1" applyAlignment="1" applyProtection="1">
      <alignment horizontal="left" vertical="center"/>
    </xf>
    <xf numFmtId="171" fontId="12" fillId="4" borderId="13" xfId="4" applyNumberFormat="1" applyFont="1" applyFill="1" applyBorder="1" applyAlignment="1" applyProtection="1">
      <alignment horizontal="left" vertical="center"/>
    </xf>
    <xf numFmtId="171" fontId="12" fillId="4" borderId="1" xfId="4" applyNumberFormat="1" applyFont="1" applyFill="1" applyBorder="1" applyAlignment="1" applyProtection="1">
      <alignment horizontal="left" vertical="center"/>
    </xf>
    <xf numFmtId="169" fontId="12" fillId="5" borderId="10" xfId="2" applyNumberFormat="1" applyFont="1" applyFill="1" applyBorder="1" applyAlignment="1" applyProtection="1">
      <alignment horizontal="right" vertical="center"/>
    </xf>
    <xf numFmtId="0" fontId="4" fillId="0" borderId="0" xfId="3" applyFont="1" applyBorder="1" applyAlignment="1" applyProtection="1">
      <alignment horizontal="center"/>
    </xf>
    <xf numFmtId="0" fontId="24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171" fontId="20" fillId="0" borderId="1" xfId="4" applyNumberFormat="1" applyFont="1" applyBorder="1" applyAlignment="1" applyProtection="1">
      <alignment horizontal="right"/>
    </xf>
    <xf numFmtId="171" fontId="9" fillId="0" borderId="2" xfId="4" applyNumberFormat="1" applyFont="1" applyBorder="1" applyAlignment="1" applyProtection="1">
      <alignment horizontal="right"/>
    </xf>
    <xf numFmtId="0" fontId="27" fillId="0" borderId="0" xfId="0" applyFont="1"/>
    <xf numFmtId="0" fontId="28" fillId="0" borderId="0" xfId="0" applyFont="1"/>
    <xf numFmtId="3" fontId="16" fillId="0" borderId="0" xfId="0" applyNumberFormat="1" applyFont="1" applyAlignment="1">
      <alignment horizontal="right"/>
    </xf>
    <xf numFmtId="3" fontId="26" fillId="0" borderId="0" xfId="0" applyNumberFormat="1" applyFont="1" applyAlignment="1">
      <alignment horizontal="right"/>
    </xf>
    <xf numFmtId="0" fontId="15" fillId="0" borderId="0" xfId="0" applyFont="1" applyAlignment="1">
      <alignment vertical="center"/>
    </xf>
    <xf numFmtId="171" fontId="15" fillId="0" borderId="0" xfId="8" applyNumberFormat="1" applyFont="1" applyBorder="1" applyAlignment="1" applyProtection="1">
      <alignment vertical="center"/>
    </xf>
  </cellXfs>
  <cellStyles count="9">
    <cellStyle name="Hipervínculo" xfId="3" builtinId="8"/>
    <cellStyle name="Millares" xfId="1" builtinId="3"/>
    <cellStyle name="Millares_bb-150609" xfId="8" xr:uid="{F86D2DFA-8F74-45F2-A57F-2697EB3B7851}"/>
    <cellStyle name="Millares_bb-310109" xfId="4" xr:uid="{00000000-0005-0000-0000-000006000000}"/>
    <cellStyle name="Normal" xfId="0" builtinId="0"/>
    <cellStyle name="Normal 2" xfId="5" xr:uid="{00000000-0005-0000-0000-000007000000}"/>
    <cellStyle name="Porcentaje" xfId="2" builtinId="5"/>
    <cellStyle name="Porcentaje 2" xfId="6" xr:uid="{00000000-0005-0000-0000-000008000000}"/>
    <cellStyle name="Porcentual_bb-150609" xfId="7" xr:uid="{00000000-0005-0000-0000-000009000000}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558ED5"/>
      <rgbColor rgb="FF9999FF"/>
      <rgbColor rgb="FF3C3C3C"/>
      <rgbColor rgb="FFFFFFCC"/>
      <rgbColor rgb="FFCCFFFF"/>
      <rgbColor rgb="FF660066"/>
      <rgbColor rgb="FFFF8080"/>
      <rgbColor rgb="FF1F497D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B0F0"/>
      <rgbColor rgb="FFCCFFFF"/>
      <rgbColor rgb="FFCCFFCC"/>
      <rgbColor rgb="FFFFFF99"/>
      <rgbColor rgb="FF8EB4E3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376092"/>
      <rgbColor rgb="FF969696"/>
      <rgbColor rgb="FF254061"/>
      <rgbColor rgb="FF339966"/>
      <rgbColor rgb="FF212121"/>
      <rgbColor rgb="FF262626"/>
      <rgbColor rgb="FF993300"/>
      <rgbColor rgb="FF993366"/>
      <rgbColor rgb="FF333399"/>
      <rgbColor rgb="FF3A3935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5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4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681120</xdr:colOff>
      <xdr:row>10</xdr:row>
      <xdr:rowOff>0</xdr:rowOff>
    </xdr:from>
    <xdr:to>
      <xdr:col>6</xdr:col>
      <xdr:colOff>79564</xdr:colOff>
      <xdr:row>11</xdr:row>
      <xdr:rowOff>57012</xdr:rowOff>
    </xdr:to>
    <xdr:sp macro="" textlink="">
      <xdr:nvSpPr>
        <xdr:cNvPr id="2" name="Text 5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681120" y="1295400"/>
          <a:ext cx="3970444" cy="314187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wrap="none" lIns="20160" tIns="20160" rIns="20160" bIns="20160" anchor="t" upright="1">
          <a:spAutoFit/>
        </a:bodyPr>
        <a:lstStyle/>
        <a:p>
          <a:pPr>
            <a:lnSpc>
              <a:spcPct val="100000"/>
            </a:lnSpc>
          </a:pPr>
          <a:r>
            <a:rPr lang="es-AR" sz="1800" b="1" strike="noStrike" spc="-1">
              <a:solidFill>
                <a:srgbClr val="0070C0"/>
              </a:solidFill>
              <a:latin typeface="Consolas"/>
              <a:ea typeface="Verdana"/>
            </a:rPr>
            <a:t>Datos estadísticos de embarques</a:t>
          </a:r>
          <a:endParaRPr lang="es-ES" sz="1800" b="0" strike="noStrike" spc="-1">
            <a:solidFill>
              <a:srgbClr val="0070C0"/>
            </a:solidFill>
            <a:latin typeface="Times New Roman"/>
          </a:endParaRPr>
        </a:p>
      </xdr:txBody>
    </xdr:sp>
    <xdr:clientData/>
  </xdr:twoCellAnchor>
  <xdr:twoCellAnchor>
    <xdr:from>
      <xdr:col>0</xdr:col>
      <xdr:colOff>119880</xdr:colOff>
      <xdr:row>14</xdr:row>
      <xdr:rowOff>28440</xdr:rowOff>
    </xdr:from>
    <xdr:to>
      <xdr:col>6</xdr:col>
      <xdr:colOff>803880</xdr:colOff>
      <xdr:row>18</xdr:row>
      <xdr:rowOff>18000</xdr:rowOff>
    </xdr:to>
    <xdr:sp macro="" textlink="">
      <xdr:nvSpPr>
        <xdr:cNvPr id="3" name="Text 7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119880" y="2104920"/>
          <a:ext cx="5518800" cy="475200"/>
        </a:xfrm>
        <a:prstGeom prst="rect">
          <a:avLst/>
        </a:prstGeom>
        <a:noFill/>
        <a:ln w="9525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/>
      </xdr:style>
      <xdr:txBody>
        <a:bodyPr vertOverflow="clip" lIns="20160" tIns="20160" rIns="20160" bIns="20160" anchor="t" upright="1">
          <a:noAutofit/>
        </a:bodyPr>
        <a:lstStyle/>
        <a:p>
          <a:pPr algn="ctr">
            <a:lnSpc>
              <a:spcPct val="100000"/>
            </a:lnSpc>
          </a:pP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Puertos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San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Antonio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Este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Río Negro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y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Terminal de Contenedores del Puerto de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Bahía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</a:t>
          </a:r>
          <a:r>
            <a:rPr lang="es-AR" sz="1000" b="1" strike="noStrike" spc="-1">
              <a:solidFill>
                <a:srgbClr val="000000"/>
              </a:solidFill>
              <a:latin typeface="Consolas"/>
              <a:ea typeface="Verdana"/>
            </a:rPr>
            <a:t>Blanca</a:t>
          </a:r>
          <a:r>
            <a:rPr lang="es-AR" sz="1000" b="0" strike="noStrike" spc="-1">
              <a:solidFill>
                <a:srgbClr val="000000"/>
              </a:solidFill>
              <a:latin typeface="Consolas"/>
              <a:ea typeface="Verdana"/>
            </a:rPr>
            <a:t> - Pcia. Buenos Aires - República Argentina</a:t>
          </a:r>
          <a:endParaRPr lang="es-ES" sz="1000" b="0" strike="noStrike" spc="-1">
            <a:latin typeface="Times New Roman"/>
          </a:endParaRPr>
        </a:p>
      </xdr:txBody>
    </xdr:sp>
    <xdr:clientData/>
  </xdr:twoCellAnchor>
  <xdr:twoCellAnchor>
    <xdr:from>
      <xdr:col>0</xdr:col>
      <xdr:colOff>38160</xdr:colOff>
      <xdr:row>56</xdr:row>
      <xdr:rowOff>50430</xdr:rowOff>
    </xdr:from>
    <xdr:to>
      <xdr:col>6</xdr:col>
      <xdr:colOff>703800</xdr:colOff>
      <xdr:row>62</xdr:row>
      <xdr:rowOff>87870</xdr:rowOff>
    </xdr:to>
    <xdr:pic>
      <xdr:nvPicPr>
        <xdr:cNvPr id="4" name="Picture 26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9289680"/>
          <a:ext cx="5237640" cy="100899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2</xdr:col>
      <xdr:colOff>178560</xdr:colOff>
      <xdr:row>0</xdr:row>
      <xdr:rowOff>0</xdr:rowOff>
    </xdr:from>
    <xdr:to>
      <xdr:col>5</xdr:col>
      <xdr:colOff>18000</xdr:colOff>
      <xdr:row>7</xdr:row>
      <xdr:rowOff>155880</xdr:rowOff>
    </xdr:to>
    <xdr:pic>
      <xdr:nvPicPr>
        <xdr:cNvPr id="5" name="Imagen 3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1790280" y="0"/>
          <a:ext cx="2256840" cy="1289520"/>
        </a:xfrm>
        <a:prstGeom prst="rect">
          <a:avLst/>
        </a:prstGeom>
        <a:ln w="0">
          <a:noFill/>
        </a:ln>
      </xdr:spPr>
    </xdr:pic>
    <xdr:clientData/>
  </xdr:twoCellAnchor>
  <xdr:twoCellAnchor editAs="oneCell">
    <xdr:from>
      <xdr:col>0</xdr:col>
      <xdr:colOff>19050</xdr:colOff>
      <xdr:row>18</xdr:row>
      <xdr:rowOff>0</xdr:rowOff>
    </xdr:from>
    <xdr:to>
      <xdr:col>6</xdr:col>
      <xdr:colOff>714375</xdr:colOff>
      <xdr:row>41</xdr:row>
      <xdr:rowOff>9525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/>
      </xdr:nvPicPr>
      <xdr:blipFill>
        <a:blip xmlns:r="http://schemas.openxmlformats.org/officeDocument/2006/relationships" r:embed="rId3"/>
        <a:stretch/>
      </xdr:blipFill>
      <xdr:spPr>
        <a:xfrm>
          <a:off x="19050" y="3048000"/>
          <a:ext cx="5267325" cy="3733800"/>
        </a:xfrm>
        <a:prstGeom prst="rect">
          <a:avLst/>
        </a:prstGeom>
        <a:ln w="0">
          <a:noFill/>
        </a:ln>
        <a:effectLst>
          <a:outerShdw blurRad="50760" dist="76320" dir="5400000" algn="t" rotWithShape="0">
            <a:schemeClr val="accent3">
              <a:lumMod val="50000"/>
              <a:alpha val="40000"/>
            </a:schemeClr>
          </a:outerShdw>
        </a:effec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396360</xdr:colOff>
      <xdr:row>8</xdr:row>
      <xdr:rowOff>32040</xdr:rowOff>
    </xdr:to>
    <xdr:pic>
      <xdr:nvPicPr>
        <xdr:cNvPr id="5" name="Imagen 2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2048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1</xdr:col>
      <xdr:colOff>712080</xdr:colOff>
      <xdr:row>8</xdr:row>
      <xdr:rowOff>32040</xdr:rowOff>
    </xdr:to>
    <xdr:pic>
      <xdr:nvPicPr>
        <xdr:cNvPr id="6" name="Imagen 2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4244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1</xdr:col>
      <xdr:colOff>722160</xdr:colOff>
      <xdr:row>8</xdr:row>
      <xdr:rowOff>32040</xdr:rowOff>
    </xdr:to>
    <xdr:pic>
      <xdr:nvPicPr>
        <xdr:cNvPr id="7" name="Imagen 2">
          <a:extLst>
            <a:ext uri="{FF2B5EF4-FFF2-40B4-BE49-F238E27FC236}">
              <a16:creationId xmlns:a16="http://schemas.microsoft.com/office/drawing/2014/main" id="{00000000-0008-0000-0300-000007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4244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592200</xdr:colOff>
      <xdr:row>8</xdr:row>
      <xdr:rowOff>32040</xdr:rowOff>
    </xdr:to>
    <xdr:pic>
      <xdr:nvPicPr>
        <xdr:cNvPr id="8" name="Imagen 2">
          <a:extLst>
            <a:ext uri="{FF2B5EF4-FFF2-40B4-BE49-F238E27FC236}">
              <a16:creationId xmlns:a16="http://schemas.microsoft.com/office/drawing/2014/main" id="{00000000-0008-0000-0400-000008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1508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38160</xdr:colOff>
      <xdr:row>0</xdr:row>
      <xdr:rowOff>38160</xdr:rowOff>
    </xdr:from>
    <xdr:to>
      <xdr:col>2</xdr:col>
      <xdr:colOff>336240</xdr:colOff>
      <xdr:row>8</xdr:row>
      <xdr:rowOff>32040</xdr:rowOff>
    </xdr:to>
    <xdr:pic>
      <xdr:nvPicPr>
        <xdr:cNvPr id="9" name="Imagen 2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8160" y="38160"/>
          <a:ext cx="2222640" cy="1289160"/>
        </a:xfrm>
        <a:prstGeom prst="rect">
          <a:avLst/>
        </a:prstGeom>
        <a:ln w="0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254061"/>
  </sheetPr>
  <dimension ref="A11:G48"/>
  <sheetViews>
    <sheetView showGridLines="0" tabSelected="1" zoomScaleNormal="100" zoomScalePageLayoutView="110" workbookViewId="0">
      <selection activeCell="H27" sqref="H27"/>
    </sheetView>
  </sheetViews>
  <sheetFormatPr baseColWidth="10" defaultColWidth="11.42578125" defaultRowHeight="12.75" x14ac:dyDescent="0.2"/>
  <cols>
    <col min="1" max="16384" width="11.42578125" style="1"/>
  </cols>
  <sheetData>
    <row r="11" spans="2:5" ht="20.25" x14ac:dyDescent="0.3">
      <c r="B11" s="2"/>
    </row>
    <row r="13" spans="2:5" ht="15.75" x14ac:dyDescent="0.25">
      <c r="C13" s="138" t="s">
        <v>288</v>
      </c>
      <c r="D13" s="139"/>
      <c r="E13" s="139"/>
    </row>
    <row r="14" spans="2:5" x14ac:dyDescent="0.2">
      <c r="E14" s="1" t="s">
        <v>0</v>
      </c>
    </row>
    <row r="43" spans="1:7" ht="15.75" x14ac:dyDescent="0.25">
      <c r="A43" s="139" t="s">
        <v>1</v>
      </c>
      <c r="B43" s="139"/>
      <c r="C43" s="139"/>
      <c r="D43" s="139"/>
      <c r="E43" s="139"/>
      <c r="F43" s="139"/>
      <c r="G43" s="139"/>
    </row>
    <row r="44" spans="1:7" x14ac:dyDescent="0.2">
      <c r="A44" s="137" t="s">
        <v>2</v>
      </c>
      <c r="B44" s="137"/>
      <c r="C44" s="137"/>
      <c r="D44" s="137"/>
      <c r="E44" s="137"/>
      <c r="F44" s="137"/>
      <c r="G44" s="137"/>
    </row>
    <row r="45" spans="1:7" x14ac:dyDescent="0.2">
      <c r="A45" s="137" t="s">
        <v>3</v>
      </c>
      <c r="B45" s="137"/>
      <c r="C45" s="137"/>
      <c r="D45" s="137"/>
      <c r="E45" s="137"/>
      <c r="F45" s="137"/>
      <c r="G45" s="137"/>
    </row>
    <row r="46" spans="1:7" x14ac:dyDescent="0.2">
      <c r="A46" s="137" t="s">
        <v>4</v>
      </c>
      <c r="B46" s="137"/>
      <c r="C46" s="137"/>
      <c r="D46" s="137"/>
      <c r="E46" s="137"/>
      <c r="F46" s="137"/>
      <c r="G46" s="137"/>
    </row>
    <row r="47" spans="1:7" x14ac:dyDescent="0.2">
      <c r="A47" s="137" t="s">
        <v>5</v>
      </c>
      <c r="B47" s="137"/>
      <c r="C47" s="137"/>
      <c r="D47" s="137"/>
      <c r="E47" s="137"/>
      <c r="F47" s="137"/>
      <c r="G47" s="137"/>
    </row>
    <row r="48" spans="1:7" x14ac:dyDescent="0.2">
      <c r="A48" s="137" t="s">
        <v>6</v>
      </c>
      <c r="B48" s="137"/>
      <c r="C48" s="137"/>
      <c r="D48" s="137"/>
      <c r="E48" s="137"/>
      <c r="F48" s="137"/>
      <c r="G48" s="137"/>
    </row>
  </sheetData>
  <mergeCells count="7">
    <mergeCell ref="A47:G47"/>
    <mergeCell ref="A48:G48"/>
    <mergeCell ref="C13:E13"/>
    <mergeCell ref="A43:G43"/>
    <mergeCell ref="A44:G44"/>
    <mergeCell ref="A45:G45"/>
    <mergeCell ref="A46:G46"/>
  </mergeCells>
  <hyperlinks>
    <hyperlink ref="A44" location="buques!A1" display="Buques" xr:uid="{00000000-0004-0000-0000-000000000000}"/>
    <hyperlink ref="A45" location="exportadores!A1" display="Exportadores" xr:uid="{00000000-0004-0000-0000-000001000000}"/>
    <hyperlink ref="A46" location="'peras y manz'!A1" display="Peras y Manzanas por Exportador" xr:uid="{00000000-0004-0000-0000-000002000000}"/>
    <hyperlink ref="A47" location="'especie y destino'!A1" display="Comparativo 2020 vs 2021 Especies y Destinos" xr:uid="{00000000-0004-0000-0000-000003000000}"/>
    <hyperlink ref="A48" location="'esp x destino'!A1" display="Comparativo 2020 vs 2021 Especies por Destinos" xr:uid="{00000000-0004-0000-0000-000004000000}"/>
  </hyperlinks>
  <pageMargins left="1.3402777777777799" right="0.31527777777777799" top="0.57986111111111105" bottom="0.49027777777777798" header="0.511811023622047" footer="0"/>
  <pageSetup paperSize="9" orientation="portrait" horizontalDpi="300" verticalDpi="300" r:id="rId1"/>
  <headerFooter>
    <oddFooter>&amp;C&amp;8Form.1100 - 31/03/08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0:R88"/>
  <sheetViews>
    <sheetView showGridLines="0" zoomScaleNormal="100" zoomScalePageLayoutView="110" workbookViewId="0">
      <selection activeCell="G1" sqref="G1"/>
    </sheetView>
  </sheetViews>
  <sheetFormatPr baseColWidth="10" defaultColWidth="11.42578125" defaultRowHeight="12.75" x14ac:dyDescent="0.2"/>
  <cols>
    <col min="1" max="1" width="5.140625" style="1" customWidth="1"/>
    <col min="2" max="2" width="21.28515625" style="1" customWidth="1"/>
    <col min="3" max="3" width="11.7109375" style="1" customWidth="1"/>
    <col min="4" max="8" width="11.42578125" style="1"/>
    <col min="9" max="9" width="19.28515625" style="1" customWidth="1"/>
    <col min="10" max="10" width="11.42578125" style="1"/>
    <col min="11" max="11" width="22.140625" style="1" customWidth="1"/>
    <col min="12" max="16" width="11.42578125" style="1"/>
    <col min="17" max="17" width="12.85546875" style="1" customWidth="1"/>
    <col min="18" max="16384" width="11.42578125" style="1"/>
  </cols>
  <sheetData>
    <row r="10" spans="1:18" ht="15" x14ac:dyDescent="0.25">
      <c r="A10" s="3" t="s">
        <v>7</v>
      </c>
      <c r="B10" s="4"/>
      <c r="C10" s="4"/>
      <c r="D10" s="4"/>
      <c r="E10" s="142"/>
      <c r="F10" s="144" t="str">
        <f>Principal!C13</f>
        <v>Datos al 31/10/2023</v>
      </c>
      <c r="G10" s="4"/>
    </row>
    <row r="11" spans="1:18" x14ac:dyDescent="0.2">
      <c r="A11" s="4"/>
      <c r="B11" s="4"/>
      <c r="C11" s="4"/>
      <c r="D11" s="4"/>
      <c r="E11" s="4"/>
      <c r="F11" s="4"/>
      <c r="G11" s="4"/>
    </row>
    <row r="12" spans="1:18" ht="16.5" customHeight="1" x14ac:dyDescent="0.2">
      <c r="A12" s="6" t="s">
        <v>8</v>
      </c>
      <c r="B12" s="7" t="s">
        <v>9</v>
      </c>
      <c r="C12" s="6" t="s">
        <v>10</v>
      </c>
      <c r="D12" s="6" t="s">
        <v>11</v>
      </c>
      <c r="E12" s="6" t="s">
        <v>12</v>
      </c>
      <c r="F12" s="6" t="s">
        <v>13</v>
      </c>
      <c r="G12" s="8" t="s">
        <v>14</v>
      </c>
      <c r="H12" s="9"/>
    </row>
    <row r="13" spans="1:18" ht="16.5" customHeight="1" x14ac:dyDescent="0.2">
      <c r="A13" s="5">
        <v>1</v>
      </c>
      <c r="B13" s="10" t="s">
        <v>15</v>
      </c>
      <c r="C13" s="11">
        <v>44953</v>
      </c>
      <c r="D13" s="10">
        <v>2670</v>
      </c>
      <c r="E13" s="10">
        <v>112826</v>
      </c>
      <c r="F13" s="10">
        <v>3953</v>
      </c>
      <c r="G13" s="12" t="s">
        <v>16</v>
      </c>
      <c r="H13" s="9"/>
    </row>
    <row r="14" spans="1:18" ht="16.5" customHeight="1" x14ac:dyDescent="0.2">
      <c r="A14" s="13">
        <v>2</v>
      </c>
      <c r="B14" s="14" t="s">
        <v>17</v>
      </c>
      <c r="C14" s="11">
        <v>44956</v>
      </c>
      <c r="D14" s="10">
        <v>68</v>
      </c>
      <c r="E14" s="10">
        <v>68</v>
      </c>
      <c r="F14" s="10">
        <v>72</v>
      </c>
      <c r="G14" s="12" t="s">
        <v>16</v>
      </c>
      <c r="H14" s="15"/>
      <c r="L14" s="16"/>
      <c r="N14" s="17"/>
      <c r="P14" s="18"/>
      <c r="Q14" s="18"/>
      <c r="R14" s="18"/>
    </row>
    <row r="15" spans="1:18" ht="16.5" customHeight="1" x14ac:dyDescent="0.2">
      <c r="A15" s="13">
        <v>3</v>
      </c>
      <c r="B15" s="14" t="s">
        <v>18</v>
      </c>
      <c r="C15" s="11">
        <v>44963</v>
      </c>
      <c r="D15" s="10">
        <v>4880</v>
      </c>
      <c r="E15" s="10">
        <v>354935</v>
      </c>
      <c r="F15" s="10">
        <v>5699</v>
      </c>
      <c r="G15" s="12" t="s">
        <v>19</v>
      </c>
      <c r="H15" s="15"/>
      <c r="L15" s="16"/>
      <c r="N15" s="17"/>
      <c r="P15" s="18"/>
      <c r="Q15" s="18"/>
      <c r="R15" s="18"/>
    </row>
    <row r="16" spans="1:18" ht="16.5" customHeight="1" x14ac:dyDescent="0.2">
      <c r="A16" s="13">
        <v>4</v>
      </c>
      <c r="B16" s="14" t="s">
        <v>20</v>
      </c>
      <c r="C16" s="11">
        <v>44965</v>
      </c>
      <c r="D16" s="10">
        <v>1354</v>
      </c>
      <c r="E16" s="10">
        <v>87010</v>
      </c>
      <c r="F16" s="10">
        <v>1654</v>
      </c>
      <c r="G16" s="12" t="s">
        <v>19</v>
      </c>
      <c r="H16" s="15"/>
      <c r="L16" s="16"/>
      <c r="N16" s="17"/>
      <c r="P16" s="18"/>
      <c r="Q16" s="18"/>
      <c r="R16" s="18"/>
    </row>
    <row r="17" spans="1:18" ht="16.5" customHeight="1" x14ac:dyDescent="0.2">
      <c r="A17" s="13"/>
      <c r="B17" s="14" t="s">
        <v>21</v>
      </c>
      <c r="C17" s="11">
        <v>44965</v>
      </c>
      <c r="D17" s="10">
        <v>1789</v>
      </c>
      <c r="E17" s="10">
        <v>149343</v>
      </c>
      <c r="F17" s="10">
        <v>2196</v>
      </c>
      <c r="G17" s="12" t="s">
        <v>19</v>
      </c>
      <c r="H17" s="15"/>
      <c r="L17" s="16"/>
      <c r="N17" s="17"/>
      <c r="P17" s="18"/>
      <c r="Q17" s="18"/>
      <c r="R17" s="18"/>
    </row>
    <row r="18" spans="1:18" ht="16.5" customHeight="1" x14ac:dyDescent="0.2">
      <c r="A18" s="13">
        <v>5</v>
      </c>
      <c r="B18" s="14" t="s">
        <v>22</v>
      </c>
      <c r="C18" s="11">
        <v>44969</v>
      </c>
      <c r="D18" s="10">
        <v>1707</v>
      </c>
      <c r="E18" s="10">
        <v>109675</v>
      </c>
      <c r="F18" s="10">
        <v>2082</v>
      </c>
      <c r="G18" s="12" t="s">
        <v>19</v>
      </c>
      <c r="H18" s="15"/>
      <c r="L18" s="16"/>
      <c r="N18" s="17"/>
      <c r="P18" s="18"/>
      <c r="Q18" s="18"/>
      <c r="R18" s="18"/>
    </row>
    <row r="19" spans="1:18" ht="16.5" customHeight="1" x14ac:dyDescent="0.2">
      <c r="A19" s="13"/>
      <c r="B19" s="14" t="s">
        <v>23</v>
      </c>
      <c r="C19" s="11">
        <v>44969</v>
      </c>
      <c r="D19" s="10">
        <v>1639</v>
      </c>
      <c r="E19" s="10">
        <v>126197</v>
      </c>
      <c r="F19" s="10">
        <v>2051</v>
      </c>
      <c r="G19" s="12" t="s">
        <v>19</v>
      </c>
      <c r="H19" s="15"/>
      <c r="L19" s="16"/>
      <c r="N19" s="17"/>
      <c r="P19" s="18"/>
      <c r="Q19" s="18"/>
      <c r="R19" s="18"/>
    </row>
    <row r="20" spans="1:18" ht="16.5" customHeight="1" x14ac:dyDescent="0.2">
      <c r="A20" s="13">
        <v>6</v>
      </c>
      <c r="B20" s="14" t="s">
        <v>24</v>
      </c>
      <c r="C20" s="11">
        <v>44977</v>
      </c>
      <c r="D20" s="10">
        <v>1238</v>
      </c>
      <c r="E20" s="10">
        <v>78503</v>
      </c>
      <c r="F20" s="10">
        <v>1499</v>
      </c>
      <c r="G20" s="12" t="s">
        <v>19</v>
      </c>
      <c r="H20" s="15"/>
      <c r="L20" s="16"/>
      <c r="N20" s="17"/>
      <c r="P20" s="18"/>
      <c r="Q20" s="18"/>
      <c r="R20" s="18"/>
    </row>
    <row r="21" spans="1:18" ht="16.5" customHeight="1" x14ac:dyDescent="0.2">
      <c r="A21" s="13"/>
      <c r="B21" s="14" t="s">
        <v>25</v>
      </c>
      <c r="C21" s="11">
        <v>44977</v>
      </c>
      <c r="D21" s="10">
        <v>2056</v>
      </c>
      <c r="E21" s="10">
        <v>181718</v>
      </c>
      <c r="F21" s="10">
        <v>2488</v>
      </c>
      <c r="G21" s="12" t="s">
        <v>19</v>
      </c>
      <c r="H21" s="15"/>
      <c r="L21" s="16"/>
      <c r="N21" s="17"/>
      <c r="P21" s="18"/>
      <c r="Q21" s="18"/>
      <c r="R21" s="18"/>
    </row>
    <row r="22" spans="1:18" ht="16.5" customHeight="1" x14ac:dyDescent="0.2">
      <c r="A22" s="13">
        <v>7</v>
      </c>
      <c r="B22" s="14" t="s">
        <v>26</v>
      </c>
      <c r="C22" s="11">
        <v>44979</v>
      </c>
      <c r="D22" s="10">
        <v>5352</v>
      </c>
      <c r="E22" s="10">
        <v>433396</v>
      </c>
      <c r="F22" s="10">
        <v>6018</v>
      </c>
      <c r="G22" s="12" t="s">
        <v>19</v>
      </c>
      <c r="H22" s="15"/>
      <c r="L22" s="16"/>
      <c r="N22" s="17"/>
      <c r="P22" s="18"/>
      <c r="Q22" s="18"/>
      <c r="R22" s="18"/>
    </row>
    <row r="23" spans="1:18" ht="16.5" customHeight="1" x14ac:dyDescent="0.2">
      <c r="A23" s="13">
        <v>8</v>
      </c>
      <c r="B23" s="14" t="s">
        <v>27</v>
      </c>
      <c r="C23" s="11">
        <v>44983</v>
      </c>
      <c r="D23" s="10">
        <v>1884</v>
      </c>
      <c r="E23" s="10">
        <v>135967</v>
      </c>
      <c r="F23" s="10">
        <v>2286</v>
      </c>
      <c r="G23" s="12" t="s">
        <v>19</v>
      </c>
      <c r="H23" s="15"/>
      <c r="L23" s="16"/>
      <c r="N23" s="17"/>
      <c r="P23" s="18"/>
      <c r="Q23" s="18"/>
      <c r="R23" s="18"/>
    </row>
    <row r="24" spans="1:18" ht="16.5" customHeight="1" x14ac:dyDescent="0.2">
      <c r="A24" s="13">
        <v>9</v>
      </c>
      <c r="B24" s="14" t="s">
        <v>28</v>
      </c>
      <c r="C24" s="11">
        <v>44986</v>
      </c>
      <c r="D24" s="10">
        <v>2250</v>
      </c>
      <c r="E24" s="10">
        <v>99600</v>
      </c>
      <c r="F24" s="10">
        <v>3250</v>
      </c>
      <c r="G24" s="12" t="s">
        <v>16</v>
      </c>
      <c r="H24" s="15"/>
      <c r="L24" s="16"/>
      <c r="N24" s="17"/>
      <c r="P24" s="18"/>
      <c r="Q24" s="18"/>
      <c r="R24" s="18"/>
    </row>
    <row r="25" spans="1:18" ht="16.5" customHeight="1" x14ac:dyDescent="0.2">
      <c r="A25" s="13">
        <v>10</v>
      </c>
      <c r="B25" s="14" t="s">
        <v>29</v>
      </c>
      <c r="C25" s="11">
        <v>44983</v>
      </c>
      <c r="D25" s="10">
        <v>2075</v>
      </c>
      <c r="E25" s="10">
        <v>179035</v>
      </c>
      <c r="F25" s="10">
        <v>2518</v>
      </c>
      <c r="G25" s="12" t="s">
        <v>19</v>
      </c>
      <c r="H25" s="15"/>
      <c r="L25" s="16"/>
      <c r="N25" s="17"/>
      <c r="P25" s="18"/>
      <c r="Q25" s="18"/>
      <c r="R25" s="18"/>
    </row>
    <row r="26" spans="1:18" ht="16.5" customHeight="1" x14ac:dyDescent="0.2">
      <c r="A26" s="13">
        <v>11</v>
      </c>
      <c r="B26" s="14" t="s">
        <v>30</v>
      </c>
      <c r="C26" s="11">
        <v>44990</v>
      </c>
      <c r="D26" s="10">
        <v>2418</v>
      </c>
      <c r="E26" s="10">
        <v>186856</v>
      </c>
      <c r="F26" s="10">
        <v>2866</v>
      </c>
      <c r="G26" s="12" t="s">
        <v>19</v>
      </c>
      <c r="H26" s="15"/>
      <c r="L26" s="16"/>
      <c r="N26" s="17"/>
      <c r="P26" s="18"/>
      <c r="Q26" s="18"/>
      <c r="R26" s="18"/>
    </row>
    <row r="27" spans="1:18" ht="16.5" customHeight="1" x14ac:dyDescent="0.2">
      <c r="A27" s="13"/>
      <c r="B27" s="14" t="s">
        <v>31</v>
      </c>
      <c r="C27" s="11">
        <v>44990</v>
      </c>
      <c r="D27" s="10">
        <v>2393</v>
      </c>
      <c r="E27" s="10">
        <v>201178</v>
      </c>
      <c r="F27" s="10">
        <v>2920</v>
      </c>
      <c r="G27" s="12" t="s">
        <v>19</v>
      </c>
      <c r="H27" s="15"/>
      <c r="L27" s="16"/>
      <c r="N27" s="17"/>
      <c r="P27" s="18"/>
      <c r="Q27" s="18"/>
      <c r="R27" s="18"/>
    </row>
    <row r="28" spans="1:18" ht="16.5" customHeight="1" x14ac:dyDescent="0.2">
      <c r="A28" s="13">
        <v>12</v>
      </c>
      <c r="B28" s="14" t="s">
        <v>32</v>
      </c>
      <c r="C28" s="11">
        <v>44997</v>
      </c>
      <c r="D28" s="10">
        <v>2080</v>
      </c>
      <c r="E28" s="10">
        <v>144814</v>
      </c>
      <c r="F28" s="10">
        <v>2528</v>
      </c>
      <c r="G28" s="12" t="s">
        <v>19</v>
      </c>
      <c r="H28" s="15"/>
      <c r="L28" s="16"/>
      <c r="N28" s="17"/>
      <c r="P28" s="18"/>
      <c r="Q28" s="18"/>
      <c r="R28" s="18"/>
    </row>
    <row r="29" spans="1:18" ht="16.5" customHeight="1" x14ac:dyDescent="0.2">
      <c r="A29" s="13"/>
      <c r="B29" s="14" t="s">
        <v>33</v>
      </c>
      <c r="C29" s="11">
        <v>44997</v>
      </c>
      <c r="D29" s="10">
        <v>2563</v>
      </c>
      <c r="E29" s="10">
        <v>223675</v>
      </c>
      <c r="F29" s="10">
        <v>3142</v>
      </c>
      <c r="G29" s="12" t="s">
        <v>19</v>
      </c>
      <c r="H29" s="15"/>
      <c r="L29" s="16"/>
      <c r="N29" s="17"/>
      <c r="P29" s="18"/>
      <c r="Q29" s="18"/>
      <c r="R29" s="18"/>
    </row>
    <row r="30" spans="1:18" ht="16.5" customHeight="1" x14ac:dyDescent="0.2">
      <c r="A30" s="13">
        <v>13</v>
      </c>
      <c r="B30" s="14" t="s">
        <v>34</v>
      </c>
      <c r="C30" s="11">
        <v>44998</v>
      </c>
      <c r="D30" s="10">
        <v>598</v>
      </c>
      <c r="E30" s="10">
        <v>35880</v>
      </c>
      <c r="F30" s="10">
        <v>901</v>
      </c>
      <c r="G30" s="12" t="s">
        <v>16</v>
      </c>
      <c r="H30" s="15"/>
      <c r="L30" s="16"/>
      <c r="N30" s="17"/>
      <c r="P30" s="18"/>
      <c r="Q30" s="18"/>
      <c r="R30" s="18"/>
    </row>
    <row r="31" spans="1:18" ht="16.5" customHeight="1" x14ac:dyDescent="0.2">
      <c r="A31" s="13">
        <v>14</v>
      </c>
      <c r="B31" s="14" t="s">
        <v>35</v>
      </c>
      <c r="C31" s="11">
        <v>44998</v>
      </c>
      <c r="D31" s="10">
        <v>4984</v>
      </c>
      <c r="E31" s="10">
        <v>409480</v>
      </c>
      <c r="F31" s="10">
        <v>5463</v>
      </c>
      <c r="G31" s="12" t="s">
        <v>19</v>
      </c>
      <c r="H31" s="15"/>
      <c r="L31" s="16"/>
      <c r="N31" s="17"/>
      <c r="P31" s="18"/>
      <c r="Q31" s="18"/>
      <c r="R31" s="18"/>
    </row>
    <row r="32" spans="1:18" ht="16.5" customHeight="1" x14ac:dyDescent="0.2">
      <c r="A32" s="13">
        <v>15</v>
      </c>
      <c r="B32" s="14" t="s">
        <v>35</v>
      </c>
      <c r="C32" s="11">
        <v>45000</v>
      </c>
      <c r="D32" s="10">
        <v>1014</v>
      </c>
      <c r="E32" s="10">
        <v>101754</v>
      </c>
      <c r="F32" s="10">
        <v>936</v>
      </c>
      <c r="G32" s="12" t="s">
        <v>16</v>
      </c>
      <c r="H32" s="15"/>
      <c r="L32" s="16"/>
      <c r="N32" s="17"/>
      <c r="P32" s="18"/>
      <c r="Q32" s="18"/>
      <c r="R32" s="18"/>
    </row>
    <row r="33" spans="1:18" ht="16.5" customHeight="1" x14ac:dyDescent="0.2">
      <c r="A33" s="13">
        <v>16</v>
      </c>
      <c r="B33" s="14" t="s">
        <v>36</v>
      </c>
      <c r="C33" s="11">
        <v>45004</v>
      </c>
      <c r="D33" s="10">
        <v>2163</v>
      </c>
      <c r="E33" s="10">
        <v>152296</v>
      </c>
      <c r="F33" s="10">
        <v>2591</v>
      </c>
      <c r="G33" s="12" t="s">
        <v>19</v>
      </c>
      <c r="H33" s="15"/>
      <c r="L33" s="16"/>
      <c r="N33" s="17"/>
      <c r="P33" s="18"/>
      <c r="Q33" s="18"/>
      <c r="R33" s="18"/>
    </row>
    <row r="34" spans="1:18" ht="16.5" customHeight="1" x14ac:dyDescent="0.2">
      <c r="A34" s="13"/>
      <c r="B34" s="14" t="s">
        <v>37</v>
      </c>
      <c r="C34" s="11">
        <v>45004</v>
      </c>
      <c r="D34" s="10">
        <v>2354</v>
      </c>
      <c r="E34" s="10">
        <v>168513</v>
      </c>
      <c r="F34" s="10">
        <v>2901</v>
      </c>
      <c r="G34" s="12" t="s">
        <v>19</v>
      </c>
      <c r="H34" s="15"/>
      <c r="L34" s="16"/>
      <c r="N34" s="17"/>
      <c r="P34" s="18"/>
      <c r="Q34" s="18"/>
      <c r="R34" s="18"/>
    </row>
    <row r="35" spans="1:18" ht="16.5" customHeight="1" x14ac:dyDescent="0.2">
      <c r="A35" s="13">
        <v>17</v>
      </c>
      <c r="B35" s="14" t="s">
        <v>38</v>
      </c>
      <c r="C35" s="11">
        <v>45009</v>
      </c>
      <c r="D35" s="10">
        <v>582</v>
      </c>
      <c r="E35" s="10">
        <v>20760</v>
      </c>
      <c r="F35" s="10">
        <v>821</v>
      </c>
      <c r="G35" s="12" t="s">
        <v>16</v>
      </c>
      <c r="H35" s="15"/>
      <c r="L35" s="16"/>
      <c r="N35" s="17"/>
      <c r="P35" s="18"/>
      <c r="Q35" s="18"/>
      <c r="R35" s="18"/>
    </row>
    <row r="36" spans="1:18" ht="16.5" customHeight="1" x14ac:dyDescent="0.2">
      <c r="A36" s="13">
        <v>18</v>
      </c>
      <c r="B36" s="14" t="s">
        <v>39</v>
      </c>
      <c r="C36" s="11">
        <v>45011</v>
      </c>
      <c r="D36" s="10">
        <v>2242</v>
      </c>
      <c r="E36" s="10">
        <v>156382</v>
      </c>
      <c r="F36" s="10">
        <v>2771</v>
      </c>
      <c r="G36" s="12" t="s">
        <v>19</v>
      </c>
      <c r="H36" s="15"/>
      <c r="L36" s="16"/>
      <c r="N36" s="17"/>
      <c r="P36" s="18"/>
      <c r="Q36" s="18"/>
      <c r="R36" s="18"/>
    </row>
    <row r="37" spans="1:18" ht="16.5" customHeight="1" x14ac:dyDescent="0.2">
      <c r="A37" s="13"/>
      <c r="B37" s="14" t="s">
        <v>40</v>
      </c>
      <c r="C37" s="11">
        <v>45011</v>
      </c>
      <c r="D37" s="10">
        <v>2085</v>
      </c>
      <c r="E37" s="10">
        <v>152260</v>
      </c>
      <c r="F37" s="10">
        <v>2516</v>
      </c>
      <c r="G37" s="12" t="s">
        <v>19</v>
      </c>
      <c r="H37" s="15"/>
      <c r="L37" s="16"/>
      <c r="N37" s="17"/>
      <c r="P37" s="18"/>
      <c r="Q37" s="18"/>
      <c r="R37" s="18"/>
    </row>
    <row r="38" spans="1:18" ht="16.5" customHeight="1" x14ac:dyDescent="0.2">
      <c r="A38" s="13">
        <v>19</v>
      </c>
      <c r="B38" s="14" t="s">
        <v>41</v>
      </c>
      <c r="C38" s="11">
        <v>45016</v>
      </c>
      <c r="D38" s="10">
        <v>6003</v>
      </c>
      <c r="E38" s="10">
        <v>502487</v>
      </c>
      <c r="F38" s="10">
        <v>6584</v>
      </c>
      <c r="G38" s="12" t="s">
        <v>19</v>
      </c>
      <c r="H38" s="15"/>
      <c r="L38" s="16"/>
      <c r="N38" s="17"/>
      <c r="P38" s="18"/>
      <c r="Q38" s="18"/>
      <c r="R38" s="18"/>
    </row>
    <row r="39" spans="1:18" ht="16.5" customHeight="1" x14ac:dyDescent="0.2">
      <c r="A39" s="13">
        <v>20</v>
      </c>
      <c r="B39" s="14" t="s">
        <v>197</v>
      </c>
      <c r="C39" s="11">
        <v>45018</v>
      </c>
      <c r="D39" s="10">
        <v>2057</v>
      </c>
      <c r="E39" s="10">
        <v>137893</v>
      </c>
      <c r="F39" s="10">
        <v>2524</v>
      </c>
      <c r="G39" s="12" t="s">
        <v>19</v>
      </c>
      <c r="H39" s="15"/>
      <c r="L39" s="16"/>
      <c r="N39" s="17"/>
      <c r="P39" s="18"/>
      <c r="Q39" s="18"/>
      <c r="R39" s="18"/>
    </row>
    <row r="40" spans="1:18" ht="16.5" customHeight="1" x14ac:dyDescent="0.2">
      <c r="A40" s="13"/>
      <c r="B40" s="14" t="s">
        <v>198</v>
      </c>
      <c r="C40" s="11">
        <v>45018</v>
      </c>
      <c r="D40" s="10">
        <v>1878</v>
      </c>
      <c r="E40" s="10">
        <v>128356</v>
      </c>
      <c r="F40" s="10">
        <v>2284</v>
      </c>
      <c r="G40" s="12" t="s">
        <v>19</v>
      </c>
      <c r="H40" s="15"/>
      <c r="L40" s="16"/>
      <c r="N40" s="17"/>
      <c r="P40" s="18"/>
      <c r="Q40" s="18"/>
      <c r="R40" s="18"/>
    </row>
    <row r="41" spans="1:18" ht="16.5" customHeight="1" x14ac:dyDescent="0.2">
      <c r="A41" s="13">
        <v>21</v>
      </c>
      <c r="B41" s="14" t="s">
        <v>199</v>
      </c>
      <c r="C41" s="11">
        <v>45025</v>
      </c>
      <c r="D41" s="10">
        <v>2089</v>
      </c>
      <c r="E41" s="10">
        <v>134041</v>
      </c>
      <c r="F41" s="10">
        <v>2535</v>
      </c>
      <c r="G41" s="12" t="s">
        <v>19</v>
      </c>
      <c r="H41" s="15"/>
      <c r="L41" s="16"/>
      <c r="N41" s="17"/>
      <c r="P41" s="18"/>
      <c r="Q41" s="18"/>
      <c r="R41" s="18"/>
    </row>
    <row r="42" spans="1:18" ht="16.5" customHeight="1" x14ac:dyDescent="0.2">
      <c r="A42" s="13"/>
      <c r="B42" s="14" t="s">
        <v>200</v>
      </c>
      <c r="C42" s="11">
        <v>45025</v>
      </c>
      <c r="D42" s="10">
        <v>1738</v>
      </c>
      <c r="E42" s="10">
        <v>123487</v>
      </c>
      <c r="F42" s="10">
        <v>2055</v>
      </c>
      <c r="G42" s="12" t="s">
        <v>19</v>
      </c>
      <c r="H42" s="15"/>
      <c r="L42" s="16"/>
      <c r="N42" s="17"/>
      <c r="P42" s="18"/>
      <c r="Q42" s="18"/>
      <c r="R42" s="18"/>
    </row>
    <row r="43" spans="1:18" ht="16.5" customHeight="1" x14ac:dyDescent="0.2">
      <c r="A43" s="13">
        <v>22</v>
      </c>
      <c r="B43" s="14" t="s">
        <v>201</v>
      </c>
      <c r="C43" s="11">
        <v>45030</v>
      </c>
      <c r="D43" s="10">
        <v>4533</v>
      </c>
      <c r="E43" s="10">
        <v>345805</v>
      </c>
      <c r="F43" s="10">
        <v>4953</v>
      </c>
      <c r="G43" s="12" t="s">
        <v>19</v>
      </c>
      <c r="H43" s="15"/>
      <c r="L43" s="16"/>
      <c r="N43" s="17"/>
      <c r="P43" s="18"/>
      <c r="Q43" s="18"/>
      <c r="R43" s="18"/>
    </row>
    <row r="44" spans="1:18" ht="16.5" customHeight="1" x14ac:dyDescent="0.2">
      <c r="A44" s="13">
        <v>23</v>
      </c>
      <c r="B44" s="14" t="s">
        <v>202</v>
      </c>
      <c r="C44" s="11">
        <v>45032</v>
      </c>
      <c r="D44" s="10">
        <v>1562</v>
      </c>
      <c r="E44" s="10">
        <v>111487</v>
      </c>
      <c r="F44" s="10">
        <v>1877</v>
      </c>
      <c r="G44" s="12" t="s">
        <v>19</v>
      </c>
      <c r="H44" s="15"/>
      <c r="L44" s="16"/>
      <c r="N44" s="17"/>
      <c r="P44" s="18"/>
      <c r="Q44" s="18"/>
      <c r="R44" s="18"/>
    </row>
    <row r="45" spans="1:18" ht="16.5" customHeight="1" x14ac:dyDescent="0.2">
      <c r="A45" s="13"/>
      <c r="B45" s="14" t="s">
        <v>203</v>
      </c>
      <c r="C45" s="11">
        <v>45032</v>
      </c>
      <c r="D45" s="10">
        <v>1491</v>
      </c>
      <c r="E45" s="10">
        <v>95046</v>
      </c>
      <c r="F45" s="10">
        <v>1741</v>
      </c>
      <c r="G45" s="12" t="s">
        <v>19</v>
      </c>
      <c r="H45" s="15"/>
      <c r="L45" s="16"/>
      <c r="N45" s="17"/>
      <c r="P45" s="18"/>
      <c r="Q45" s="18"/>
      <c r="R45" s="18"/>
    </row>
    <row r="46" spans="1:18" ht="16.5" customHeight="1" x14ac:dyDescent="0.2">
      <c r="A46" s="13">
        <v>24</v>
      </c>
      <c r="B46" s="14" t="s">
        <v>204</v>
      </c>
      <c r="C46" s="11">
        <v>45038</v>
      </c>
      <c r="D46" s="10">
        <v>1442</v>
      </c>
      <c r="E46" s="10">
        <v>98002</v>
      </c>
      <c r="F46" s="10">
        <v>1702</v>
      </c>
      <c r="G46" s="12" t="s">
        <v>19</v>
      </c>
      <c r="H46" s="15"/>
      <c r="L46" s="16"/>
      <c r="N46" s="17"/>
      <c r="P46" s="18"/>
      <c r="Q46" s="18"/>
      <c r="R46" s="18"/>
    </row>
    <row r="47" spans="1:18" ht="16.5" customHeight="1" x14ac:dyDescent="0.2">
      <c r="A47" s="13"/>
      <c r="B47" s="14" t="s">
        <v>205</v>
      </c>
      <c r="C47" s="11">
        <v>45038</v>
      </c>
      <c r="D47" s="10">
        <v>1642</v>
      </c>
      <c r="E47" s="10">
        <v>123152</v>
      </c>
      <c r="F47" s="10">
        <v>1822</v>
      </c>
      <c r="G47" s="12" t="s">
        <v>19</v>
      </c>
      <c r="H47" s="15"/>
      <c r="L47" s="16"/>
      <c r="N47" s="17"/>
      <c r="P47" s="18"/>
      <c r="Q47" s="18"/>
      <c r="R47" s="18"/>
    </row>
    <row r="48" spans="1:18" ht="16.5" customHeight="1" x14ac:dyDescent="0.2">
      <c r="A48" s="13">
        <v>25</v>
      </c>
      <c r="B48" s="14" t="s">
        <v>206</v>
      </c>
      <c r="C48" s="11">
        <v>45039</v>
      </c>
      <c r="D48" s="10">
        <v>4246</v>
      </c>
      <c r="E48" s="10">
        <v>341637</v>
      </c>
      <c r="F48" s="10">
        <v>4615</v>
      </c>
      <c r="G48" s="12" t="s">
        <v>19</v>
      </c>
      <c r="H48" s="15"/>
      <c r="L48" s="16"/>
      <c r="N48" s="17"/>
      <c r="P48" s="18"/>
      <c r="Q48" s="18"/>
      <c r="R48" s="18"/>
    </row>
    <row r="49" spans="1:18" ht="16.5" customHeight="1" x14ac:dyDescent="0.2">
      <c r="A49" s="13">
        <v>26</v>
      </c>
      <c r="B49" s="14" t="s">
        <v>207</v>
      </c>
      <c r="C49" s="11">
        <v>45045</v>
      </c>
      <c r="D49" s="10">
        <v>1645</v>
      </c>
      <c r="E49" s="10">
        <v>109918</v>
      </c>
      <c r="F49" s="10">
        <v>1919</v>
      </c>
      <c r="G49" s="12" t="s">
        <v>19</v>
      </c>
      <c r="H49" s="15"/>
      <c r="L49" s="16"/>
      <c r="N49" s="17"/>
      <c r="P49" s="18"/>
      <c r="Q49" s="18"/>
      <c r="R49" s="18"/>
    </row>
    <row r="50" spans="1:18" ht="16.5" customHeight="1" x14ac:dyDescent="0.2">
      <c r="A50" s="13"/>
      <c r="B50" s="14" t="s">
        <v>208</v>
      </c>
      <c r="C50" s="11">
        <v>45045</v>
      </c>
      <c r="D50" s="10">
        <v>1465</v>
      </c>
      <c r="E50" s="10">
        <v>110800</v>
      </c>
      <c r="F50" s="10">
        <v>1626</v>
      </c>
      <c r="G50" s="12" t="s">
        <v>19</v>
      </c>
      <c r="H50" s="15"/>
      <c r="L50" s="16"/>
      <c r="N50" s="17"/>
      <c r="P50" s="18"/>
      <c r="Q50" s="18"/>
      <c r="R50" s="18"/>
    </row>
    <row r="51" spans="1:18" ht="16.5" customHeight="1" x14ac:dyDescent="0.2">
      <c r="A51" s="13">
        <v>27</v>
      </c>
      <c r="B51" s="14" t="s">
        <v>209</v>
      </c>
      <c r="C51" s="11">
        <v>45035</v>
      </c>
      <c r="D51" s="10">
        <v>800</v>
      </c>
      <c r="E51" s="10">
        <v>28156</v>
      </c>
      <c r="F51" s="10">
        <v>1087</v>
      </c>
      <c r="G51" s="12" t="s">
        <v>16</v>
      </c>
      <c r="H51" s="15"/>
      <c r="L51" s="16"/>
      <c r="N51" s="17"/>
      <c r="P51" s="18"/>
      <c r="Q51" s="18"/>
      <c r="R51" s="18"/>
    </row>
    <row r="52" spans="1:18" ht="16.5" customHeight="1" x14ac:dyDescent="0.2">
      <c r="A52" s="13">
        <v>28</v>
      </c>
      <c r="B52" s="14" t="s">
        <v>210</v>
      </c>
      <c r="C52" s="11">
        <v>45045</v>
      </c>
      <c r="D52" s="10">
        <v>546</v>
      </c>
      <c r="E52" s="10">
        <v>63546</v>
      </c>
      <c r="F52" s="10">
        <v>1427</v>
      </c>
      <c r="G52" s="12" t="s">
        <v>16</v>
      </c>
      <c r="H52" s="15"/>
      <c r="L52" s="16"/>
      <c r="N52" s="17"/>
      <c r="P52" s="18"/>
      <c r="Q52" s="18"/>
      <c r="R52" s="18"/>
    </row>
    <row r="53" spans="1:18" ht="16.5" customHeight="1" x14ac:dyDescent="0.2">
      <c r="A53" s="13">
        <v>29</v>
      </c>
      <c r="B53" s="14" t="s">
        <v>229</v>
      </c>
      <c r="C53" s="11">
        <v>45052</v>
      </c>
      <c r="D53" s="10">
        <v>1430</v>
      </c>
      <c r="E53" s="10">
        <v>96817</v>
      </c>
      <c r="F53" s="10">
        <v>1643</v>
      </c>
      <c r="G53" s="12" t="s">
        <v>19</v>
      </c>
      <c r="H53" s="15"/>
      <c r="L53" s="16"/>
      <c r="N53" s="17"/>
      <c r="P53" s="18"/>
      <c r="Q53" s="18"/>
      <c r="R53" s="18"/>
    </row>
    <row r="54" spans="1:18" ht="16.5" customHeight="1" x14ac:dyDescent="0.2">
      <c r="A54" s="13"/>
      <c r="B54" s="14" t="s">
        <v>230</v>
      </c>
      <c r="C54" s="11">
        <v>45052</v>
      </c>
      <c r="D54" s="10">
        <v>1337</v>
      </c>
      <c r="E54" s="10">
        <v>99647</v>
      </c>
      <c r="F54" s="10">
        <v>1466</v>
      </c>
      <c r="G54" s="12" t="s">
        <v>19</v>
      </c>
      <c r="H54" s="15"/>
      <c r="L54" s="16"/>
      <c r="N54" s="17"/>
      <c r="P54" s="18"/>
      <c r="Q54" s="18"/>
      <c r="R54" s="18"/>
    </row>
    <row r="55" spans="1:18" ht="16.5" customHeight="1" x14ac:dyDescent="0.2">
      <c r="A55" s="13">
        <v>30</v>
      </c>
      <c r="B55" s="14" t="s">
        <v>239</v>
      </c>
      <c r="C55" s="11">
        <v>45057</v>
      </c>
      <c r="D55" s="10">
        <v>394</v>
      </c>
      <c r="E55" s="10">
        <v>38860</v>
      </c>
      <c r="F55" s="10">
        <v>778</v>
      </c>
      <c r="G55" s="12" t="s">
        <v>16</v>
      </c>
      <c r="H55" s="15"/>
      <c r="L55" s="16"/>
      <c r="N55" s="17"/>
      <c r="P55" s="18"/>
      <c r="Q55" s="18"/>
      <c r="R55" s="18"/>
    </row>
    <row r="56" spans="1:18" ht="16.5" customHeight="1" x14ac:dyDescent="0.2">
      <c r="A56" s="13">
        <v>31</v>
      </c>
      <c r="B56" s="14" t="s">
        <v>231</v>
      </c>
      <c r="C56" s="11">
        <v>45058</v>
      </c>
      <c r="D56" s="10">
        <v>5403</v>
      </c>
      <c r="E56" s="10">
        <v>445186</v>
      </c>
      <c r="F56" s="10">
        <v>5864</v>
      </c>
      <c r="G56" s="12" t="s">
        <v>19</v>
      </c>
      <c r="H56" s="15"/>
      <c r="L56" s="16"/>
      <c r="N56" s="17"/>
      <c r="P56" s="18"/>
      <c r="Q56" s="18"/>
      <c r="R56" s="18"/>
    </row>
    <row r="57" spans="1:18" ht="16.5" customHeight="1" x14ac:dyDescent="0.2">
      <c r="A57" s="13">
        <v>32</v>
      </c>
      <c r="B57" s="14" t="s">
        <v>232</v>
      </c>
      <c r="C57" s="11">
        <v>45059</v>
      </c>
      <c r="D57" s="10">
        <v>1541</v>
      </c>
      <c r="E57" s="10">
        <v>98206</v>
      </c>
      <c r="F57" s="10">
        <v>1733</v>
      </c>
      <c r="G57" s="12" t="s">
        <v>19</v>
      </c>
      <c r="H57" s="15"/>
      <c r="L57" s="16"/>
      <c r="N57" s="17"/>
      <c r="P57" s="18"/>
      <c r="Q57" s="18"/>
      <c r="R57" s="18"/>
    </row>
    <row r="58" spans="1:18" ht="16.5" customHeight="1" x14ac:dyDescent="0.2">
      <c r="A58" s="13"/>
      <c r="B58" s="14" t="s">
        <v>233</v>
      </c>
      <c r="C58" s="11">
        <v>45059</v>
      </c>
      <c r="D58" s="10">
        <v>1073</v>
      </c>
      <c r="E58" s="10">
        <v>77621</v>
      </c>
      <c r="F58" s="10">
        <v>1166</v>
      </c>
      <c r="G58" s="12" t="s">
        <v>19</v>
      </c>
      <c r="H58" s="15"/>
      <c r="L58" s="16"/>
      <c r="N58" s="17"/>
      <c r="P58" s="18"/>
      <c r="Q58" s="18"/>
      <c r="R58" s="18"/>
    </row>
    <row r="59" spans="1:18" ht="16.5" customHeight="1" x14ac:dyDescent="0.2">
      <c r="A59" s="13">
        <v>33</v>
      </c>
      <c r="B59" s="14" t="s">
        <v>234</v>
      </c>
      <c r="C59" s="11">
        <v>45066</v>
      </c>
      <c r="D59" s="10">
        <v>1005</v>
      </c>
      <c r="E59" s="10">
        <v>61639</v>
      </c>
      <c r="F59" s="10">
        <v>1160</v>
      </c>
      <c r="G59" s="12" t="s">
        <v>19</v>
      </c>
      <c r="H59" s="15"/>
      <c r="L59" s="16"/>
      <c r="N59" s="17"/>
      <c r="P59" s="18"/>
      <c r="Q59" s="18"/>
      <c r="R59" s="18"/>
    </row>
    <row r="60" spans="1:18" ht="16.5" customHeight="1" x14ac:dyDescent="0.2">
      <c r="A60" s="13"/>
      <c r="B60" s="14" t="s">
        <v>235</v>
      </c>
      <c r="C60" s="11">
        <v>45066</v>
      </c>
      <c r="D60" s="10">
        <v>1172</v>
      </c>
      <c r="E60" s="10">
        <v>57149</v>
      </c>
      <c r="F60" s="10">
        <v>1334</v>
      </c>
      <c r="G60" s="12" t="s">
        <v>19</v>
      </c>
      <c r="H60" s="15"/>
      <c r="L60" s="16"/>
      <c r="N60" s="17"/>
      <c r="P60" s="18"/>
      <c r="Q60" s="18"/>
      <c r="R60" s="18"/>
    </row>
    <row r="61" spans="1:18" ht="16.5" customHeight="1" x14ac:dyDescent="0.2">
      <c r="A61" s="13">
        <v>34</v>
      </c>
      <c r="B61" s="14" t="s">
        <v>240</v>
      </c>
      <c r="C61" s="11">
        <v>45072</v>
      </c>
      <c r="D61" s="10">
        <v>718</v>
      </c>
      <c r="E61" s="10">
        <v>17893</v>
      </c>
      <c r="F61" s="10">
        <v>768</v>
      </c>
      <c r="G61" s="12" t="s">
        <v>16</v>
      </c>
      <c r="H61" s="15"/>
      <c r="L61" s="16"/>
      <c r="N61" s="17"/>
      <c r="P61" s="18"/>
      <c r="Q61" s="18"/>
      <c r="R61" s="18"/>
    </row>
    <row r="62" spans="1:18" ht="16.5" customHeight="1" x14ac:dyDescent="0.2">
      <c r="A62" s="13">
        <v>35</v>
      </c>
      <c r="B62" s="14" t="s">
        <v>236</v>
      </c>
      <c r="C62" s="11">
        <v>45073</v>
      </c>
      <c r="D62" s="10">
        <v>870</v>
      </c>
      <c r="E62" s="10">
        <v>53500</v>
      </c>
      <c r="F62" s="10">
        <v>1059</v>
      </c>
      <c r="G62" s="12" t="s">
        <v>19</v>
      </c>
      <c r="H62" s="15"/>
      <c r="L62" s="16"/>
      <c r="N62" s="17"/>
      <c r="P62" s="18"/>
      <c r="Q62" s="18"/>
      <c r="R62" s="18"/>
    </row>
    <row r="63" spans="1:18" ht="16.5" customHeight="1" x14ac:dyDescent="0.2">
      <c r="A63" s="13"/>
      <c r="B63" s="14" t="s">
        <v>237</v>
      </c>
      <c r="C63" s="11">
        <v>45073</v>
      </c>
      <c r="D63" s="10">
        <v>1163</v>
      </c>
      <c r="E63" s="10">
        <v>53261</v>
      </c>
      <c r="F63" s="10">
        <v>1295</v>
      </c>
      <c r="G63" s="12" t="s">
        <v>19</v>
      </c>
      <c r="H63" s="15"/>
      <c r="L63" s="16"/>
      <c r="N63" s="17"/>
      <c r="P63" s="18"/>
      <c r="Q63" s="18"/>
      <c r="R63" s="18"/>
    </row>
    <row r="64" spans="1:18" ht="16.5" customHeight="1" x14ac:dyDescent="0.2">
      <c r="A64" s="13">
        <v>36</v>
      </c>
      <c r="B64" s="14" t="s">
        <v>238</v>
      </c>
      <c r="C64" s="11">
        <v>45076</v>
      </c>
      <c r="D64" s="10">
        <v>3843</v>
      </c>
      <c r="E64" s="10">
        <v>288160</v>
      </c>
      <c r="F64" s="10">
        <v>4347</v>
      </c>
      <c r="G64" s="12" t="s">
        <v>19</v>
      </c>
      <c r="H64" s="15"/>
      <c r="L64" s="16"/>
      <c r="N64" s="17"/>
      <c r="P64" s="18"/>
      <c r="Q64" s="18"/>
      <c r="R64" s="18"/>
    </row>
    <row r="65" spans="1:18" ht="16.5" customHeight="1" x14ac:dyDescent="0.2">
      <c r="A65" s="13">
        <v>37</v>
      </c>
      <c r="B65" s="14" t="s">
        <v>259</v>
      </c>
      <c r="C65" s="11">
        <v>45080</v>
      </c>
      <c r="D65" s="10">
        <v>1310</v>
      </c>
      <c r="E65" s="10">
        <v>81072</v>
      </c>
      <c r="F65" s="10">
        <v>1545</v>
      </c>
      <c r="G65" s="12" t="s">
        <v>19</v>
      </c>
      <c r="H65" s="15"/>
      <c r="L65" s="16"/>
      <c r="N65" s="17"/>
      <c r="P65" s="18"/>
      <c r="Q65" s="18"/>
      <c r="R65" s="18"/>
    </row>
    <row r="66" spans="1:18" ht="16.5" customHeight="1" x14ac:dyDescent="0.2">
      <c r="A66" s="13"/>
      <c r="B66" s="14" t="s">
        <v>260</v>
      </c>
      <c r="C66" s="11">
        <v>45080</v>
      </c>
      <c r="D66" s="10">
        <v>996</v>
      </c>
      <c r="E66" s="10">
        <v>57530</v>
      </c>
      <c r="F66" s="10">
        <v>1124</v>
      </c>
      <c r="G66" s="12" t="s">
        <v>19</v>
      </c>
      <c r="H66" s="15"/>
      <c r="L66" s="16"/>
      <c r="N66" s="17"/>
      <c r="P66" s="18"/>
      <c r="Q66" s="18"/>
      <c r="R66" s="18"/>
    </row>
    <row r="67" spans="1:18" ht="16.5" customHeight="1" x14ac:dyDescent="0.2">
      <c r="A67" s="13">
        <v>38</v>
      </c>
      <c r="B67" s="14" t="s">
        <v>261</v>
      </c>
      <c r="C67" s="11">
        <v>45087</v>
      </c>
      <c r="D67" s="10">
        <v>1575</v>
      </c>
      <c r="E67" s="10">
        <v>125331</v>
      </c>
      <c r="F67" s="10">
        <v>1640</v>
      </c>
      <c r="G67" s="12" t="s">
        <v>19</v>
      </c>
      <c r="H67" s="15"/>
      <c r="L67" s="16"/>
      <c r="N67" s="17"/>
      <c r="P67" s="18"/>
      <c r="Q67" s="18"/>
      <c r="R67" s="18"/>
    </row>
    <row r="68" spans="1:18" ht="16.5" customHeight="1" x14ac:dyDescent="0.2">
      <c r="A68" s="13">
        <v>39</v>
      </c>
      <c r="B68" s="14" t="s">
        <v>262</v>
      </c>
      <c r="C68" s="11">
        <v>45087</v>
      </c>
      <c r="D68" s="10">
        <v>1057</v>
      </c>
      <c r="E68" s="10">
        <v>65500</v>
      </c>
      <c r="F68" s="10">
        <v>1286</v>
      </c>
      <c r="G68" s="12" t="s">
        <v>19</v>
      </c>
      <c r="H68" s="15"/>
      <c r="L68" s="16"/>
      <c r="N68" s="17"/>
      <c r="P68" s="18"/>
      <c r="Q68" s="18"/>
      <c r="R68" s="18"/>
    </row>
    <row r="69" spans="1:18" ht="16.5" customHeight="1" x14ac:dyDescent="0.2">
      <c r="A69" s="13"/>
      <c r="B69" s="14" t="s">
        <v>263</v>
      </c>
      <c r="C69" s="11">
        <v>45087</v>
      </c>
      <c r="D69" s="10">
        <v>814</v>
      </c>
      <c r="E69" s="10">
        <v>53420</v>
      </c>
      <c r="F69" s="10">
        <v>905</v>
      </c>
      <c r="G69" s="12" t="s">
        <v>19</v>
      </c>
      <c r="H69" s="15"/>
      <c r="L69" s="16"/>
      <c r="N69" s="17"/>
      <c r="P69" s="18"/>
      <c r="Q69" s="18"/>
      <c r="R69" s="18"/>
    </row>
    <row r="70" spans="1:18" ht="16.5" customHeight="1" x14ac:dyDescent="0.2">
      <c r="A70" s="13">
        <v>40</v>
      </c>
      <c r="B70" s="14" t="s">
        <v>264</v>
      </c>
      <c r="C70" s="11">
        <v>45090</v>
      </c>
      <c r="D70" s="10">
        <v>1068</v>
      </c>
      <c r="E70" s="10">
        <v>53958</v>
      </c>
      <c r="F70" s="10">
        <v>1600</v>
      </c>
      <c r="G70" s="12" t="s">
        <v>16</v>
      </c>
      <c r="H70" s="15"/>
      <c r="L70" s="16"/>
      <c r="N70" s="17"/>
      <c r="P70" s="18"/>
      <c r="Q70" s="18"/>
      <c r="R70" s="18"/>
    </row>
    <row r="71" spans="1:18" ht="16.5" customHeight="1" x14ac:dyDescent="0.2">
      <c r="A71" s="13">
        <v>41</v>
      </c>
      <c r="B71" s="14" t="s">
        <v>265</v>
      </c>
      <c r="C71" s="11">
        <v>45100</v>
      </c>
      <c r="D71" s="10">
        <v>561</v>
      </c>
      <c r="E71" s="10">
        <v>97299</v>
      </c>
      <c r="F71" s="10">
        <v>1820</v>
      </c>
      <c r="G71" s="12" t="s">
        <v>16</v>
      </c>
      <c r="H71" s="15"/>
      <c r="L71" s="16"/>
      <c r="N71" s="17"/>
      <c r="P71" s="18"/>
      <c r="Q71" s="18"/>
      <c r="R71" s="18"/>
    </row>
    <row r="72" spans="1:18" ht="16.5" customHeight="1" x14ac:dyDescent="0.2">
      <c r="A72" s="13">
        <v>42</v>
      </c>
      <c r="B72" s="14" t="s">
        <v>275</v>
      </c>
      <c r="C72" s="11">
        <v>45114</v>
      </c>
      <c r="D72" s="10">
        <v>1044</v>
      </c>
      <c r="E72" s="10">
        <v>69026</v>
      </c>
      <c r="F72" s="10">
        <v>2317</v>
      </c>
      <c r="G72" s="12" t="s">
        <v>16</v>
      </c>
      <c r="H72" s="15"/>
      <c r="L72" s="16"/>
      <c r="N72" s="17"/>
      <c r="P72" s="18"/>
      <c r="Q72" s="18"/>
      <c r="R72" s="18"/>
    </row>
    <row r="73" spans="1:18" ht="16.5" customHeight="1" x14ac:dyDescent="0.2">
      <c r="A73" s="13">
        <v>43</v>
      </c>
      <c r="B73" s="14" t="s">
        <v>276</v>
      </c>
      <c r="C73" s="11">
        <v>45133</v>
      </c>
      <c r="D73" s="10">
        <v>506</v>
      </c>
      <c r="E73" s="10">
        <v>98031</v>
      </c>
      <c r="F73" s="10">
        <v>1823</v>
      </c>
      <c r="G73" s="12" t="s">
        <v>16</v>
      </c>
      <c r="H73" s="15"/>
      <c r="L73" s="16"/>
      <c r="N73" s="17"/>
      <c r="P73" s="18"/>
      <c r="Q73" s="18"/>
      <c r="R73" s="18"/>
    </row>
    <row r="74" spans="1:18" ht="16.5" customHeight="1" x14ac:dyDescent="0.2">
      <c r="A74" s="13">
        <v>44</v>
      </c>
      <c r="B74" s="14" t="s">
        <v>281</v>
      </c>
      <c r="C74" s="11">
        <v>45156</v>
      </c>
      <c r="D74" s="10">
        <v>1262</v>
      </c>
      <c r="E74" s="10">
        <v>139863</v>
      </c>
      <c r="F74" s="10">
        <v>2870</v>
      </c>
      <c r="G74" s="12" t="s">
        <v>16</v>
      </c>
      <c r="H74" s="15"/>
      <c r="L74" s="16"/>
      <c r="N74" s="17"/>
      <c r="P74" s="18"/>
      <c r="Q74" s="18"/>
      <c r="R74" s="18"/>
    </row>
    <row r="75" spans="1:18" ht="16.5" customHeight="1" x14ac:dyDescent="0.2">
      <c r="A75" s="13">
        <v>45</v>
      </c>
      <c r="B75" s="14" t="s">
        <v>286</v>
      </c>
      <c r="C75" s="11">
        <v>45178</v>
      </c>
      <c r="D75" s="10">
        <v>1432</v>
      </c>
      <c r="E75" s="10">
        <v>105106</v>
      </c>
      <c r="F75" s="10">
        <v>2577</v>
      </c>
      <c r="G75" s="12" t="s">
        <v>16</v>
      </c>
      <c r="H75" s="15"/>
      <c r="L75" s="16"/>
      <c r="N75" s="17"/>
      <c r="P75" s="18"/>
      <c r="Q75" s="18"/>
      <c r="R75" s="18"/>
    </row>
    <row r="76" spans="1:18" ht="16.5" customHeight="1" x14ac:dyDescent="0.2">
      <c r="A76" s="13">
        <v>46</v>
      </c>
      <c r="B76" s="14" t="s">
        <v>289</v>
      </c>
      <c r="C76" s="11">
        <v>45201</v>
      </c>
      <c r="D76" s="10">
        <v>710</v>
      </c>
      <c r="E76" s="10">
        <v>105783</v>
      </c>
      <c r="F76" s="10">
        <v>2044</v>
      </c>
      <c r="G76" s="12" t="s">
        <v>16</v>
      </c>
      <c r="H76" s="15"/>
      <c r="L76" s="16"/>
      <c r="N76" s="17"/>
      <c r="P76" s="18"/>
      <c r="Q76" s="18"/>
      <c r="R76" s="18"/>
    </row>
    <row r="77" spans="1:18" ht="16.5" customHeight="1" x14ac:dyDescent="0.2">
      <c r="A77" s="13">
        <v>47</v>
      </c>
      <c r="B77" s="14" t="s">
        <v>290</v>
      </c>
      <c r="C77" s="11">
        <v>45202</v>
      </c>
      <c r="D77" s="10">
        <v>1300</v>
      </c>
      <c r="E77" s="10">
        <v>75817</v>
      </c>
      <c r="F77" s="10">
        <v>1949</v>
      </c>
      <c r="G77" s="12" t="s">
        <v>16</v>
      </c>
      <c r="H77" s="15"/>
      <c r="L77" s="16"/>
      <c r="N77" s="17"/>
      <c r="P77" s="18"/>
      <c r="Q77" s="18"/>
      <c r="R77" s="18"/>
    </row>
    <row r="78" spans="1:18" ht="16.5" customHeight="1" x14ac:dyDescent="0.2">
      <c r="A78" s="13">
        <v>48</v>
      </c>
      <c r="B78" s="14" t="s">
        <v>291</v>
      </c>
      <c r="C78" s="11">
        <v>45215</v>
      </c>
      <c r="D78" s="10">
        <v>573</v>
      </c>
      <c r="E78" s="10">
        <v>65247</v>
      </c>
      <c r="F78" s="10">
        <v>1428</v>
      </c>
      <c r="G78" s="12" t="s">
        <v>16</v>
      </c>
      <c r="H78" s="15"/>
      <c r="L78" s="16"/>
      <c r="N78" s="17"/>
      <c r="P78" s="18"/>
      <c r="Q78" s="18"/>
      <c r="R78" s="18"/>
    </row>
    <row r="79" spans="1:18" ht="16.5" customHeight="1" x14ac:dyDescent="0.2">
      <c r="A79" s="13">
        <v>49</v>
      </c>
      <c r="B79" s="14" t="s">
        <v>292</v>
      </c>
      <c r="C79" s="11">
        <v>45228</v>
      </c>
      <c r="D79" s="10">
        <v>1311</v>
      </c>
      <c r="E79" s="10">
        <v>103606</v>
      </c>
      <c r="F79" s="10">
        <v>2696</v>
      </c>
      <c r="G79" s="12" t="s">
        <v>16</v>
      </c>
      <c r="H79" s="15"/>
      <c r="L79" s="16"/>
      <c r="N79" s="17"/>
      <c r="P79" s="18"/>
      <c r="Q79" s="18"/>
      <c r="R79" s="18"/>
    </row>
    <row r="80" spans="1:18" ht="8.1" customHeight="1" x14ac:dyDescent="0.2">
      <c r="A80" s="13"/>
      <c r="B80" s="14"/>
      <c r="C80" s="11"/>
      <c r="D80" s="10"/>
      <c r="E80" s="10"/>
      <c r="F80" s="10"/>
      <c r="G80" s="12"/>
      <c r="H80" s="15"/>
      <c r="L80" s="16"/>
      <c r="N80" s="17"/>
      <c r="P80" s="18"/>
      <c r="Q80" s="18"/>
      <c r="R80" s="18"/>
    </row>
    <row r="81" spans="1:18" s="116" customFormat="1" ht="16.5" customHeight="1" x14ac:dyDescent="0.2">
      <c r="A81" s="112"/>
      <c r="B81" s="113"/>
      <c r="C81" s="114" t="s">
        <v>42</v>
      </c>
      <c r="D81" s="113">
        <f>SUM(D13:D80)</f>
        <v>123043</v>
      </c>
      <c r="E81" s="113">
        <f>SUM(E13:E80)</f>
        <v>9140462</v>
      </c>
      <c r="F81" s="114">
        <f>SUM(F13:F80)</f>
        <v>155110</v>
      </c>
      <c r="G81" s="114"/>
      <c r="H81" s="115"/>
      <c r="P81" s="117"/>
      <c r="Q81" s="117"/>
      <c r="R81" s="117"/>
    </row>
    <row r="83" spans="1:18" x14ac:dyDescent="0.2">
      <c r="D83" s="20"/>
      <c r="E83" s="20"/>
      <c r="F83" s="20"/>
    </row>
    <row r="84" spans="1:18" x14ac:dyDescent="0.2">
      <c r="D84" s="20"/>
      <c r="E84" s="20"/>
      <c r="F84" s="20"/>
    </row>
    <row r="85" spans="1:18" x14ac:dyDescent="0.2">
      <c r="E85" s="20"/>
    </row>
    <row r="88" spans="1:18" x14ac:dyDescent="0.2">
      <c r="F88" s="21"/>
      <c r="G88" s="21"/>
      <c r="H88" s="21"/>
    </row>
  </sheetData>
  <phoneticPr fontId="25" type="noConversion"/>
  <pageMargins left="1.4569444444444399" right="0.31527777777777799" top="0.31527777777777799" bottom="0.43333333333333302" header="0.511811023622047" footer="0"/>
  <pageSetup paperSize="9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0:S90"/>
  <sheetViews>
    <sheetView showGridLines="0" zoomScaleNormal="100" zoomScalePageLayoutView="110" workbookViewId="0">
      <selection activeCell="E1" sqref="E1"/>
    </sheetView>
  </sheetViews>
  <sheetFormatPr baseColWidth="10" defaultColWidth="11.42578125" defaultRowHeight="12.75" x14ac:dyDescent="0.2"/>
  <cols>
    <col min="1" max="1" width="22.28515625" style="1" customWidth="1"/>
    <col min="2" max="2" width="11.42578125" style="1"/>
    <col min="3" max="3" width="12.7109375" style="1" customWidth="1"/>
    <col min="4" max="17" width="11.42578125" style="1"/>
    <col min="18" max="18" width="12.85546875" style="1" customWidth="1"/>
    <col min="19" max="16384" width="11.42578125" style="1"/>
  </cols>
  <sheetData>
    <row r="10" spans="1:16" ht="15" x14ac:dyDescent="0.25">
      <c r="A10" s="3" t="s">
        <v>43</v>
      </c>
      <c r="B10" s="4"/>
      <c r="C10" s="4"/>
      <c r="D10" s="143"/>
      <c r="E10" s="145" t="str">
        <f>Principal!C13</f>
        <v>Datos al 31/10/2023</v>
      </c>
    </row>
    <row r="11" spans="1:16" x14ac:dyDescent="0.2">
      <c r="A11" s="4"/>
      <c r="B11" s="4"/>
      <c r="C11" s="4"/>
      <c r="D11" s="4"/>
      <c r="E11" s="4"/>
    </row>
    <row r="12" spans="1:16" ht="16.5" customHeight="1" x14ac:dyDescent="0.2">
      <c r="A12" s="7" t="s">
        <v>44</v>
      </c>
      <c r="B12" s="6" t="s">
        <v>11</v>
      </c>
      <c r="C12" s="6" t="s">
        <v>12</v>
      </c>
      <c r="D12" s="6" t="s">
        <v>13</v>
      </c>
      <c r="E12" s="6" t="s">
        <v>45</v>
      </c>
      <c r="H12" s="22"/>
      <c r="I12" s="23"/>
      <c r="J12" s="23"/>
      <c r="K12" s="23"/>
      <c r="M12" s="22"/>
      <c r="N12" s="23"/>
      <c r="O12" s="23"/>
      <c r="P12" s="23"/>
    </row>
    <row r="13" spans="1:16" ht="16.5" customHeight="1" x14ac:dyDescent="0.2">
      <c r="A13" s="146" t="s">
        <v>46</v>
      </c>
      <c r="B13" s="147">
        <v>16082</v>
      </c>
      <c r="C13" s="147">
        <v>1198887</v>
      </c>
      <c r="D13" s="147">
        <v>18512</v>
      </c>
      <c r="E13" s="109">
        <f>+D13/$D$90</f>
        <v>0.11926759184094218</v>
      </c>
      <c r="H13" s="22"/>
      <c r="I13" s="23"/>
      <c r="J13" s="23"/>
      <c r="K13" s="23"/>
      <c r="M13" s="22"/>
      <c r="N13" s="23"/>
      <c r="O13" s="23"/>
      <c r="P13" s="23"/>
    </row>
    <row r="14" spans="1:16" ht="16.5" customHeight="1" x14ac:dyDescent="0.2">
      <c r="A14" s="146" t="s">
        <v>48</v>
      </c>
      <c r="B14" s="147">
        <v>11535</v>
      </c>
      <c r="C14" s="147">
        <v>687894</v>
      </c>
      <c r="D14" s="147">
        <v>17422</v>
      </c>
      <c r="E14" s="24">
        <f>+D14/$D$90</f>
        <v>0.11224502944322033</v>
      </c>
      <c r="H14" s="22"/>
      <c r="I14" s="23"/>
      <c r="J14" s="23"/>
      <c r="K14" s="23"/>
      <c r="M14" s="22"/>
      <c r="N14" s="23"/>
      <c r="O14" s="23"/>
      <c r="P14" s="23"/>
    </row>
    <row r="15" spans="1:16" ht="16.5" customHeight="1" x14ac:dyDescent="0.2">
      <c r="A15" s="146" t="s">
        <v>47</v>
      </c>
      <c r="B15" s="147">
        <v>14647</v>
      </c>
      <c r="C15" s="147">
        <v>1052243</v>
      </c>
      <c r="D15" s="147">
        <v>15779</v>
      </c>
      <c r="E15" s="24">
        <f>+D15/$D$90</f>
        <v>0.10165964410426895</v>
      </c>
      <c r="H15" s="22"/>
      <c r="I15" s="23"/>
      <c r="J15" s="23"/>
      <c r="K15" s="23"/>
      <c r="M15" s="22"/>
      <c r="N15" s="23"/>
      <c r="O15" s="23"/>
      <c r="P15" s="23"/>
    </row>
    <row r="16" spans="1:16" ht="16.5" customHeight="1" x14ac:dyDescent="0.2">
      <c r="A16" s="146" t="s">
        <v>49</v>
      </c>
      <c r="B16" s="147">
        <v>9163</v>
      </c>
      <c r="C16" s="147">
        <v>750424</v>
      </c>
      <c r="D16" s="147">
        <v>10292</v>
      </c>
      <c r="E16" s="24">
        <f>+D16/$D$90</f>
        <v>6.6308451557204898E-2</v>
      </c>
      <c r="H16" s="22"/>
      <c r="I16" s="23"/>
      <c r="J16" s="23"/>
      <c r="K16" s="23"/>
      <c r="M16" s="22"/>
      <c r="N16" s="23"/>
      <c r="O16" s="23"/>
      <c r="P16" s="23"/>
    </row>
    <row r="17" spans="1:16" ht="16.5" customHeight="1" x14ac:dyDescent="0.2">
      <c r="A17" s="146" t="s">
        <v>54</v>
      </c>
      <c r="B17" s="147">
        <v>8830</v>
      </c>
      <c r="C17" s="147">
        <v>611490</v>
      </c>
      <c r="D17" s="147">
        <v>10013</v>
      </c>
      <c r="E17" s="24">
        <f>+D17/$D$90</f>
        <v>6.4510933292099934E-2</v>
      </c>
      <c r="H17" s="22"/>
      <c r="I17" s="23"/>
      <c r="J17" s="23"/>
      <c r="K17" s="23"/>
      <c r="M17" s="22"/>
      <c r="N17" s="23"/>
      <c r="O17" s="23"/>
      <c r="P17" s="23"/>
    </row>
    <row r="18" spans="1:16" ht="16.5" customHeight="1" x14ac:dyDescent="0.2">
      <c r="A18" s="146" t="s">
        <v>50</v>
      </c>
      <c r="B18" s="147">
        <v>6364</v>
      </c>
      <c r="C18" s="147">
        <v>556738</v>
      </c>
      <c r="D18" s="147">
        <v>7439</v>
      </c>
      <c r="E18" s="24">
        <f>+D18/$D$90</f>
        <v>4.7927377685002638E-2</v>
      </c>
      <c r="H18" s="22"/>
      <c r="I18" s="23"/>
      <c r="J18" s="23"/>
      <c r="K18" s="23"/>
      <c r="M18" s="22"/>
      <c r="N18" s="23"/>
      <c r="O18" s="23"/>
      <c r="P18" s="23"/>
    </row>
    <row r="19" spans="1:16" ht="16.5" customHeight="1" x14ac:dyDescent="0.2">
      <c r="A19" s="146" t="s">
        <v>56</v>
      </c>
      <c r="B19" s="147">
        <v>5212</v>
      </c>
      <c r="C19" s="147">
        <v>47812</v>
      </c>
      <c r="D19" s="147">
        <v>7235</v>
      </c>
      <c r="E19" s="24">
        <f>+D19/$D$90</f>
        <v>4.6613063254603321E-2</v>
      </c>
      <c r="H19" s="22"/>
      <c r="I19" s="23"/>
      <c r="J19" s="23"/>
      <c r="K19" s="23"/>
      <c r="M19" s="22"/>
      <c r="N19" s="23"/>
      <c r="O19" s="23"/>
      <c r="P19" s="23"/>
    </row>
    <row r="20" spans="1:16" ht="16.5" customHeight="1" x14ac:dyDescent="0.2">
      <c r="A20" s="146" t="s">
        <v>51</v>
      </c>
      <c r="B20" s="147">
        <v>5857</v>
      </c>
      <c r="C20" s="147">
        <v>461197</v>
      </c>
      <c r="D20" s="147">
        <v>6614</v>
      </c>
      <c r="E20" s="24">
        <f>+D20/$D$90</f>
        <v>4.2612135503240688E-2</v>
      </c>
      <c r="H20" s="22"/>
      <c r="I20" s="23"/>
      <c r="J20" s="23"/>
      <c r="K20" s="23"/>
      <c r="M20" s="22"/>
      <c r="N20" s="23"/>
      <c r="O20" s="23"/>
      <c r="P20" s="23"/>
    </row>
    <row r="21" spans="1:16" ht="16.5" customHeight="1" x14ac:dyDescent="0.2">
      <c r="A21" s="146" t="s">
        <v>52</v>
      </c>
      <c r="B21" s="147">
        <v>5340</v>
      </c>
      <c r="C21" s="147">
        <v>377889</v>
      </c>
      <c r="D21" s="147">
        <v>6166</v>
      </c>
      <c r="E21" s="24">
        <f>+D21/$D$90</f>
        <v>3.9725797930599042E-2</v>
      </c>
      <c r="H21" s="22"/>
      <c r="I21" s="23"/>
      <c r="J21" s="23"/>
      <c r="K21" s="23"/>
      <c r="M21" s="22"/>
      <c r="N21" s="23"/>
      <c r="O21" s="23"/>
      <c r="P21" s="23"/>
    </row>
    <row r="22" spans="1:16" ht="16.5" customHeight="1" x14ac:dyDescent="0.2">
      <c r="A22" s="146" t="s">
        <v>55</v>
      </c>
      <c r="B22" s="147">
        <v>4379</v>
      </c>
      <c r="C22" s="147">
        <v>294968</v>
      </c>
      <c r="D22" s="147">
        <v>5364</v>
      </c>
      <c r="E22" s="24">
        <f>+D22/$D$90</f>
        <v>3.4558738258146815E-2</v>
      </c>
      <c r="H22" s="22"/>
      <c r="I22" s="23"/>
      <c r="J22" s="23"/>
      <c r="K22" s="23"/>
      <c r="M22" s="22"/>
      <c r="N22" s="23"/>
      <c r="O22" s="23"/>
      <c r="P22" s="23"/>
    </row>
    <row r="23" spans="1:16" ht="16.5" customHeight="1" x14ac:dyDescent="0.2">
      <c r="A23" s="146" t="s">
        <v>53</v>
      </c>
      <c r="B23" s="147">
        <v>3904</v>
      </c>
      <c r="C23" s="147">
        <v>350897</v>
      </c>
      <c r="D23" s="147">
        <v>4928</v>
      </c>
      <c r="E23" s="24">
        <f>+D23/$D$90</f>
        <v>3.1749713299058076E-2</v>
      </c>
      <c r="H23" s="22"/>
      <c r="I23" s="23"/>
      <c r="J23" s="23"/>
      <c r="K23" s="23"/>
      <c r="M23" s="22"/>
      <c r="N23" s="23"/>
      <c r="O23" s="23"/>
      <c r="P23" s="23"/>
    </row>
    <row r="24" spans="1:16" ht="16.5" customHeight="1" x14ac:dyDescent="0.2">
      <c r="A24" s="146" t="s">
        <v>212</v>
      </c>
      <c r="B24" s="147">
        <v>0</v>
      </c>
      <c r="C24" s="147">
        <v>362124</v>
      </c>
      <c r="D24" s="147">
        <v>4883</v>
      </c>
      <c r="E24" s="24">
        <f>+D24/$D$90</f>
        <v>3.1459790998234698E-2</v>
      </c>
      <c r="H24" s="22"/>
      <c r="I24" s="23"/>
      <c r="J24" s="23"/>
      <c r="K24" s="23"/>
      <c r="M24" s="22"/>
      <c r="N24" s="23"/>
      <c r="O24" s="23"/>
      <c r="P24" s="23"/>
    </row>
    <row r="25" spans="1:16" ht="16.5" customHeight="1" x14ac:dyDescent="0.2">
      <c r="A25" s="146" t="s">
        <v>60</v>
      </c>
      <c r="B25" s="147">
        <v>2660</v>
      </c>
      <c r="C25" s="147">
        <v>28004</v>
      </c>
      <c r="D25" s="147">
        <v>3574</v>
      </c>
      <c r="E25" s="24">
        <f>+D25/$D$90</f>
        <v>2.3026273403172395E-2</v>
      </c>
      <c r="H25" s="22"/>
      <c r="I25" s="23"/>
      <c r="J25" s="23"/>
      <c r="K25" s="23"/>
      <c r="M25" s="22"/>
      <c r="N25" s="23"/>
      <c r="O25" s="23"/>
      <c r="P25" s="23"/>
    </row>
    <row r="26" spans="1:16" ht="16.5" customHeight="1" x14ac:dyDescent="0.2">
      <c r="A26" s="146" t="s">
        <v>61</v>
      </c>
      <c r="B26" s="147">
        <v>2601</v>
      </c>
      <c r="C26" s="147">
        <v>183047</v>
      </c>
      <c r="D26" s="147">
        <v>3168</v>
      </c>
      <c r="E26" s="24">
        <f>+D26/$D$90</f>
        <v>2.0410529977965906E-2</v>
      </c>
      <c r="H26" s="22"/>
      <c r="I26" s="23"/>
      <c r="J26" s="23"/>
      <c r="K26" s="23"/>
      <c r="M26" s="22"/>
      <c r="N26" s="23"/>
      <c r="O26" s="23"/>
      <c r="P26" s="23"/>
    </row>
    <row r="27" spans="1:16" ht="16.5" customHeight="1" x14ac:dyDescent="0.2">
      <c r="A27" s="146" t="s">
        <v>62</v>
      </c>
      <c r="B27" s="147">
        <v>2713</v>
      </c>
      <c r="C27" s="147">
        <v>216749</v>
      </c>
      <c r="D27" s="147">
        <v>3144</v>
      </c>
      <c r="E27" s="24">
        <f>+D27/$D$90</f>
        <v>2.0255904750860101E-2</v>
      </c>
      <c r="H27" s="22"/>
      <c r="I27" s="23"/>
      <c r="J27" s="23"/>
      <c r="K27" s="23"/>
      <c r="M27" s="22"/>
      <c r="N27" s="23"/>
      <c r="O27" s="23"/>
      <c r="P27" s="23"/>
    </row>
    <row r="28" spans="1:16" ht="16.5" customHeight="1" x14ac:dyDescent="0.2">
      <c r="A28" s="146" t="s">
        <v>58</v>
      </c>
      <c r="B28" s="147">
        <v>2219</v>
      </c>
      <c r="C28" s="147">
        <v>202985</v>
      </c>
      <c r="D28" s="147">
        <v>2636</v>
      </c>
      <c r="E28" s="24">
        <f>+D28/$D$90</f>
        <v>1.6983004110453954E-2</v>
      </c>
      <c r="H28" s="22"/>
      <c r="I28" s="23"/>
      <c r="J28" s="23"/>
      <c r="K28" s="23"/>
      <c r="M28" s="22"/>
      <c r="N28" s="23"/>
      <c r="O28" s="23"/>
      <c r="P28" s="23"/>
    </row>
    <row r="29" spans="1:16" ht="16.5" customHeight="1" x14ac:dyDescent="0.2">
      <c r="A29" s="146" t="s">
        <v>57</v>
      </c>
      <c r="B29" s="147">
        <v>2120</v>
      </c>
      <c r="C29" s="147">
        <v>159781</v>
      </c>
      <c r="D29" s="147">
        <v>2587</v>
      </c>
      <c r="E29" s="24">
        <f>+D29/$D$90</f>
        <v>1.6667310938446273E-2</v>
      </c>
      <c r="H29" s="22"/>
      <c r="I29" s="23"/>
      <c r="J29" s="23"/>
      <c r="K29" s="23"/>
      <c r="M29" s="22"/>
      <c r="N29" s="23"/>
      <c r="O29" s="23"/>
      <c r="P29" s="23"/>
    </row>
    <row r="30" spans="1:16" ht="16.5" customHeight="1" x14ac:dyDescent="0.2">
      <c r="A30" s="146" t="s">
        <v>68</v>
      </c>
      <c r="B30" s="147">
        <v>2017</v>
      </c>
      <c r="C30" s="147">
        <v>145657</v>
      </c>
      <c r="D30" s="147">
        <v>2487</v>
      </c>
      <c r="E30" s="24">
        <f>+D30/$D$90</f>
        <v>1.6023039158838764E-2</v>
      </c>
      <c r="H30" s="22"/>
      <c r="I30" s="23"/>
      <c r="J30" s="23"/>
      <c r="K30" s="23"/>
      <c r="M30" s="22"/>
      <c r="N30" s="23"/>
      <c r="O30" s="23"/>
      <c r="P30" s="23"/>
    </row>
    <row r="31" spans="1:16" ht="16.5" customHeight="1" x14ac:dyDescent="0.2">
      <c r="A31" s="146" t="s">
        <v>63</v>
      </c>
      <c r="B31" s="147">
        <v>1792</v>
      </c>
      <c r="C31" s="147">
        <v>122287</v>
      </c>
      <c r="D31" s="147">
        <v>2064</v>
      </c>
      <c r="E31" s="24">
        <f>+D31/$D$90</f>
        <v>1.3297769531098999E-2</v>
      </c>
      <c r="H31" s="22"/>
      <c r="I31" s="23"/>
      <c r="J31" s="23"/>
      <c r="K31" s="23"/>
      <c r="M31" s="22"/>
      <c r="N31" s="23"/>
      <c r="O31" s="23"/>
      <c r="P31" s="23"/>
    </row>
    <row r="32" spans="1:16" ht="16.5" customHeight="1" x14ac:dyDescent="0.2">
      <c r="A32" s="146" t="s">
        <v>65</v>
      </c>
      <c r="B32" s="147">
        <v>1775</v>
      </c>
      <c r="C32" s="147">
        <v>150521</v>
      </c>
      <c r="D32" s="147">
        <v>1992</v>
      </c>
      <c r="E32" s="24">
        <f>+D32/$D$90</f>
        <v>1.2833893849781591E-2</v>
      </c>
      <c r="H32" s="22"/>
      <c r="I32" s="23"/>
      <c r="J32" s="23"/>
      <c r="K32" s="23"/>
      <c r="M32" s="22"/>
      <c r="N32" s="23"/>
      <c r="O32" s="23"/>
      <c r="P32" s="23"/>
    </row>
    <row r="33" spans="1:16" ht="16.5" customHeight="1" x14ac:dyDescent="0.2">
      <c r="A33" s="146" t="s">
        <v>64</v>
      </c>
      <c r="B33" s="147">
        <v>1564</v>
      </c>
      <c r="C33" s="147">
        <v>114051</v>
      </c>
      <c r="D33" s="147">
        <v>1930</v>
      </c>
      <c r="E33" s="24">
        <f>+D33/$D$90</f>
        <v>1.2434445346424936E-2</v>
      </c>
      <c r="H33" s="22"/>
      <c r="I33" s="23"/>
      <c r="J33" s="23"/>
      <c r="K33" s="23"/>
      <c r="M33" s="22"/>
      <c r="N33" s="23"/>
      <c r="O33" s="23"/>
      <c r="P33" s="23"/>
    </row>
    <row r="34" spans="1:16" ht="16.5" customHeight="1" x14ac:dyDescent="0.2">
      <c r="A34" s="146" t="s">
        <v>59</v>
      </c>
      <c r="B34" s="147">
        <v>1428</v>
      </c>
      <c r="C34" s="147">
        <v>95302</v>
      </c>
      <c r="D34" s="147">
        <v>1744</v>
      </c>
      <c r="E34" s="24">
        <f>+D34/$D$90</f>
        <v>1.1236099836354967E-2</v>
      </c>
      <c r="H34" s="22"/>
      <c r="I34" s="23"/>
      <c r="J34" s="23"/>
      <c r="K34" s="23"/>
      <c r="M34" s="22"/>
      <c r="N34" s="23"/>
      <c r="O34" s="23"/>
      <c r="P34" s="23"/>
    </row>
    <row r="35" spans="1:16" ht="16.5" customHeight="1" x14ac:dyDescent="0.2">
      <c r="A35" s="146" t="s">
        <v>67</v>
      </c>
      <c r="B35" s="147">
        <v>1095</v>
      </c>
      <c r="C35" s="147">
        <v>74176</v>
      </c>
      <c r="D35" s="147">
        <v>1310</v>
      </c>
      <c r="E35" s="24">
        <f>+D35/$D$90</f>
        <v>8.4399603128583762E-3</v>
      </c>
      <c r="H35" s="22"/>
      <c r="I35" s="23"/>
      <c r="J35" s="23"/>
      <c r="K35" s="23"/>
      <c r="M35" s="22"/>
      <c r="N35" s="23"/>
      <c r="O35" s="23"/>
      <c r="P35" s="23"/>
    </row>
    <row r="36" spans="1:16" ht="16.5" customHeight="1" x14ac:dyDescent="0.2">
      <c r="A36" s="146" t="s">
        <v>267</v>
      </c>
      <c r="B36" s="147">
        <v>0</v>
      </c>
      <c r="C36" s="147">
        <v>84175</v>
      </c>
      <c r="D36" s="147">
        <v>1226</v>
      </c>
      <c r="E36" s="24">
        <f>+D36/$D$90</f>
        <v>7.8987720179880677E-3</v>
      </c>
      <c r="H36" s="22"/>
      <c r="I36" s="23"/>
      <c r="J36" s="23"/>
      <c r="K36" s="23"/>
      <c r="M36" s="22"/>
      <c r="N36" s="23"/>
      <c r="O36" s="23"/>
      <c r="P36" s="23"/>
    </row>
    <row r="37" spans="1:16" ht="16.5" customHeight="1" x14ac:dyDescent="0.2">
      <c r="A37" s="146" t="s">
        <v>268</v>
      </c>
      <c r="B37" s="147">
        <v>0</v>
      </c>
      <c r="C37" s="147">
        <v>48001</v>
      </c>
      <c r="D37" s="147">
        <v>1200</v>
      </c>
      <c r="E37" s="24">
        <f>+D37/$D$90</f>
        <v>7.7312613552901156E-3</v>
      </c>
      <c r="H37" s="22"/>
      <c r="I37" s="23"/>
      <c r="J37" s="23"/>
      <c r="K37" s="23"/>
      <c r="M37" s="22"/>
      <c r="N37" s="23"/>
      <c r="O37" s="23"/>
      <c r="P37" s="23"/>
    </row>
    <row r="38" spans="1:16" ht="16.5" customHeight="1" x14ac:dyDescent="0.2">
      <c r="A38" s="146" t="s">
        <v>66</v>
      </c>
      <c r="B38" s="147">
        <v>1014</v>
      </c>
      <c r="C38" s="147">
        <v>101754</v>
      </c>
      <c r="D38" s="147">
        <v>936</v>
      </c>
      <c r="E38" s="24">
        <f>+D38/$D$90</f>
        <v>6.0303838571262904E-3</v>
      </c>
      <c r="H38" s="22"/>
      <c r="I38" s="23"/>
      <c r="J38" s="23"/>
      <c r="K38" s="23"/>
      <c r="M38" s="22"/>
      <c r="N38" s="23"/>
      <c r="O38" s="23"/>
      <c r="P38" s="23"/>
    </row>
    <row r="39" spans="1:16" ht="16.5" customHeight="1" x14ac:dyDescent="0.2">
      <c r="A39" s="146" t="s">
        <v>69</v>
      </c>
      <c r="B39" s="147">
        <v>641</v>
      </c>
      <c r="C39" s="147">
        <v>70176</v>
      </c>
      <c r="D39" s="147">
        <v>719</v>
      </c>
      <c r="E39" s="24">
        <f>+D39/$D$90</f>
        <v>4.6323140953779939E-3</v>
      </c>
      <c r="H39" s="22"/>
      <c r="I39" s="23"/>
      <c r="J39" s="23"/>
      <c r="K39" s="23"/>
      <c r="M39" s="22"/>
      <c r="N39" s="23"/>
      <c r="O39" s="23"/>
      <c r="P39" s="23"/>
    </row>
    <row r="40" spans="1:16" ht="16.5" customHeight="1" x14ac:dyDescent="0.2">
      <c r="A40" s="146" t="s">
        <v>266</v>
      </c>
      <c r="B40" s="147">
        <v>324</v>
      </c>
      <c r="C40" s="147">
        <v>23778</v>
      </c>
      <c r="D40" s="147">
        <v>581</v>
      </c>
      <c r="E40" s="24">
        <f>+D40/$D$90</f>
        <v>3.7432190395196309E-3</v>
      </c>
      <c r="H40" s="22"/>
      <c r="I40" s="23"/>
      <c r="J40" s="23"/>
      <c r="K40" s="23"/>
      <c r="M40" s="22"/>
      <c r="N40" s="23"/>
      <c r="O40" s="23"/>
      <c r="P40" s="23"/>
    </row>
    <row r="41" spans="1:16" ht="16.5" customHeight="1" x14ac:dyDescent="0.2">
      <c r="A41" s="146" t="s">
        <v>72</v>
      </c>
      <c r="B41" s="147">
        <v>503</v>
      </c>
      <c r="C41" s="147">
        <v>42728</v>
      </c>
      <c r="D41" s="147">
        <v>561</v>
      </c>
      <c r="E41" s="24">
        <f>+D41/$D$90</f>
        <v>3.6143646835981292E-3</v>
      </c>
      <c r="H41" s="22"/>
      <c r="I41" s="23"/>
      <c r="J41" s="23"/>
      <c r="K41" s="23"/>
      <c r="M41" s="22"/>
      <c r="N41" s="23"/>
      <c r="O41" s="23"/>
      <c r="P41" s="23"/>
    </row>
    <row r="42" spans="1:16" ht="16.5" customHeight="1" x14ac:dyDescent="0.2">
      <c r="A42" s="146" t="s">
        <v>71</v>
      </c>
      <c r="B42" s="147">
        <v>426</v>
      </c>
      <c r="C42" s="147">
        <v>25914</v>
      </c>
      <c r="D42" s="147">
        <v>531</v>
      </c>
      <c r="E42" s="24">
        <f>+D42/$D$90</f>
        <v>3.4210831497158761E-3</v>
      </c>
      <c r="H42" s="22"/>
      <c r="I42" s="23"/>
      <c r="J42" s="23"/>
      <c r="K42" s="23"/>
      <c r="M42" s="22"/>
      <c r="N42" s="23"/>
      <c r="O42" s="23"/>
      <c r="P42" s="23"/>
    </row>
    <row r="43" spans="1:16" ht="16.5" customHeight="1" x14ac:dyDescent="0.2">
      <c r="A43" s="146" t="s">
        <v>86</v>
      </c>
      <c r="B43" s="147">
        <v>410</v>
      </c>
      <c r="C43" s="147">
        <v>24430</v>
      </c>
      <c r="D43" s="147">
        <v>501</v>
      </c>
      <c r="E43" s="24">
        <f>+D43/$D$90</f>
        <v>3.2278016158336234E-3</v>
      </c>
      <c r="H43" s="22"/>
      <c r="I43" s="23"/>
      <c r="J43" s="23"/>
      <c r="K43" s="23"/>
      <c r="M43" s="22"/>
      <c r="N43" s="23"/>
      <c r="O43" s="23"/>
      <c r="P43" s="23"/>
    </row>
    <row r="44" spans="1:16" ht="16.5" customHeight="1" x14ac:dyDescent="0.2">
      <c r="A44" s="146" t="s">
        <v>241</v>
      </c>
      <c r="B44" s="147">
        <v>630</v>
      </c>
      <c r="C44" s="147">
        <v>630</v>
      </c>
      <c r="D44" s="147">
        <v>475</v>
      </c>
      <c r="E44" s="24">
        <f>+D44/$D$90</f>
        <v>3.0602909531356709E-3</v>
      </c>
      <c r="H44" s="22"/>
      <c r="I44" s="23"/>
      <c r="J44" s="23"/>
      <c r="K44" s="23"/>
      <c r="M44" s="22"/>
      <c r="N44" s="23"/>
      <c r="O44" s="23"/>
      <c r="P44" s="23"/>
    </row>
    <row r="45" spans="1:16" ht="16.5" customHeight="1" x14ac:dyDescent="0.2">
      <c r="A45" s="146" t="s">
        <v>77</v>
      </c>
      <c r="B45" s="147">
        <v>372</v>
      </c>
      <c r="C45" s="147">
        <v>24135</v>
      </c>
      <c r="D45" s="147">
        <v>461</v>
      </c>
      <c r="E45" s="24">
        <f>+D45/$D$90</f>
        <v>2.9700929039906195E-3</v>
      </c>
      <c r="H45" s="22"/>
      <c r="I45" s="23"/>
      <c r="J45" s="23"/>
      <c r="K45" s="23"/>
      <c r="M45" s="22"/>
      <c r="N45" s="23"/>
      <c r="O45" s="23"/>
      <c r="P45" s="23"/>
    </row>
    <row r="46" spans="1:16" ht="16.5" customHeight="1" x14ac:dyDescent="0.2">
      <c r="A46" s="146" t="s">
        <v>87</v>
      </c>
      <c r="B46" s="147">
        <v>320</v>
      </c>
      <c r="C46" s="147">
        <v>6540</v>
      </c>
      <c r="D46" s="147">
        <v>428</v>
      </c>
      <c r="E46" s="24">
        <f>+D46/$D$90</f>
        <v>2.7574832167201412E-3</v>
      </c>
      <c r="H46" s="22"/>
      <c r="I46" s="23"/>
      <c r="J46" s="23"/>
      <c r="K46" s="23"/>
      <c r="M46" s="22"/>
      <c r="N46" s="23"/>
      <c r="O46" s="23"/>
      <c r="P46" s="23"/>
    </row>
    <row r="47" spans="1:16" ht="16.5" customHeight="1" x14ac:dyDescent="0.2">
      <c r="A47" s="146" t="s">
        <v>70</v>
      </c>
      <c r="B47" s="147">
        <v>309</v>
      </c>
      <c r="C47" s="147">
        <v>30474</v>
      </c>
      <c r="D47" s="147">
        <v>409</v>
      </c>
      <c r="E47" s="24">
        <f>+D47/$D$90</f>
        <v>2.6350715785947144E-3</v>
      </c>
      <c r="H47" s="22"/>
      <c r="I47" s="23"/>
      <c r="J47" s="23"/>
      <c r="K47" s="23"/>
      <c r="M47" s="22"/>
      <c r="N47" s="23"/>
      <c r="O47" s="23"/>
      <c r="P47" s="23"/>
    </row>
    <row r="48" spans="1:16" ht="16.5" customHeight="1" x14ac:dyDescent="0.2">
      <c r="A48" s="146" t="s">
        <v>84</v>
      </c>
      <c r="B48" s="147">
        <v>322</v>
      </c>
      <c r="C48" s="147">
        <v>22420</v>
      </c>
      <c r="D48" s="147">
        <v>379</v>
      </c>
      <c r="E48" s="24">
        <f>+D48/$D$90</f>
        <v>2.4417900447124617E-3</v>
      </c>
      <c r="H48" s="22"/>
      <c r="I48" s="23"/>
      <c r="J48" s="23"/>
      <c r="K48" s="23"/>
      <c r="M48" s="22"/>
      <c r="N48" s="23"/>
      <c r="O48" s="23"/>
      <c r="P48" s="23"/>
    </row>
    <row r="49" spans="1:16" ht="16.5" customHeight="1" x14ac:dyDescent="0.2">
      <c r="A49" s="146" t="s">
        <v>277</v>
      </c>
      <c r="B49" s="147">
        <v>336</v>
      </c>
      <c r="C49" s="147">
        <v>22036</v>
      </c>
      <c r="D49" s="147">
        <v>365</v>
      </c>
      <c r="E49" s="24">
        <f>+D49/$D$90</f>
        <v>2.3515919955674103E-3</v>
      </c>
      <c r="H49" s="22"/>
      <c r="I49" s="23"/>
      <c r="J49" s="23"/>
      <c r="K49" s="23"/>
      <c r="M49" s="22"/>
      <c r="N49" s="23"/>
      <c r="O49" s="23"/>
      <c r="P49" s="23"/>
    </row>
    <row r="50" spans="1:16" ht="16.5" customHeight="1" x14ac:dyDescent="0.2">
      <c r="A50" s="146" t="s">
        <v>74</v>
      </c>
      <c r="B50" s="147">
        <v>340</v>
      </c>
      <c r="C50" s="147">
        <v>38108</v>
      </c>
      <c r="D50" s="147">
        <v>359</v>
      </c>
      <c r="E50" s="24">
        <f>+D50/$D$90</f>
        <v>2.3129356887909595E-3</v>
      </c>
      <c r="H50" s="22"/>
      <c r="I50" s="23"/>
      <c r="J50" s="23"/>
      <c r="K50" s="23"/>
      <c r="M50" s="22"/>
      <c r="N50" s="23"/>
      <c r="O50" s="23"/>
      <c r="P50" s="23"/>
    </row>
    <row r="51" spans="1:16" ht="16.5" customHeight="1" x14ac:dyDescent="0.2">
      <c r="A51" s="146" t="s">
        <v>282</v>
      </c>
      <c r="B51" s="147">
        <v>0</v>
      </c>
      <c r="C51" s="147">
        <v>26370</v>
      </c>
      <c r="D51" s="147">
        <v>328</v>
      </c>
      <c r="E51" s="109">
        <f>+D51/$D$90</f>
        <v>2.1132114371126315E-3</v>
      </c>
      <c r="H51" s="22"/>
      <c r="I51" s="23"/>
      <c r="J51" s="23"/>
      <c r="K51" s="23"/>
      <c r="M51" s="22"/>
      <c r="N51" s="23"/>
      <c r="O51" s="23"/>
      <c r="P51" s="23"/>
    </row>
    <row r="52" spans="1:16" ht="16.5" customHeight="1" x14ac:dyDescent="0.2">
      <c r="A52" s="146" t="s">
        <v>73</v>
      </c>
      <c r="B52" s="147">
        <v>264</v>
      </c>
      <c r="C52" s="147">
        <v>16632</v>
      </c>
      <c r="D52" s="147">
        <v>316</v>
      </c>
      <c r="E52" s="24">
        <f>+D52/$D$90</f>
        <v>2.0358988235597304E-3</v>
      </c>
      <c r="H52" s="22"/>
      <c r="I52" s="23"/>
      <c r="J52" s="23"/>
      <c r="K52" s="23"/>
      <c r="M52" s="22"/>
      <c r="N52" s="23"/>
      <c r="O52" s="23"/>
      <c r="P52" s="23"/>
    </row>
    <row r="53" spans="1:16" ht="16.5" customHeight="1" x14ac:dyDescent="0.2">
      <c r="A53" s="146" t="s">
        <v>75</v>
      </c>
      <c r="B53" s="147">
        <v>296</v>
      </c>
      <c r="C53" s="147">
        <v>21520</v>
      </c>
      <c r="D53" s="147">
        <v>312</v>
      </c>
      <c r="E53" s="24">
        <f>+D53/$D$90</f>
        <v>2.0101279523754303E-3</v>
      </c>
      <c r="H53" s="22"/>
      <c r="I53" s="23"/>
      <c r="J53" s="23"/>
      <c r="K53" s="23"/>
      <c r="M53" s="22"/>
      <c r="N53" s="23"/>
      <c r="O53" s="23"/>
      <c r="P53" s="23"/>
    </row>
    <row r="54" spans="1:16" ht="16.5" customHeight="1" x14ac:dyDescent="0.2">
      <c r="A54" s="146" t="s">
        <v>211</v>
      </c>
      <c r="B54" s="147">
        <v>220</v>
      </c>
      <c r="C54" s="147">
        <v>4483</v>
      </c>
      <c r="D54" s="147">
        <v>295</v>
      </c>
      <c r="E54" s="24">
        <f>+D54/$D$90</f>
        <v>1.9006017498421535E-3</v>
      </c>
      <c r="H54" s="22"/>
      <c r="I54" s="23"/>
      <c r="J54" s="23"/>
      <c r="K54" s="23"/>
      <c r="M54" s="22"/>
      <c r="N54" s="23"/>
      <c r="O54" s="23"/>
      <c r="P54" s="23"/>
    </row>
    <row r="55" spans="1:16" ht="16.5" customHeight="1" x14ac:dyDescent="0.2">
      <c r="A55" s="146" t="s">
        <v>76</v>
      </c>
      <c r="B55" s="147">
        <v>240</v>
      </c>
      <c r="C55" s="147">
        <v>15120</v>
      </c>
      <c r="D55" s="147">
        <v>287</v>
      </c>
      <c r="E55" s="24">
        <f>+D55/$D$90</f>
        <v>1.8490600074735526E-3</v>
      </c>
      <c r="H55" s="22"/>
      <c r="I55" s="23"/>
      <c r="J55" s="23"/>
      <c r="K55" s="23"/>
      <c r="M55" s="22"/>
      <c r="N55" s="23"/>
      <c r="O55" s="23"/>
      <c r="P55" s="23"/>
    </row>
    <row r="56" spans="1:16" ht="16.5" customHeight="1" x14ac:dyDescent="0.2">
      <c r="A56" s="146" t="s">
        <v>80</v>
      </c>
      <c r="B56" s="147">
        <v>261</v>
      </c>
      <c r="C56" s="147">
        <v>28512</v>
      </c>
      <c r="D56" s="147">
        <v>262</v>
      </c>
      <c r="E56" s="24">
        <f>+D56/$D$90</f>
        <v>1.6879920625716752E-3</v>
      </c>
      <c r="H56" s="22"/>
      <c r="I56" s="23"/>
      <c r="J56" s="23"/>
      <c r="K56" s="23"/>
      <c r="M56" s="22"/>
      <c r="N56" s="23"/>
      <c r="O56" s="23"/>
      <c r="P56" s="23"/>
    </row>
    <row r="57" spans="1:16" ht="16.5" customHeight="1" x14ac:dyDescent="0.2">
      <c r="A57" s="146" t="s">
        <v>78</v>
      </c>
      <c r="B57" s="147">
        <v>200</v>
      </c>
      <c r="C57" s="147">
        <v>14400</v>
      </c>
      <c r="D57" s="147">
        <v>240</v>
      </c>
      <c r="E57" s="24">
        <f>+D57/$D$90</f>
        <v>1.5462522710580232E-3</v>
      </c>
      <c r="H57" s="22"/>
      <c r="I57" s="23"/>
      <c r="J57" s="23"/>
      <c r="K57" s="23"/>
      <c r="M57" s="22"/>
      <c r="N57" s="23"/>
      <c r="O57" s="23"/>
      <c r="P57" s="23"/>
    </row>
    <row r="58" spans="1:16" ht="16.5" customHeight="1" x14ac:dyDescent="0.2">
      <c r="A58" s="146" t="s">
        <v>79</v>
      </c>
      <c r="B58" s="147">
        <v>198</v>
      </c>
      <c r="C58" s="147">
        <v>12653</v>
      </c>
      <c r="D58" s="147">
        <v>240</v>
      </c>
      <c r="E58" s="24">
        <f>+D58/$D$90</f>
        <v>1.5462522710580232E-3</v>
      </c>
      <c r="H58" s="22"/>
      <c r="I58" s="23"/>
      <c r="J58" s="23"/>
      <c r="K58" s="23"/>
      <c r="M58" s="22"/>
      <c r="N58" s="23"/>
      <c r="O58" s="23"/>
      <c r="P58" s="23"/>
    </row>
    <row r="59" spans="1:16" ht="16.5" customHeight="1" x14ac:dyDescent="0.2">
      <c r="A59" s="146" t="s">
        <v>81</v>
      </c>
      <c r="B59" s="147">
        <v>160</v>
      </c>
      <c r="C59" s="147">
        <v>14280</v>
      </c>
      <c r="D59" s="147">
        <v>214</v>
      </c>
      <c r="E59" s="24">
        <f>+D59/$D$90</f>
        <v>1.3787416083600706E-3</v>
      </c>
      <c r="H59" s="22"/>
      <c r="I59" s="23"/>
      <c r="J59" s="23"/>
      <c r="K59" s="23"/>
      <c r="M59" s="22"/>
      <c r="N59" s="23"/>
      <c r="O59" s="23"/>
      <c r="P59" s="23"/>
    </row>
    <row r="60" spans="1:16" ht="16.5" customHeight="1" x14ac:dyDescent="0.2">
      <c r="A60" s="146" t="s">
        <v>82</v>
      </c>
      <c r="B60" s="147">
        <v>162</v>
      </c>
      <c r="C60" s="147">
        <v>10368</v>
      </c>
      <c r="D60" s="147">
        <v>205</v>
      </c>
      <c r="E60" s="24">
        <f>+D60/$D$90</f>
        <v>1.3207571481953949E-3</v>
      </c>
      <c r="H60" s="22"/>
      <c r="I60" s="23"/>
      <c r="J60" s="23"/>
      <c r="K60" s="23"/>
      <c r="M60" s="22"/>
      <c r="N60" s="23"/>
      <c r="O60" s="23"/>
      <c r="P60" s="23"/>
    </row>
    <row r="61" spans="1:16" ht="16.5" customHeight="1" x14ac:dyDescent="0.2">
      <c r="A61" s="146" t="s">
        <v>83</v>
      </c>
      <c r="B61" s="147">
        <v>200</v>
      </c>
      <c r="C61" s="147">
        <v>21260</v>
      </c>
      <c r="D61" s="147">
        <v>194</v>
      </c>
      <c r="E61" s="24">
        <f>+D61/$D$90</f>
        <v>1.2498872524385686E-3</v>
      </c>
      <c r="H61" s="22"/>
      <c r="I61" s="23"/>
      <c r="J61" s="23"/>
      <c r="K61" s="23"/>
      <c r="M61" s="22"/>
      <c r="N61" s="23"/>
      <c r="O61" s="23"/>
      <c r="P61" s="23"/>
    </row>
    <row r="62" spans="1:16" ht="16.5" customHeight="1" x14ac:dyDescent="0.2">
      <c r="A62" s="146" t="s">
        <v>88</v>
      </c>
      <c r="B62" s="147">
        <v>154</v>
      </c>
      <c r="C62" s="147">
        <v>10288</v>
      </c>
      <c r="D62" s="147">
        <v>173</v>
      </c>
      <c r="E62" s="24">
        <f>+D62/$D$90</f>
        <v>1.1145901787209917E-3</v>
      </c>
      <c r="H62" s="22"/>
      <c r="I62" s="23"/>
      <c r="J62" s="23"/>
      <c r="K62" s="23"/>
      <c r="M62" s="22"/>
      <c r="N62" s="23"/>
      <c r="O62" s="23"/>
      <c r="P62" s="23"/>
    </row>
    <row r="63" spans="1:16" ht="16.5" customHeight="1" x14ac:dyDescent="0.2">
      <c r="A63" s="146" t="s">
        <v>92</v>
      </c>
      <c r="B63" s="147">
        <v>137</v>
      </c>
      <c r="C63" s="147">
        <v>8631</v>
      </c>
      <c r="D63" s="147">
        <v>164</v>
      </c>
      <c r="E63" s="24">
        <f>+D63/$D$90</f>
        <v>1.0566057185563158E-3</v>
      </c>
      <c r="H63" s="22"/>
      <c r="I63" s="23"/>
      <c r="J63" s="23"/>
      <c r="K63" s="23"/>
      <c r="M63" s="22"/>
      <c r="N63" s="23"/>
      <c r="O63" s="23"/>
      <c r="P63" s="23"/>
    </row>
    <row r="64" spans="1:16" ht="16.5" customHeight="1" x14ac:dyDescent="0.2">
      <c r="A64" s="146" t="s">
        <v>97</v>
      </c>
      <c r="B64" s="147">
        <v>130</v>
      </c>
      <c r="C64" s="147">
        <v>8316</v>
      </c>
      <c r="D64" s="147">
        <v>160</v>
      </c>
      <c r="E64" s="24">
        <f>+D64/$D$90</f>
        <v>1.0308348473720154E-3</v>
      </c>
      <c r="H64" s="22"/>
      <c r="I64" s="23"/>
      <c r="J64" s="23"/>
      <c r="K64" s="23"/>
      <c r="M64" s="22"/>
      <c r="N64" s="23"/>
      <c r="O64" s="23"/>
      <c r="P64" s="23"/>
    </row>
    <row r="65" spans="1:16" ht="16.5" customHeight="1" x14ac:dyDescent="0.2">
      <c r="A65" s="146" t="s">
        <v>94</v>
      </c>
      <c r="B65" s="147">
        <v>132</v>
      </c>
      <c r="C65" s="147">
        <v>8184</v>
      </c>
      <c r="D65" s="147">
        <v>157</v>
      </c>
      <c r="E65" s="24">
        <f>+D65/$D$90</f>
        <v>1.01150669398379E-3</v>
      </c>
      <c r="H65" s="22"/>
      <c r="I65" s="23"/>
      <c r="J65" s="23"/>
      <c r="K65" s="23"/>
      <c r="M65" s="22"/>
      <c r="N65" s="23"/>
      <c r="O65" s="23"/>
      <c r="P65" s="23"/>
    </row>
    <row r="66" spans="1:16" ht="16.5" customHeight="1" x14ac:dyDescent="0.2">
      <c r="A66" s="146" t="s">
        <v>244</v>
      </c>
      <c r="B66" s="147">
        <v>120</v>
      </c>
      <c r="C66" s="147">
        <v>13440</v>
      </c>
      <c r="D66" s="147">
        <v>148</v>
      </c>
      <c r="E66" s="24">
        <f>+D66/$D$90</f>
        <v>9.5352223381911429E-4</v>
      </c>
      <c r="H66" s="22"/>
      <c r="I66" s="23"/>
      <c r="J66" s="23"/>
      <c r="K66" s="23"/>
      <c r="M66" s="22"/>
      <c r="N66" s="23"/>
      <c r="O66" s="23"/>
      <c r="P66" s="23"/>
    </row>
    <row r="67" spans="1:16" ht="16.5" customHeight="1" x14ac:dyDescent="0.2">
      <c r="A67" s="146" t="s">
        <v>85</v>
      </c>
      <c r="B67" s="147">
        <v>120</v>
      </c>
      <c r="C67" s="147">
        <v>14215</v>
      </c>
      <c r="D67" s="147">
        <v>118</v>
      </c>
      <c r="E67" s="24">
        <f>+D67/$D$90</f>
        <v>7.6024069993686132E-4</v>
      </c>
      <c r="H67" s="22"/>
      <c r="I67" s="23"/>
      <c r="J67" s="23"/>
      <c r="K67" s="23"/>
      <c r="M67" s="22"/>
      <c r="N67" s="23"/>
      <c r="O67" s="23"/>
      <c r="P67" s="23"/>
    </row>
    <row r="68" spans="1:16" ht="16.5" customHeight="1" x14ac:dyDescent="0.2">
      <c r="A68" s="146" t="s">
        <v>91</v>
      </c>
      <c r="B68" s="147">
        <v>100</v>
      </c>
      <c r="C68" s="147">
        <v>11640</v>
      </c>
      <c r="D68" s="147">
        <v>110</v>
      </c>
      <c r="E68" s="24">
        <f>+D68/$D$90</f>
        <v>7.0869895756826059E-4</v>
      </c>
      <c r="H68" s="22"/>
      <c r="I68" s="23"/>
      <c r="J68" s="23"/>
      <c r="K68" s="23"/>
      <c r="M68" s="22"/>
      <c r="N68" s="23"/>
      <c r="O68" s="23"/>
      <c r="P68" s="23"/>
    </row>
    <row r="69" spans="1:16" ht="16.5" customHeight="1" x14ac:dyDescent="0.2">
      <c r="A69" s="146" t="s">
        <v>90</v>
      </c>
      <c r="B69" s="147">
        <v>80</v>
      </c>
      <c r="C69" s="147">
        <v>4780</v>
      </c>
      <c r="D69" s="147">
        <v>96</v>
      </c>
      <c r="E69" s="24">
        <f>+D69/$D$90</f>
        <v>6.1850090842320929E-4</v>
      </c>
      <c r="H69" s="22"/>
      <c r="I69" s="23"/>
      <c r="J69" s="23"/>
      <c r="K69" s="23"/>
      <c r="M69" s="22"/>
      <c r="N69" s="23"/>
      <c r="O69" s="23"/>
      <c r="P69" s="23"/>
    </row>
    <row r="70" spans="1:16" ht="16.5" customHeight="1" x14ac:dyDescent="0.2">
      <c r="A70" s="146" t="s">
        <v>242</v>
      </c>
      <c r="B70" s="147">
        <v>72</v>
      </c>
      <c r="C70" s="147">
        <v>4536</v>
      </c>
      <c r="D70" s="147">
        <v>86</v>
      </c>
      <c r="E70" s="24">
        <f>+D70/$D$90</f>
        <v>5.5407373046245829E-4</v>
      </c>
      <c r="H70" s="22"/>
      <c r="I70" s="23"/>
      <c r="J70" s="23"/>
      <c r="K70" s="23"/>
      <c r="M70" s="22"/>
      <c r="N70" s="23"/>
      <c r="O70" s="23"/>
      <c r="P70" s="23"/>
    </row>
    <row r="71" spans="1:16" ht="16.5" customHeight="1" x14ac:dyDescent="0.2">
      <c r="A71" s="146" t="s">
        <v>89</v>
      </c>
      <c r="B71" s="147">
        <v>80</v>
      </c>
      <c r="C71" s="147">
        <v>9204</v>
      </c>
      <c r="D71" s="147">
        <v>85</v>
      </c>
      <c r="E71" s="24">
        <f>+D71/$D$90</f>
        <v>5.4763101266638316E-4</v>
      </c>
      <c r="H71" s="22"/>
      <c r="I71" s="23"/>
      <c r="J71" s="23"/>
      <c r="K71" s="23"/>
      <c r="M71" s="22"/>
      <c r="N71" s="23"/>
      <c r="O71" s="23"/>
      <c r="P71" s="23"/>
    </row>
    <row r="72" spans="1:16" ht="16.5" customHeight="1" x14ac:dyDescent="0.2">
      <c r="A72" s="146" t="s">
        <v>214</v>
      </c>
      <c r="B72" s="147">
        <v>0</v>
      </c>
      <c r="C72" s="147">
        <v>7418</v>
      </c>
      <c r="D72" s="147">
        <v>78</v>
      </c>
      <c r="E72" s="24">
        <f>+D72/$D$90</f>
        <v>5.0253198809385757E-4</v>
      </c>
      <c r="H72" s="22"/>
      <c r="I72" s="23"/>
      <c r="J72" s="23"/>
      <c r="K72" s="23"/>
      <c r="M72" s="22"/>
      <c r="N72" s="23"/>
      <c r="O72" s="23"/>
      <c r="P72" s="23"/>
    </row>
    <row r="73" spans="1:16" ht="16.5" customHeight="1" x14ac:dyDescent="0.2">
      <c r="A73" s="146" t="s">
        <v>96</v>
      </c>
      <c r="B73" s="147">
        <v>48</v>
      </c>
      <c r="C73" s="147">
        <v>2688</v>
      </c>
      <c r="D73" s="147">
        <v>55</v>
      </c>
      <c r="E73" s="24">
        <f>+D73/$D$90</f>
        <v>3.5434947878413029E-4</v>
      </c>
      <c r="H73" s="22"/>
      <c r="I73" s="23"/>
      <c r="J73" s="23"/>
      <c r="K73" s="23"/>
      <c r="M73" s="22"/>
      <c r="N73" s="23"/>
      <c r="O73" s="23"/>
      <c r="P73" s="23"/>
    </row>
    <row r="74" spans="1:16" ht="16.5" customHeight="1" x14ac:dyDescent="0.2">
      <c r="A74" s="146" t="s">
        <v>249</v>
      </c>
      <c r="B74" s="147">
        <v>44</v>
      </c>
      <c r="C74" s="147">
        <v>2772</v>
      </c>
      <c r="D74" s="147">
        <v>53</v>
      </c>
      <c r="E74" s="24">
        <f>+D74/$D$90</f>
        <v>3.4146404319198009E-4</v>
      </c>
      <c r="H74" s="22"/>
      <c r="I74" s="23"/>
      <c r="J74" s="23"/>
      <c r="K74" s="23"/>
      <c r="M74" s="22"/>
      <c r="N74" s="23"/>
      <c r="O74" s="23"/>
      <c r="P74" s="23"/>
    </row>
    <row r="75" spans="1:16" ht="16.5" customHeight="1" x14ac:dyDescent="0.2">
      <c r="A75" s="146" t="s">
        <v>93</v>
      </c>
      <c r="B75" s="147">
        <v>40</v>
      </c>
      <c r="C75" s="147">
        <v>2595</v>
      </c>
      <c r="D75" s="147">
        <v>52</v>
      </c>
      <c r="E75" s="24">
        <f>+D75/$D$90</f>
        <v>3.3502132539590501E-4</v>
      </c>
      <c r="H75" s="22"/>
      <c r="I75" s="23"/>
      <c r="J75" s="23"/>
      <c r="K75" s="23"/>
      <c r="M75" s="22"/>
      <c r="N75" s="23"/>
      <c r="O75" s="23"/>
      <c r="P75" s="23"/>
    </row>
    <row r="76" spans="1:16" ht="16.5" customHeight="1" x14ac:dyDescent="0.2">
      <c r="A76" s="146" t="s">
        <v>245</v>
      </c>
      <c r="B76" s="147">
        <v>40</v>
      </c>
      <c r="C76" s="147">
        <v>4800</v>
      </c>
      <c r="D76" s="147">
        <v>48</v>
      </c>
      <c r="E76" s="24">
        <f>+D76/$D$90</f>
        <v>3.0925045421160464E-4</v>
      </c>
      <c r="H76" s="22"/>
      <c r="I76" s="23"/>
      <c r="J76" s="23"/>
      <c r="K76" s="23"/>
      <c r="M76" s="22"/>
      <c r="N76" s="23"/>
      <c r="O76" s="23"/>
      <c r="P76" s="23"/>
    </row>
    <row r="77" spans="1:16" ht="16.5" customHeight="1" x14ac:dyDescent="0.2">
      <c r="A77" s="146" t="s">
        <v>251</v>
      </c>
      <c r="B77" s="147">
        <v>40</v>
      </c>
      <c r="C77" s="147">
        <v>4800</v>
      </c>
      <c r="D77" s="147">
        <v>48</v>
      </c>
      <c r="E77" s="24">
        <f>+D77/$D$90</f>
        <v>3.0925045421160464E-4</v>
      </c>
      <c r="H77" s="22"/>
      <c r="I77" s="23"/>
      <c r="J77" s="23"/>
      <c r="K77" s="23"/>
      <c r="M77" s="22"/>
      <c r="N77" s="23"/>
      <c r="O77" s="23"/>
      <c r="P77" s="23"/>
    </row>
    <row r="78" spans="1:16" ht="16.5" customHeight="1" x14ac:dyDescent="0.2">
      <c r="A78" s="146" t="s">
        <v>247</v>
      </c>
      <c r="B78" s="147">
        <v>41</v>
      </c>
      <c r="C78" s="147">
        <v>3443</v>
      </c>
      <c r="D78" s="147">
        <v>44</v>
      </c>
      <c r="E78" s="24">
        <f>+D78/$D$90</f>
        <v>2.8347958302730422E-4</v>
      </c>
      <c r="H78" s="22"/>
      <c r="I78" s="23"/>
      <c r="J78" s="23"/>
      <c r="K78" s="23"/>
      <c r="M78" s="22"/>
      <c r="N78" s="23"/>
      <c r="O78" s="23"/>
      <c r="P78" s="23"/>
    </row>
    <row r="79" spans="1:16" ht="16.5" customHeight="1" x14ac:dyDescent="0.2">
      <c r="A79" s="146" t="s">
        <v>95</v>
      </c>
      <c r="B79" s="147">
        <v>40</v>
      </c>
      <c r="C79" s="147">
        <v>4440</v>
      </c>
      <c r="D79" s="147">
        <v>40</v>
      </c>
      <c r="E79" s="24">
        <f>+D79/$D$90</f>
        <v>2.5770871184300386E-4</v>
      </c>
      <c r="H79" s="22"/>
      <c r="I79" s="23"/>
      <c r="J79" s="23"/>
      <c r="K79" s="23"/>
      <c r="M79" s="22"/>
      <c r="N79" s="23"/>
      <c r="O79" s="23"/>
      <c r="P79" s="23"/>
    </row>
    <row r="80" spans="1:16" ht="16.5" customHeight="1" x14ac:dyDescent="0.2">
      <c r="A80" s="146" t="s">
        <v>250</v>
      </c>
      <c r="B80" s="147">
        <v>20</v>
      </c>
      <c r="C80" s="147">
        <v>2400</v>
      </c>
      <c r="D80" s="147">
        <v>24</v>
      </c>
      <c r="E80" s="24">
        <f>+D80/$D$90</f>
        <v>1.5462522710580232E-4</v>
      </c>
      <c r="H80" s="22"/>
      <c r="I80" s="23"/>
      <c r="J80" s="23"/>
      <c r="K80" s="23"/>
      <c r="M80" s="22"/>
      <c r="N80" s="23"/>
      <c r="O80" s="23"/>
      <c r="P80" s="23"/>
    </row>
    <row r="81" spans="1:19" ht="16.5" customHeight="1" x14ac:dyDescent="0.2">
      <c r="A81" s="146" t="s">
        <v>98</v>
      </c>
      <c r="B81" s="147">
        <v>20</v>
      </c>
      <c r="C81" s="147">
        <v>2400</v>
      </c>
      <c r="D81" s="147">
        <v>24</v>
      </c>
      <c r="E81" s="24">
        <f>+D81/$D$90</f>
        <v>1.5462522710580232E-4</v>
      </c>
      <c r="H81" s="22"/>
      <c r="I81" s="23"/>
      <c r="J81" s="23"/>
      <c r="K81" s="23"/>
      <c r="M81" s="22"/>
      <c r="N81" s="23"/>
      <c r="O81" s="23"/>
      <c r="P81" s="23"/>
    </row>
    <row r="82" spans="1:19" ht="16.5" customHeight="1" x14ac:dyDescent="0.2">
      <c r="A82" s="146" t="s">
        <v>246</v>
      </c>
      <c r="B82" s="147">
        <v>20</v>
      </c>
      <c r="C82" s="147">
        <v>1120</v>
      </c>
      <c r="D82" s="147">
        <v>23</v>
      </c>
      <c r="E82" s="24">
        <f>+D82/$D$90</f>
        <v>1.4818250930972722E-4</v>
      </c>
      <c r="H82" s="22"/>
      <c r="I82" s="23"/>
      <c r="J82" s="23"/>
      <c r="K82" s="23"/>
      <c r="M82" s="22"/>
      <c r="N82" s="23"/>
      <c r="O82" s="23"/>
      <c r="P82" s="23"/>
    </row>
    <row r="83" spans="1:19" ht="16.5" customHeight="1" x14ac:dyDescent="0.2">
      <c r="A83" s="146" t="s">
        <v>248</v>
      </c>
      <c r="B83" s="147">
        <v>20</v>
      </c>
      <c r="C83" s="147">
        <v>1400</v>
      </c>
      <c r="D83" s="147">
        <v>22</v>
      </c>
      <c r="E83" s="24">
        <f>+D83/$D$90</f>
        <v>1.4173979151365211E-4</v>
      </c>
      <c r="H83" s="22"/>
      <c r="I83" s="23"/>
      <c r="J83" s="23"/>
      <c r="K83" s="23"/>
      <c r="M83" s="22"/>
      <c r="N83" s="23"/>
      <c r="O83" s="23"/>
      <c r="P83" s="23"/>
    </row>
    <row r="84" spans="1:19" ht="16.5" customHeight="1" x14ac:dyDescent="0.2">
      <c r="A84" s="146" t="s">
        <v>243</v>
      </c>
      <c r="B84" s="147">
        <v>20</v>
      </c>
      <c r="C84" s="147">
        <v>2280</v>
      </c>
      <c r="D84" s="147">
        <v>21</v>
      </c>
      <c r="E84" s="24">
        <f>+D84/$D$90</f>
        <v>1.3529707371757703E-4</v>
      </c>
      <c r="H84" s="22"/>
      <c r="I84" s="23"/>
      <c r="J84" s="23"/>
      <c r="K84" s="23"/>
      <c r="M84" s="22"/>
      <c r="N84" s="23"/>
      <c r="O84" s="23"/>
      <c r="P84" s="23"/>
    </row>
    <row r="85" spans="1:19" ht="16.5" customHeight="1" x14ac:dyDescent="0.2">
      <c r="A85" s="146" t="s">
        <v>99</v>
      </c>
      <c r="B85" s="147">
        <v>20</v>
      </c>
      <c r="C85" s="147">
        <v>2220</v>
      </c>
      <c r="D85" s="147">
        <v>20</v>
      </c>
      <c r="E85" s="24">
        <f>+D85/$D$90</f>
        <v>1.2885435592150193E-4</v>
      </c>
      <c r="H85" s="22"/>
      <c r="I85" s="23"/>
      <c r="J85" s="23"/>
      <c r="K85" s="23"/>
      <c r="M85" s="22"/>
      <c r="N85" s="23"/>
      <c r="O85" s="23"/>
      <c r="P85" s="23"/>
    </row>
    <row r="86" spans="1:19" ht="16.5" customHeight="1" x14ac:dyDescent="0.2">
      <c r="A86" s="146" t="s">
        <v>100</v>
      </c>
      <c r="B86" s="147">
        <v>20</v>
      </c>
      <c r="C86" s="147">
        <v>2160</v>
      </c>
      <c r="D86" s="147">
        <v>19</v>
      </c>
      <c r="E86" s="24">
        <f>+D86/$D$90</f>
        <v>1.2241163812542683E-4</v>
      </c>
      <c r="H86" s="22"/>
      <c r="I86" s="23"/>
      <c r="J86" s="23"/>
      <c r="K86" s="23"/>
      <c r="M86" s="22"/>
      <c r="N86" s="23"/>
      <c r="O86" s="23"/>
      <c r="P86" s="23"/>
    </row>
    <row r="87" spans="1:19" ht="16.5" customHeight="1" x14ac:dyDescent="0.2">
      <c r="A87" s="146" t="s">
        <v>101</v>
      </c>
      <c r="B87" s="147">
        <v>20</v>
      </c>
      <c r="C87" s="147">
        <v>2160</v>
      </c>
      <c r="D87" s="147">
        <v>19</v>
      </c>
      <c r="E87" s="24">
        <f>+D87/$D$90</f>
        <v>1.2241163812542683E-4</v>
      </c>
      <c r="H87" s="22"/>
      <c r="I87" s="23"/>
      <c r="J87" s="23"/>
      <c r="K87" s="23"/>
      <c r="M87" s="22"/>
      <c r="N87" s="23"/>
      <c r="O87" s="23"/>
      <c r="P87" s="23"/>
    </row>
    <row r="88" spans="1:19" ht="16.5" customHeight="1" x14ac:dyDescent="0.2">
      <c r="A88" s="146" t="s">
        <v>102</v>
      </c>
      <c r="B88" s="147">
        <v>20</v>
      </c>
      <c r="C88" s="147">
        <v>2160</v>
      </c>
      <c r="D88" s="147">
        <v>19</v>
      </c>
      <c r="E88" s="24">
        <f>+D88/$D$90</f>
        <v>1.2241163812542683E-4</v>
      </c>
      <c r="H88" s="22"/>
      <c r="I88" s="23"/>
      <c r="J88" s="23"/>
      <c r="K88" s="23"/>
      <c r="M88" s="22"/>
      <c r="N88" s="23"/>
      <c r="O88" s="23"/>
      <c r="P88" s="23"/>
    </row>
    <row r="89" spans="1:19" ht="16.5" customHeight="1" x14ac:dyDescent="0.2">
      <c r="A89" s="146" t="s">
        <v>213</v>
      </c>
      <c r="B89" s="147">
        <v>0</v>
      </c>
      <c r="C89" s="147">
        <v>1</v>
      </c>
      <c r="D89" s="147">
        <v>1</v>
      </c>
      <c r="E89" s="24">
        <f>+D89/$D$90</f>
        <v>6.4427177960750962E-6</v>
      </c>
      <c r="H89" s="22"/>
      <c r="I89" s="23"/>
      <c r="J89" s="23"/>
      <c r="K89" s="23"/>
      <c r="M89" s="22"/>
      <c r="N89" s="23"/>
      <c r="O89" s="23"/>
      <c r="P89" s="23"/>
    </row>
    <row r="90" spans="1:19" ht="16.5" customHeight="1" x14ac:dyDescent="0.2">
      <c r="A90" s="118" t="s">
        <v>103</v>
      </c>
      <c r="B90" s="113">
        <f>SUM(B13:B89)</f>
        <v>123043</v>
      </c>
      <c r="C90" s="113">
        <f>SUM(C13:C89)</f>
        <v>9140511</v>
      </c>
      <c r="D90" s="113">
        <f>SUM(D13:D89)</f>
        <v>155214</v>
      </c>
      <c r="E90" s="119">
        <f>SUM(E13:E89)</f>
        <v>1</v>
      </c>
      <c r="Q90" s="20"/>
      <c r="R90" s="20"/>
      <c r="S90" s="20"/>
    </row>
  </sheetData>
  <sortState xmlns:xlrd2="http://schemas.microsoft.com/office/spreadsheetml/2017/richdata2" ref="A13:E89">
    <sortCondition descending="1" ref="D13:D89"/>
  </sortState>
  <pageMargins left="1.2993055555555599" right="0.31527777777777799" top="0.31527777777777799" bottom="0.43333333333333302" header="0.511811023622047" footer="0"/>
  <pageSetup paperSize="9" orientation="portrait" horizontalDpi="300" verticalDpi="300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F52"/>
  <sheetViews>
    <sheetView showGridLines="0" zoomScaleNormal="100" zoomScalePageLayoutView="110" workbookViewId="0">
      <selection activeCell="F47" sqref="F47"/>
    </sheetView>
  </sheetViews>
  <sheetFormatPr baseColWidth="10" defaultColWidth="11.42578125" defaultRowHeight="12.75" x14ac:dyDescent="0.2"/>
  <cols>
    <col min="1" max="1" width="22.140625" style="1" customWidth="1"/>
    <col min="2" max="16384" width="11.42578125" style="1"/>
  </cols>
  <sheetData>
    <row r="1" spans="1:6" x14ac:dyDescent="0.2">
      <c r="F1" s="1" t="s">
        <v>0</v>
      </c>
    </row>
    <row r="10" spans="1:6" ht="15" x14ac:dyDescent="0.25">
      <c r="A10" s="3" t="s">
        <v>104</v>
      </c>
      <c r="B10" s="4"/>
      <c r="C10" s="4"/>
      <c r="D10" s="4"/>
    </row>
    <row r="11" spans="1:6" x14ac:dyDescent="0.2">
      <c r="A11" s="25"/>
      <c r="B11" s="4"/>
      <c r="C11" s="4"/>
      <c r="D11" s="4"/>
      <c r="E11" s="144" t="str">
        <f>Principal!C13</f>
        <v>Datos al 31/10/2023</v>
      </c>
    </row>
    <row r="12" spans="1:6" ht="16.5" customHeight="1" x14ac:dyDescent="0.2">
      <c r="A12" s="7" t="s">
        <v>44</v>
      </c>
      <c r="B12" s="6" t="s">
        <v>11</v>
      </c>
      <c r="C12" s="6" t="s">
        <v>12</v>
      </c>
      <c r="D12" s="6" t="s">
        <v>13</v>
      </c>
      <c r="E12" s="6" t="s">
        <v>45</v>
      </c>
    </row>
    <row r="13" spans="1:6" ht="16.5" customHeight="1" x14ac:dyDescent="0.2">
      <c r="A13" s="146" t="s">
        <v>46</v>
      </c>
      <c r="B13" s="147">
        <v>16082</v>
      </c>
      <c r="C13" s="147">
        <v>1198887</v>
      </c>
      <c r="D13" s="147">
        <v>18512</v>
      </c>
      <c r="E13" s="109">
        <f t="shared" ref="E13:E51" si="0">+D13/$D$52</f>
        <v>0.16552365453911427</v>
      </c>
    </row>
    <row r="14" spans="1:6" ht="16.5" customHeight="1" x14ac:dyDescent="0.2">
      <c r="A14" s="146" t="s">
        <v>47</v>
      </c>
      <c r="B14" s="147">
        <v>14427</v>
      </c>
      <c r="C14" s="147">
        <v>1051363</v>
      </c>
      <c r="D14" s="147">
        <v>15567</v>
      </c>
      <c r="E14" s="109">
        <f t="shared" si="0"/>
        <v>0.13919115871923032</v>
      </c>
    </row>
    <row r="15" spans="1:6" ht="16.5" customHeight="1" x14ac:dyDescent="0.2">
      <c r="A15" s="146" t="s">
        <v>49</v>
      </c>
      <c r="B15" s="147">
        <v>9163</v>
      </c>
      <c r="C15" s="147">
        <v>750424</v>
      </c>
      <c r="D15" s="147">
        <v>10292</v>
      </c>
      <c r="E15" s="109">
        <f t="shared" si="0"/>
        <v>9.202514328633124E-2</v>
      </c>
    </row>
    <row r="16" spans="1:6" ht="16.5" customHeight="1" x14ac:dyDescent="0.2">
      <c r="A16" s="146" t="s">
        <v>54</v>
      </c>
      <c r="B16" s="147">
        <v>8830</v>
      </c>
      <c r="C16" s="147">
        <v>611490</v>
      </c>
      <c r="D16" s="147">
        <v>10013</v>
      </c>
      <c r="E16" s="109">
        <f t="shared" si="0"/>
        <v>8.9530485787605391E-2</v>
      </c>
    </row>
    <row r="17" spans="1:5" ht="16.5" customHeight="1" x14ac:dyDescent="0.2">
      <c r="A17" s="146" t="s">
        <v>50</v>
      </c>
      <c r="B17" s="147">
        <v>6364</v>
      </c>
      <c r="C17" s="147">
        <v>556738</v>
      </c>
      <c r="D17" s="147">
        <v>7439</v>
      </c>
      <c r="E17" s="109">
        <f t="shared" si="0"/>
        <v>6.6515258541295974E-2</v>
      </c>
    </row>
    <row r="18" spans="1:5" ht="16.5" customHeight="1" x14ac:dyDescent="0.2">
      <c r="A18" s="146" t="s">
        <v>51</v>
      </c>
      <c r="B18" s="147">
        <v>5857</v>
      </c>
      <c r="C18" s="147">
        <v>461197</v>
      </c>
      <c r="D18" s="147">
        <v>6614</v>
      </c>
      <c r="E18" s="109">
        <f t="shared" si="0"/>
        <v>5.9138583141837821E-2</v>
      </c>
    </row>
    <row r="19" spans="1:5" ht="16.5" customHeight="1" x14ac:dyDescent="0.2">
      <c r="A19" s="146" t="s">
        <v>52</v>
      </c>
      <c r="B19" s="147">
        <v>5340</v>
      </c>
      <c r="C19" s="147">
        <v>377889</v>
      </c>
      <c r="D19" s="147">
        <v>6166</v>
      </c>
      <c r="E19" s="109">
        <f t="shared" si="0"/>
        <v>5.5132824864313881E-2</v>
      </c>
    </row>
    <row r="20" spans="1:5" ht="16.5" customHeight="1" x14ac:dyDescent="0.2">
      <c r="A20" s="146" t="s">
        <v>55</v>
      </c>
      <c r="B20" s="147">
        <v>4379</v>
      </c>
      <c r="C20" s="147">
        <v>294968</v>
      </c>
      <c r="D20" s="147">
        <v>5364</v>
      </c>
      <c r="E20" s="109">
        <f t="shared" si="0"/>
        <v>4.7961802233567899E-2</v>
      </c>
    </row>
    <row r="21" spans="1:5" ht="16.5" customHeight="1" x14ac:dyDescent="0.2">
      <c r="A21" s="146" t="s">
        <v>53</v>
      </c>
      <c r="B21" s="147">
        <v>3904</v>
      </c>
      <c r="C21" s="147">
        <v>350897</v>
      </c>
      <c r="D21" s="147">
        <v>4928</v>
      </c>
      <c r="E21" s="109">
        <f t="shared" si="0"/>
        <v>4.4063341052763348E-2</v>
      </c>
    </row>
    <row r="22" spans="1:5" ht="16.5" customHeight="1" x14ac:dyDescent="0.2">
      <c r="A22" s="146" t="s">
        <v>61</v>
      </c>
      <c r="B22" s="147">
        <v>2601</v>
      </c>
      <c r="C22" s="147">
        <v>183047</v>
      </c>
      <c r="D22" s="147">
        <v>3168</v>
      </c>
      <c r="E22" s="109">
        <f t="shared" si="0"/>
        <v>2.8326433533919296E-2</v>
      </c>
    </row>
    <row r="23" spans="1:5" ht="16.5" customHeight="1" x14ac:dyDescent="0.2">
      <c r="A23" s="146" t="s">
        <v>62</v>
      </c>
      <c r="B23" s="147">
        <v>2713</v>
      </c>
      <c r="C23" s="147">
        <v>216749</v>
      </c>
      <c r="D23" s="147">
        <v>3144</v>
      </c>
      <c r="E23" s="109">
        <f t="shared" si="0"/>
        <v>2.8111839340480511E-2</v>
      </c>
    </row>
    <row r="24" spans="1:5" ht="16.5" customHeight="1" x14ac:dyDescent="0.2">
      <c r="A24" s="146" t="s">
        <v>57</v>
      </c>
      <c r="B24" s="147">
        <v>2120</v>
      </c>
      <c r="C24" s="147">
        <v>159781</v>
      </c>
      <c r="D24" s="147">
        <v>2587</v>
      </c>
      <c r="E24" s="109">
        <f t="shared" si="0"/>
        <v>2.3131465767755433E-2</v>
      </c>
    </row>
    <row r="25" spans="1:5" ht="16.5" customHeight="1" x14ac:dyDescent="0.2">
      <c r="A25" s="146" t="s">
        <v>58</v>
      </c>
      <c r="B25" s="147">
        <v>2079</v>
      </c>
      <c r="C25" s="147">
        <v>188985</v>
      </c>
      <c r="D25" s="147">
        <v>2496</v>
      </c>
      <c r="E25" s="109">
        <f t="shared" si="0"/>
        <v>2.2317796117633383E-2</v>
      </c>
    </row>
    <row r="26" spans="1:5" ht="16.5" customHeight="1" x14ac:dyDescent="0.2">
      <c r="A26" s="146" t="s">
        <v>68</v>
      </c>
      <c r="B26" s="147">
        <v>2017</v>
      </c>
      <c r="C26" s="147">
        <v>145657</v>
      </c>
      <c r="D26" s="147">
        <v>2487</v>
      </c>
      <c r="E26" s="109">
        <f t="shared" si="0"/>
        <v>2.2237323295093842E-2</v>
      </c>
    </row>
    <row r="27" spans="1:5" ht="16.5" customHeight="1" x14ac:dyDescent="0.2">
      <c r="A27" s="146" t="s">
        <v>65</v>
      </c>
      <c r="B27" s="147">
        <v>1775</v>
      </c>
      <c r="C27" s="147">
        <v>150521</v>
      </c>
      <c r="D27" s="147">
        <v>1992</v>
      </c>
      <c r="E27" s="109">
        <f t="shared" si="0"/>
        <v>1.781131805541895E-2</v>
      </c>
    </row>
    <row r="28" spans="1:5" ht="16.5" customHeight="1" x14ac:dyDescent="0.2">
      <c r="A28" s="146" t="s">
        <v>64</v>
      </c>
      <c r="B28" s="147">
        <v>1564</v>
      </c>
      <c r="C28" s="147">
        <v>114051</v>
      </c>
      <c r="D28" s="147">
        <v>1930</v>
      </c>
      <c r="E28" s="109">
        <f t="shared" si="0"/>
        <v>1.7256949722368763E-2</v>
      </c>
    </row>
    <row r="29" spans="1:5" ht="16.5" customHeight="1" x14ac:dyDescent="0.2">
      <c r="A29" s="146" t="s">
        <v>59</v>
      </c>
      <c r="B29" s="147">
        <v>1428</v>
      </c>
      <c r="C29" s="147">
        <v>95302</v>
      </c>
      <c r="D29" s="147">
        <v>1744</v>
      </c>
      <c r="E29" s="109">
        <f t="shared" si="0"/>
        <v>1.5593844723218198E-2</v>
      </c>
    </row>
    <row r="30" spans="1:5" ht="16.5" customHeight="1" x14ac:dyDescent="0.2">
      <c r="A30" s="146" t="s">
        <v>63</v>
      </c>
      <c r="B30" s="147">
        <v>1501</v>
      </c>
      <c r="C30" s="147">
        <v>103956</v>
      </c>
      <c r="D30" s="147">
        <v>1707</v>
      </c>
      <c r="E30" s="109">
        <f t="shared" si="0"/>
        <v>1.5263012008333408E-2</v>
      </c>
    </row>
    <row r="31" spans="1:5" ht="16.5" customHeight="1" x14ac:dyDescent="0.2">
      <c r="A31" s="146" t="s">
        <v>67</v>
      </c>
      <c r="B31" s="147">
        <v>1095</v>
      </c>
      <c r="C31" s="147">
        <v>74176</v>
      </c>
      <c r="D31" s="147">
        <v>1310</v>
      </c>
      <c r="E31" s="109">
        <f t="shared" si="0"/>
        <v>1.1713266391866881E-2</v>
      </c>
    </row>
    <row r="32" spans="1:5" ht="16.5" customHeight="1" x14ac:dyDescent="0.2">
      <c r="A32" s="146" t="s">
        <v>72</v>
      </c>
      <c r="B32" s="147">
        <v>503</v>
      </c>
      <c r="C32" s="147">
        <v>42728</v>
      </c>
      <c r="D32" s="147">
        <v>561</v>
      </c>
      <c r="E32" s="109">
        <f t="shared" si="0"/>
        <v>5.0161392716315421E-3</v>
      </c>
    </row>
    <row r="33" spans="1:5" ht="16.5" customHeight="1" x14ac:dyDescent="0.2">
      <c r="A33" s="146" t="s">
        <v>71</v>
      </c>
      <c r="B33" s="147">
        <v>426</v>
      </c>
      <c r="C33" s="147">
        <v>25914</v>
      </c>
      <c r="D33" s="147">
        <v>531</v>
      </c>
      <c r="E33" s="109">
        <f t="shared" si="0"/>
        <v>4.7478965298330634E-3</v>
      </c>
    </row>
    <row r="34" spans="1:5" ht="16.5" customHeight="1" x14ac:dyDescent="0.2">
      <c r="A34" s="146" t="s">
        <v>86</v>
      </c>
      <c r="B34" s="147">
        <v>410</v>
      </c>
      <c r="C34" s="147">
        <v>24430</v>
      </c>
      <c r="D34" s="147">
        <v>501</v>
      </c>
      <c r="E34" s="109">
        <f t="shared" si="0"/>
        <v>4.4796537880345856E-3</v>
      </c>
    </row>
    <row r="35" spans="1:5" ht="16.5" customHeight="1" x14ac:dyDescent="0.2">
      <c r="A35" s="146" t="s">
        <v>70</v>
      </c>
      <c r="B35" s="147">
        <v>309</v>
      </c>
      <c r="C35" s="147">
        <v>30474</v>
      </c>
      <c r="D35" s="147">
        <v>409</v>
      </c>
      <c r="E35" s="109">
        <f t="shared" si="0"/>
        <v>3.6570427131859188E-3</v>
      </c>
    </row>
    <row r="36" spans="1:5" ht="16.5" customHeight="1" x14ac:dyDescent="0.2">
      <c r="A36" s="146" t="s">
        <v>277</v>
      </c>
      <c r="B36" s="147">
        <v>336</v>
      </c>
      <c r="C36" s="147">
        <v>22036</v>
      </c>
      <c r="D36" s="147">
        <v>365</v>
      </c>
      <c r="E36" s="109">
        <f t="shared" si="0"/>
        <v>3.2636200252148177E-3</v>
      </c>
    </row>
    <row r="37" spans="1:5" ht="16.5" customHeight="1" x14ac:dyDescent="0.2">
      <c r="A37" s="146" t="s">
        <v>84</v>
      </c>
      <c r="B37" s="147">
        <v>272</v>
      </c>
      <c r="C37" s="147">
        <v>19270</v>
      </c>
      <c r="D37" s="147">
        <v>319</v>
      </c>
      <c r="E37" s="109">
        <f t="shared" si="0"/>
        <v>2.8523144877904845E-3</v>
      </c>
    </row>
    <row r="38" spans="1:5" ht="16.5" customHeight="1" x14ac:dyDescent="0.2">
      <c r="A38" s="146" t="s">
        <v>75</v>
      </c>
      <c r="B38" s="147">
        <v>296</v>
      </c>
      <c r="C38" s="147">
        <v>21520</v>
      </c>
      <c r="D38" s="147">
        <v>312</v>
      </c>
      <c r="E38" s="109">
        <f t="shared" si="0"/>
        <v>2.7897245147041729E-3</v>
      </c>
    </row>
    <row r="39" spans="1:5" ht="16.5" customHeight="1" x14ac:dyDescent="0.2">
      <c r="A39" s="146" t="s">
        <v>78</v>
      </c>
      <c r="B39" s="147">
        <v>200</v>
      </c>
      <c r="C39" s="147">
        <v>14400</v>
      </c>
      <c r="D39" s="147">
        <v>240</v>
      </c>
      <c r="E39" s="109">
        <f t="shared" si="0"/>
        <v>2.1459419343878255E-3</v>
      </c>
    </row>
    <row r="40" spans="1:5" ht="16.5" customHeight="1" x14ac:dyDescent="0.2">
      <c r="A40" s="146" t="s">
        <v>81</v>
      </c>
      <c r="B40" s="147">
        <v>160</v>
      </c>
      <c r="C40" s="147">
        <v>14280</v>
      </c>
      <c r="D40" s="147">
        <v>214</v>
      </c>
      <c r="E40" s="109">
        <f t="shared" si="0"/>
        <v>1.9134648914958109E-3</v>
      </c>
    </row>
    <row r="41" spans="1:5" ht="16.5" customHeight="1" x14ac:dyDescent="0.2">
      <c r="A41" s="146" t="s">
        <v>82</v>
      </c>
      <c r="B41" s="147">
        <v>162</v>
      </c>
      <c r="C41" s="147">
        <v>10368</v>
      </c>
      <c r="D41" s="147">
        <v>205</v>
      </c>
      <c r="E41" s="109">
        <f t="shared" si="0"/>
        <v>1.8329920689562674E-3</v>
      </c>
    </row>
    <row r="42" spans="1:5" ht="16.5" customHeight="1" x14ac:dyDescent="0.2">
      <c r="A42" s="146" t="s">
        <v>88</v>
      </c>
      <c r="B42" s="147">
        <v>154</v>
      </c>
      <c r="C42" s="147">
        <v>10288</v>
      </c>
      <c r="D42" s="147">
        <v>173</v>
      </c>
      <c r="E42" s="109">
        <f t="shared" si="0"/>
        <v>1.5468664777045574E-3</v>
      </c>
    </row>
    <row r="43" spans="1:5" ht="16.5" customHeight="1" x14ac:dyDescent="0.2">
      <c r="A43" s="146" t="s">
        <v>69</v>
      </c>
      <c r="B43" s="147">
        <v>121</v>
      </c>
      <c r="C43" s="147">
        <v>6776</v>
      </c>
      <c r="D43" s="147">
        <v>129</v>
      </c>
      <c r="E43" s="109">
        <f t="shared" si="0"/>
        <v>1.1534437897334562E-3</v>
      </c>
    </row>
    <row r="44" spans="1:5" ht="16.5" customHeight="1" x14ac:dyDescent="0.2">
      <c r="A44" s="146" t="s">
        <v>66</v>
      </c>
      <c r="B44" s="147">
        <v>120</v>
      </c>
      <c r="C44" s="147">
        <v>6720</v>
      </c>
      <c r="D44" s="147">
        <v>126</v>
      </c>
      <c r="E44" s="109">
        <f t="shared" si="0"/>
        <v>1.1266195155536084E-3</v>
      </c>
    </row>
    <row r="45" spans="1:5" ht="16.5" customHeight="1" x14ac:dyDescent="0.2">
      <c r="A45" s="146" t="s">
        <v>90</v>
      </c>
      <c r="B45" s="147">
        <v>80</v>
      </c>
      <c r="C45" s="147">
        <v>4780</v>
      </c>
      <c r="D45" s="147">
        <v>96</v>
      </c>
      <c r="E45" s="109">
        <f t="shared" si="0"/>
        <v>8.5837677375513017E-4</v>
      </c>
    </row>
    <row r="46" spans="1:5" ht="16.5" customHeight="1" x14ac:dyDescent="0.2">
      <c r="A46" s="146" t="s">
        <v>96</v>
      </c>
      <c r="B46" s="147">
        <v>48</v>
      </c>
      <c r="C46" s="147">
        <v>2688</v>
      </c>
      <c r="D46" s="147">
        <v>55</v>
      </c>
      <c r="E46" s="109">
        <f t="shared" si="0"/>
        <v>4.9177835996387664E-4</v>
      </c>
    </row>
    <row r="47" spans="1:5" ht="16.5" customHeight="1" x14ac:dyDescent="0.2">
      <c r="A47" s="146" t="s">
        <v>94</v>
      </c>
      <c r="B47" s="147">
        <v>44</v>
      </c>
      <c r="C47" s="147">
        <v>2640</v>
      </c>
      <c r="D47" s="147">
        <v>52</v>
      </c>
      <c r="E47" s="109">
        <f t="shared" si="0"/>
        <v>4.6495408578402881E-4</v>
      </c>
    </row>
    <row r="48" spans="1:5" ht="16.5" customHeight="1" x14ac:dyDescent="0.2">
      <c r="A48" s="146" t="s">
        <v>80</v>
      </c>
      <c r="B48" s="147">
        <v>21</v>
      </c>
      <c r="C48" s="147">
        <v>2352</v>
      </c>
      <c r="D48" s="147">
        <v>24</v>
      </c>
      <c r="E48" s="109">
        <f t="shared" si="0"/>
        <v>2.1459419343878254E-4</v>
      </c>
    </row>
    <row r="49" spans="1:5" ht="16.5" customHeight="1" x14ac:dyDescent="0.2">
      <c r="A49" s="146" t="s">
        <v>91</v>
      </c>
      <c r="B49" s="147">
        <v>20</v>
      </c>
      <c r="C49" s="147">
        <v>2400</v>
      </c>
      <c r="D49" s="147">
        <v>24</v>
      </c>
      <c r="E49" s="109">
        <f t="shared" si="0"/>
        <v>2.1459419343878254E-4</v>
      </c>
    </row>
    <row r="50" spans="1:5" ht="16.5" customHeight="1" x14ac:dyDescent="0.2">
      <c r="A50" s="146" t="s">
        <v>246</v>
      </c>
      <c r="B50" s="147">
        <v>20</v>
      </c>
      <c r="C50" s="147">
        <v>1120</v>
      </c>
      <c r="D50" s="147">
        <v>23</v>
      </c>
      <c r="E50" s="109">
        <f t="shared" si="0"/>
        <v>2.0565276871216661E-4</v>
      </c>
    </row>
    <row r="51" spans="1:5" ht="16.5" customHeight="1" x14ac:dyDescent="0.2">
      <c r="A51" s="146" t="s">
        <v>247</v>
      </c>
      <c r="B51" s="147">
        <v>21</v>
      </c>
      <c r="C51" s="147">
        <v>1043</v>
      </c>
      <c r="D51" s="147">
        <v>20</v>
      </c>
      <c r="E51" s="109">
        <f t="shared" si="0"/>
        <v>1.7882849453231878E-4</v>
      </c>
    </row>
    <row r="52" spans="1:5" ht="16.5" customHeight="1" x14ac:dyDescent="0.2">
      <c r="A52" s="118" t="s">
        <v>103</v>
      </c>
      <c r="B52" s="113">
        <f>SUM(B13:B51)</f>
        <v>96962</v>
      </c>
      <c r="C52" s="113">
        <f>SUM(C13:C51)</f>
        <v>7352305</v>
      </c>
      <c r="D52" s="113">
        <f>SUM(D13:D51)</f>
        <v>111839</v>
      </c>
      <c r="E52" s="119">
        <f t="shared" ref="E52" si="1">+D52/$D$52</f>
        <v>1</v>
      </c>
    </row>
  </sheetData>
  <sortState xmlns:xlrd2="http://schemas.microsoft.com/office/spreadsheetml/2017/richdata2" ref="A13:E51">
    <sortCondition descending="1" ref="D13:D51"/>
  </sortState>
  <pageMargins left="1.1416666666666699" right="0.31527777777777799" top="0.35416666666666702" bottom="0.43263888888888902" header="0.511811023622047" footer="0.196527777777778"/>
  <pageSetup paperSize="9" orientation="portrait" horizontalDpi="300" verticalDpi="300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0:R105"/>
  <sheetViews>
    <sheetView showGridLines="0" zoomScaleNormal="100" zoomScalePageLayoutView="110" workbookViewId="0">
      <selection activeCell="H48" sqref="H48"/>
    </sheetView>
  </sheetViews>
  <sheetFormatPr baseColWidth="10" defaultColWidth="11.42578125" defaultRowHeight="12.75" x14ac:dyDescent="0.2"/>
  <cols>
    <col min="1" max="1" width="15.140625" style="1" customWidth="1"/>
    <col min="2" max="2" width="8.42578125" style="1" customWidth="1"/>
    <col min="3" max="3" width="11.140625" style="1" customWidth="1"/>
    <col min="4" max="4" width="10.28515625" style="1" customWidth="1"/>
    <col min="5" max="5" width="8.42578125" style="1" customWidth="1"/>
    <col min="6" max="6" width="11.140625" style="1" customWidth="1"/>
    <col min="7" max="7" width="11.42578125" style="1"/>
    <col min="8" max="8" width="9.42578125" style="1" customWidth="1"/>
    <col min="9" max="16384" width="11.42578125" style="1"/>
  </cols>
  <sheetData>
    <row r="10" spans="1:18" ht="15" x14ac:dyDescent="0.25">
      <c r="A10" s="3" t="s">
        <v>105</v>
      </c>
      <c r="B10" s="25"/>
      <c r="C10" s="25"/>
      <c r="D10" s="25"/>
      <c r="E10" s="4"/>
      <c r="F10" s="4"/>
      <c r="G10" s="26"/>
      <c r="H10" s="26"/>
      <c r="I10" s="27"/>
    </row>
    <row r="11" spans="1:18" x14ac:dyDescent="0.2">
      <c r="A11" s="25"/>
      <c r="B11" s="25"/>
      <c r="C11" s="25"/>
      <c r="D11" s="25"/>
      <c r="E11" s="26"/>
      <c r="G11" s="26"/>
      <c r="H11" s="26"/>
      <c r="I11" s="27"/>
    </row>
    <row r="12" spans="1:18" x14ac:dyDescent="0.2">
      <c r="A12" s="26"/>
      <c r="B12" s="25"/>
      <c r="C12" s="25"/>
      <c r="D12" s="25"/>
      <c r="E12" s="25" t="str">
        <f>+CONCATENATE(MID(Principal!C13,1,14)," de ambas temporadas")</f>
        <v>Datos al 31/10 de ambas temporadas</v>
      </c>
      <c r="F12" s="4"/>
      <c r="G12" s="26"/>
      <c r="H12" s="26"/>
      <c r="I12" s="27"/>
    </row>
    <row r="13" spans="1:18" ht="3.75" customHeight="1" x14ac:dyDescent="0.2">
      <c r="A13" s="28"/>
      <c r="B13" s="28"/>
      <c r="C13" s="28"/>
      <c r="D13" s="28"/>
      <c r="E13" s="27"/>
      <c r="F13" s="27"/>
      <c r="G13" s="29"/>
      <c r="H13" s="29"/>
      <c r="I13" s="27"/>
    </row>
    <row r="14" spans="1:18" ht="16.5" customHeight="1" x14ac:dyDescent="0.2">
      <c r="A14" s="30" t="s">
        <v>106</v>
      </c>
      <c r="B14" s="31"/>
      <c r="C14" s="31"/>
      <c r="D14" s="32"/>
      <c r="E14" s="33" t="s">
        <v>107</v>
      </c>
      <c r="F14" s="34"/>
      <c r="G14" s="35"/>
      <c r="H14" s="36" t="s">
        <v>108</v>
      </c>
      <c r="I14" s="27"/>
    </row>
    <row r="15" spans="1:18" ht="16.5" customHeight="1" x14ac:dyDescent="0.2">
      <c r="A15" s="37" t="s">
        <v>109</v>
      </c>
      <c r="B15" s="38" t="s">
        <v>11</v>
      </c>
      <c r="C15" s="38" t="s">
        <v>12</v>
      </c>
      <c r="D15" s="39" t="s">
        <v>13</v>
      </c>
      <c r="E15" s="40" t="s">
        <v>11</v>
      </c>
      <c r="F15" s="40" t="s">
        <v>12</v>
      </c>
      <c r="G15" s="41" t="s">
        <v>13</v>
      </c>
      <c r="H15" s="42" t="s">
        <v>110</v>
      </c>
      <c r="I15" s="43"/>
      <c r="K15" s="44"/>
      <c r="L15" s="15"/>
      <c r="M15" s="15"/>
      <c r="N15" s="44"/>
      <c r="O15" s="44"/>
      <c r="P15" s="44"/>
      <c r="Q15" s="44"/>
      <c r="R15" s="45"/>
    </row>
    <row r="16" spans="1:18" ht="16.5" customHeight="1" x14ac:dyDescent="0.2">
      <c r="A16" s="46" t="s">
        <v>253</v>
      </c>
      <c r="B16" s="47">
        <v>0</v>
      </c>
      <c r="C16" s="47">
        <v>0</v>
      </c>
      <c r="D16" s="47">
        <v>0</v>
      </c>
      <c r="E16" s="48">
        <v>630</v>
      </c>
      <c r="F16" s="49">
        <v>630</v>
      </c>
      <c r="G16" s="49">
        <v>475</v>
      </c>
      <c r="H16" s="50" t="s">
        <v>112</v>
      </c>
      <c r="I16" s="51"/>
      <c r="K16" s="52"/>
      <c r="L16" s="53"/>
      <c r="M16" s="53"/>
      <c r="N16" s="19"/>
      <c r="O16" s="19"/>
      <c r="P16" s="19"/>
      <c r="Q16" s="19"/>
      <c r="R16" s="19"/>
    </row>
    <row r="17" spans="1:18" ht="16.5" customHeight="1" x14ac:dyDescent="0.2">
      <c r="A17" s="46" t="s">
        <v>215</v>
      </c>
      <c r="B17" s="47">
        <v>0</v>
      </c>
      <c r="C17" s="47">
        <v>0</v>
      </c>
      <c r="D17" s="47">
        <v>0</v>
      </c>
      <c r="E17" s="48">
        <v>0</v>
      </c>
      <c r="F17" s="49">
        <v>87270</v>
      </c>
      <c r="G17" s="49">
        <v>1084</v>
      </c>
      <c r="H17" s="50" t="s">
        <v>112</v>
      </c>
      <c r="I17" s="51"/>
      <c r="K17" s="52"/>
      <c r="L17" s="53"/>
      <c r="M17" s="53"/>
      <c r="N17" s="19"/>
      <c r="O17" s="19"/>
      <c r="P17" s="19"/>
      <c r="Q17" s="19"/>
      <c r="R17" s="19"/>
    </row>
    <row r="18" spans="1:18" ht="16.5" customHeight="1" x14ac:dyDescent="0.2">
      <c r="A18" s="46" t="s">
        <v>269</v>
      </c>
      <c r="B18" s="47">
        <v>0</v>
      </c>
      <c r="C18" s="47">
        <v>0</v>
      </c>
      <c r="D18" s="47">
        <v>0</v>
      </c>
      <c r="E18" s="48">
        <v>324</v>
      </c>
      <c r="F18" s="49">
        <v>23513</v>
      </c>
      <c r="G18" s="49">
        <v>574</v>
      </c>
      <c r="H18" s="50" t="s">
        <v>112</v>
      </c>
      <c r="I18" s="51"/>
      <c r="K18" s="52"/>
      <c r="L18" s="53"/>
      <c r="M18" s="53"/>
      <c r="N18" s="19"/>
      <c r="O18" s="19"/>
      <c r="P18" s="19"/>
      <c r="Q18" s="19"/>
      <c r="R18" s="19"/>
    </row>
    <row r="19" spans="1:18" ht="16.5" customHeight="1" x14ac:dyDescent="0.2">
      <c r="A19" s="46" t="s">
        <v>111</v>
      </c>
      <c r="B19" s="47">
        <v>0</v>
      </c>
      <c r="C19" s="47">
        <v>0</v>
      </c>
      <c r="D19" s="47">
        <v>0</v>
      </c>
      <c r="E19" s="48">
        <v>3240</v>
      </c>
      <c r="F19" s="49">
        <v>41622</v>
      </c>
      <c r="G19" s="49">
        <v>4349</v>
      </c>
      <c r="H19" s="50" t="s">
        <v>112</v>
      </c>
      <c r="I19" s="51"/>
      <c r="K19" s="52"/>
      <c r="L19" s="53"/>
      <c r="M19" s="53"/>
      <c r="N19" s="19"/>
      <c r="O19" s="19"/>
      <c r="P19" s="19"/>
      <c r="Q19" s="19"/>
      <c r="R19" s="19"/>
    </row>
    <row r="20" spans="1:18" ht="16.5" customHeight="1" x14ac:dyDescent="0.2">
      <c r="A20" s="46" t="s">
        <v>293</v>
      </c>
      <c r="B20" s="47">
        <v>144</v>
      </c>
      <c r="C20" s="47">
        <v>576</v>
      </c>
      <c r="D20" s="47">
        <v>84</v>
      </c>
      <c r="E20" s="48">
        <v>0</v>
      </c>
      <c r="F20" s="49">
        <v>0</v>
      </c>
      <c r="G20" s="49">
        <v>0</v>
      </c>
      <c r="H20" s="50">
        <f t="shared" ref="H17:H22" si="0">(+G20-D20)/D20</f>
        <v>-1</v>
      </c>
      <c r="I20" s="51"/>
      <c r="K20" s="52"/>
      <c r="L20" s="53"/>
      <c r="M20" s="53"/>
      <c r="N20" s="19"/>
      <c r="O20" s="19"/>
      <c r="P20" s="19"/>
      <c r="Q20" s="19"/>
      <c r="R20" s="19"/>
    </row>
    <row r="21" spans="1:18" ht="16.5" customHeight="1" x14ac:dyDescent="0.2">
      <c r="A21" s="46" t="s">
        <v>113</v>
      </c>
      <c r="B21" s="47">
        <v>0</v>
      </c>
      <c r="C21" s="47">
        <v>0</v>
      </c>
      <c r="D21" s="47">
        <v>0</v>
      </c>
      <c r="E21" s="48">
        <v>80</v>
      </c>
      <c r="F21" s="49">
        <v>9280</v>
      </c>
      <c r="G21" s="49">
        <v>91</v>
      </c>
      <c r="H21" s="50" t="s">
        <v>112</v>
      </c>
      <c r="I21" s="51"/>
      <c r="K21" s="52"/>
      <c r="L21" s="53"/>
      <c r="M21" s="53"/>
      <c r="N21" s="19"/>
      <c r="O21" s="19"/>
      <c r="P21" s="19"/>
      <c r="Q21" s="19"/>
      <c r="R21" s="19"/>
    </row>
    <row r="22" spans="1:18" ht="16.5" customHeight="1" x14ac:dyDescent="0.2">
      <c r="A22" s="46" t="s">
        <v>114</v>
      </c>
      <c r="B22" s="47">
        <v>0</v>
      </c>
      <c r="C22" s="47">
        <v>0</v>
      </c>
      <c r="D22" s="47">
        <v>0</v>
      </c>
      <c r="E22" s="48">
        <v>8</v>
      </c>
      <c r="F22" s="49">
        <v>960</v>
      </c>
      <c r="G22" s="49">
        <v>10</v>
      </c>
      <c r="H22" s="50" t="s">
        <v>112</v>
      </c>
      <c r="I22" s="51"/>
      <c r="K22" s="52"/>
      <c r="L22" s="53"/>
      <c r="M22" s="53"/>
      <c r="N22" s="19"/>
      <c r="O22" s="19"/>
      <c r="P22" s="19"/>
      <c r="Q22" s="19"/>
      <c r="R22" s="19"/>
    </row>
    <row r="23" spans="1:18" ht="16.5" customHeight="1" x14ac:dyDescent="0.2">
      <c r="A23" s="46" t="s">
        <v>115</v>
      </c>
      <c r="B23" s="47">
        <v>0</v>
      </c>
      <c r="C23" s="47">
        <v>16450</v>
      </c>
      <c r="D23" s="47">
        <v>332</v>
      </c>
      <c r="E23" s="48">
        <v>0</v>
      </c>
      <c r="F23" s="49">
        <v>0</v>
      </c>
      <c r="G23" s="49">
        <v>0</v>
      </c>
      <c r="H23" s="50">
        <f>(+G23-D23)/D23</f>
        <v>-1</v>
      </c>
      <c r="I23" s="51"/>
      <c r="K23" s="52"/>
      <c r="L23" s="53"/>
      <c r="M23" s="53"/>
      <c r="N23" s="19"/>
      <c r="O23" s="19"/>
      <c r="P23" s="19"/>
      <c r="Q23" s="19"/>
      <c r="R23" s="19"/>
    </row>
    <row r="24" spans="1:18" ht="16.5" customHeight="1" x14ac:dyDescent="0.2">
      <c r="A24" s="46" t="s">
        <v>278</v>
      </c>
      <c r="B24" s="47">
        <v>0</v>
      </c>
      <c r="C24" s="47">
        <v>0</v>
      </c>
      <c r="D24" s="47">
        <v>0</v>
      </c>
      <c r="E24" s="48">
        <v>0</v>
      </c>
      <c r="F24" s="49">
        <v>265</v>
      </c>
      <c r="G24" s="49">
        <v>6</v>
      </c>
      <c r="H24" s="50" t="s">
        <v>112</v>
      </c>
      <c r="I24" s="51"/>
      <c r="K24" s="52"/>
      <c r="L24" s="53"/>
      <c r="M24" s="53"/>
      <c r="N24" s="19"/>
      <c r="O24" s="19"/>
      <c r="P24" s="19"/>
      <c r="Q24" s="19"/>
      <c r="R24" s="19"/>
    </row>
    <row r="25" spans="1:18" ht="16.5" customHeight="1" x14ac:dyDescent="0.2">
      <c r="A25" s="46" t="s">
        <v>270</v>
      </c>
      <c r="B25" s="47">
        <v>0</v>
      </c>
      <c r="C25" s="47">
        <v>0</v>
      </c>
      <c r="D25" s="47">
        <v>0</v>
      </c>
      <c r="E25" s="48">
        <v>0</v>
      </c>
      <c r="F25" s="49">
        <v>48001</v>
      </c>
      <c r="G25" s="49">
        <v>1200</v>
      </c>
      <c r="H25" s="50" t="s">
        <v>112</v>
      </c>
      <c r="I25" s="51"/>
      <c r="K25" s="52"/>
      <c r="L25" s="53"/>
      <c r="M25" s="53"/>
      <c r="N25" s="19"/>
      <c r="O25" s="19"/>
      <c r="P25" s="19"/>
      <c r="Q25" s="19"/>
      <c r="R25" s="19"/>
    </row>
    <row r="26" spans="1:18" ht="16.5" customHeight="1" x14ac:dyDescent="0.2">
      <c r="A26" s="46" t="s">
        <v>287</v>
      </c>
      <c r="B26" s="47">
        <v>17</v>
      </c>
      <c r="C26" s="47">
        <v>17</v>
      </c>
      <c r="D26" s="47">
        <v>27</v>
      </c>
      <c r="E26" s="48">
        <v>0</v>
      </c>
      <c r="F26" s="49">
        <v>0</v>
      </c>
      <c r="G26" s="49">
        <v>0</v>
      </c>
      <c r="H26" s="50">
        <f t="shared" ref="H24:H46" si="1">(+G26-D26)/D26</f>
        <v>-1</v>
      </c>
      <c r="I26" s="51"/>
      <c r="K26" s="52"/>
      <c r="L26" s="53"/>
      <c r="M26" s="53"/>
      <c r="N26" s="19"/>
      <c r="O26" s="19"/>
      <c r="P26" s="19"/>
      <c r="Q26" s="19"/>
      <c r="R26" s="19"/>
    </row>
    <row r="27" spans="1:18" ht="16.5" customHeight="1" x14ac:dyDescent="0.2">
      <c r="A27" s="46" t="s">
        <v>116</v>
      </c>
      <c r="B27" s="47">
        <v>0</v>
      </c>
      <c r="C27" s="47">
        <v>0</v>
      </c>
      <c r="D27" s="47">
        <v>0</v>
      </c>
      <c r="E27" s="48">
        <v>235</v>
      </c>
      <c r="F27" s="49">
        <v>28200</v>
      </c>
      <c r="G27" s="49">
        <v>282</v>
      </c>
      <c r="H27" s="50" t="s">
        <v>112</v>
      </c>
      <c r="I27" s="51"/>
      <c r="K27" s="52"/>
      <c r="L27" s="53"/>
      <c r="M27" s="53"/>
      <c r="N27" s="19"/>
      <c r="O27" s="19"/>
      <c r="P27" s="19"/>
      <c r="Q27" s="19"/>
      <c r="R27" s="19"/>
    </row>
    <row r="28" spans="1:18" ht="16.5" customHeight="1" x14ac:dyDescent="0.2">
      <c r="A28" s="46" t="s">
        <v>252</v>
      </c>
      <c r="B28" s="47">
        <v>0</v>
      </c>
      <c r="C28" s="47">
        <v>148951</v>
      </c>
      <c r="D28" s="47">
        <v>2079</v>
      </c>
      <c r="E28" s="48">
        <v>0</v>
      </c>
      <c r="F28" s="49">
        <v>165889</v>
      </c>
      <c r="G28" s="49">
        <v>2317</v>
      </c>
      <c r="H28" s="50">
        <f t="shared" si="1"/>
        <v>0.11447811447811448</v>
      </c>
      <c r="I28" s="51"/>
      <c r="K28" s="52"/>
      <c r="L28" s="53"/>
      <c r="M28" s="53"/>
      <c r="N28" s="19"/>
      <c r="O28" s="19"/>
      <c r="P28" s="19"/>
      <c r="Q28" s="19"/>
      <c r="R28" s="19"/>
    </row>
    <row r="29" spans="1:18" ht="16.5" customHeight="1" x14ac:dyDescent="0.2">
      <c r="A29" s="46" t="s">
        <v>117</v>
      </c>
      <c r="B29" s="47">
        <v>0</v>
      </c>
      <c r="C29" s="47">
        <v>0</v>
      </c>
      <c r="D29" s="47">
        <v>0</v>
      </c>
      <c r="E29" s="48">
        <v>1906</v>
      </c>
      <c r="F29" s="49">
        <v>121220</v>
      </c>
      <c r="G29" s="49">
        <v>2311</v>
      </c>
      <c r="H29" s="50" t="s">
        <v>112</v>
      </c>
      <c r="I29" s="51"/>
      <c r="K29" s="52"/>
      <c r="L29" s="53"/>
      <c r="M29" s="53"/>
      <c r="N29" s="19"/>
      <c r="O29" s="19"/>
      <c r="P29" s="19"/>
      <c r="Q29" s="19"/>
      <c r="R29" s="19"/>
    </row>
    <row r="30" spans="1:18" ht="16.5" customHeight="1" x14ac:dyDescent="0.2">
      <c r="A30" s="46" t="s">
        <v>118</v>
      </c>
      <c r="B30" s="47">
        <v>0</v>
      </c>
      <c r="C30" s="47">
        <v>18200</v>
      </c>
      <c r="D30" s="47">
        <v>235</v>
      </c>
      <c r="E30" s="48">
        <v>0</v>
      </c>
      <c r="F30" s="49">
        <v>0</v>
      </c>
      <c r="G30" s="49">
        <v>0</v>
      </c>
      <c r="H30" s="50">
        <f t="shared" si="1"/>
        <v>-1</v>
      </c>
      <c r="I30" s="51"/>
      <c r="K30" s="52"/>
      <c r="L30" s="53"/>
      <c r="M30" s="53"/>
      <c r="N30" s="19"/>
      <c r="O30" s="19"/>
      <c r="P30" s="19"/>
      <c r="Q30" s="19"/>
      <c r="R30" s="19"/>
    </row>
    <row r="31" spans="1:18" ht="16.5" customHeight="1" x14ac:dyDescent="0.2">
      <c r="A31" s="46" t="s">
        <v>254</v>
      </c>
      <c r="B31" s="47">
        <v>0</v>
      </c>
      <c r="C31" s="47">
        <v>0</v>
      </c>
      <c r="D31" s="47">
        <v>0</v>
      </c>
      <c r="E31" s="48">
        <v>120</v>
      </c>
      <c r="F31" s="49">
        <v>13440</v>
      </c>
      <c r="G31" s="49">
        <v>148</v>
      </c>
      <c r="H31" s="50" t="s">
        <v>112</v>
      </c>
      <c r="I31" s="51"/>
      <c r="K31" s="52"/>
      <c r="L31" s="53"/>
      <c r="M31" s="53"/>
      <c r="N31" s="19"/>
      <c r="O31" s="19"/>
      <c r="P31" s="19"/>
      <c r="Q31" s="19"/>
      <c r="R31" s="19"/>
    </row>
    <row r="32" spans="1:18" ht="16.5" customHeight="1" x14ac:dyDescent="0.2">
      <c r="A32" s="46" t="s">
        <v>119</v>
      </c>
      <c r="B32" s="47">
        <v>15697</v>
      </c>
      <c r="C32" s="47">
        <v>909929</v>
      </c>
      <c r="D32" s="47">
        <v>16173</v>
      </c>
      <c r="E32" s="48">
        <v>13249</v>
      </c>
      <c r="F32" s="49">
        <v>722055</v>
      </c>
      <c r="G32" s="49">
        <v>13815</v>
      </c>
      <c r="H32" s="50">
        <f t="shared" si="1"/>
        <v>-0.14579855314412909</v>
      </c>
      <c r="I32" s="51"/>
      <c r="K32" s="52"/>
      <c r="L32" s="53"/>
      <c r="M32" s="53"/>
      <c r="N32" s="19"/>
      <c r="O32" s="19"/>
      <c r="P32" s="19"/>
      <c r="Q32" s="19"/>
      <c r="R32" s="19"/>
    </row>
    <row r="33" spans="1:18" ht="16.5" customHeight="1" x14ac:dyDescent="0.2">
      <c r="A33" s="46" t="s">
        <v>216</v>
      </c>
      <c r="B33" s="47">
        <v>0</v>
      </c>
      <c r="C33" s="47">
        <v>0</v>
      </c>
      <c r="D33" s="47">
        <v>0</v>
      </c>
      <c r="E33" s="48">
        <v>0</v>
      </c>
      <c r="F33" s="49">
        <v>1</v>
      </c>
      <c r="G33" s="49">
        <v>1</v>
      </c>
      <c r="H33" s="50" t="s">
        <v>112</v>
      </c>
      <c r="I33" s="51"/>
      <c r="K33" s="52"/>
      <c r="L33" s="53"/>
      <c r="M33" s="53"/>
      <c r="N33" s="19"/>
      <c r="O33" s="19"/>
      <c r="P33" s="19"/>
      <c r="Q33" s="19"/>
      <c r="R33" s="19"/>
    </row>
    <row r="34" spans="1:18" ht="16.5" customHeight="1" x14ac:dyDescent="0.2">
      <c r="A34" s="46" t="s">
        <v>122</v>
      </c>
      <c r="B34" s="47">
        <v>0</v>
      </c>
      <c r="C34" s="47">
        <v>0</v>
      </c>
      <c r="D34" s="47">
        <v>0</v>
      </c>
      <c r="E34" s="48">
        <v>302</v>
      </c>
      <c r="F34" s="49">
        <v>39160</v>
      </c>
      <c r="G34" s="49">
        <v>353</v>
      </c>
      <c r="H34" s="50" t="s">
        <v>112</v>
      </c>
      <c r="I34" s="51"/>
      <c r="K34" s="52"/>
      <c r="L34" s="53"/>
      <c r="M34" s="53"/>
      <c r="N34" s="19"/>
      <c r="O34" s="19"/>
      <c r="P34" s="19"/>
      <c r="Q34" s="19"/>
      <c r="R34" s="19"/>
    </row>
    <row r="35" spans="1:18" ht="16.5" customHeight="1" x14ac:dyDescent="0.2">
      <c r="A35" s="46" t="s">
        <v>120</v>
      </c>
      <c r="B35" s="47">
        <v>0</v>
      </c>
      <c r="C35" s="47">
        <v>0</v>
      </c>
      <c r="D35" s="47">
        <v>0</v>
      </c>
      <c r="E35" s="48">
        <v>73</v>
      </c>
      <c r="F35" s="49">
        <v>8760</v>
      </c>
      <c r="G35" s="49">
        <v>88</v>
      </c>
      <c r="H35" s="50" t="s">
        <v>112</v>
      </c>
      <c r="I35" s="51"/>
      <c r="K35" s="52"/>
      <c r="L35" s="53"/>
      <c r="M35" s="53"/>
      <c r="N35" s="19"/>
      <c r="O35" s="19"/>
      <c r="P35" s="19"/>
      <c r="Q35" s="19"/>
      <c r="R35" s="19"/>
    </row>
    <row r="36" spans="1:18" ht="16.5" customHeight="1" x14ac:dyDescent="0.2">
      <c r="A36" s="46" t="s">
        <v>121</v>
      </c>
      <c r="B36" s="47">
        <v>0</v>
      </c>
      <c r="C36" s="47">
        <v>0</v>
      </c>
      <c r="D36" s="47">
        <v>0</v>
      </c>
      <c r="E36" s="48">
        <v>20</v>
      </c>
      <c r="F36" s="49">
        <v>2400</v>
      </c>
      <c r="G36" s="49">
        <v>24</v>
      </c>
      <c r="H36" s="50" t="s">
        <v>112</v>
      </c>
      <c r="I36" s="51"/>
      <c r="K36" s="52"/>
      <c r="L36" s="53"/>
      <c r="M36" s="53"/>
      <c r="N36" s="19"/>
      <c r="O36" s="19"/>
      <c r="P36" s="19"/>
      <c r="Q36" s="19"/>
      <c r="R36" s="19"/>
    </row>
    <row r="37" spans="1:18" ht="16.5" customHeight="1" x14ac:dyDescent="0.2">
      <c r="A37" s="46" t="s">
        <v>123</v>
      </c>
      <c r="B37" s="47">
        <v>61988</v>
      </c>
      <c r="C37" s="47">
        <v>5223857</v>
      </c>
      <c r="D37" s="47">
        <v>74901</v>
      </c>
      <c r="E37" s="48">
        <v>83713</v>
      </c>
      <c r="F37" s="49">
        <v>6630250</v>
      </c>
      <c r="G37" s="49">
        <v>98022</v>
      </c>
      <c r="H37" s="50">
        <f t="shared" si="1"/>
        <v>0.30868746745704329</v>
      </c>
      <c r="I37" s="51"/>
      <c r="K37" s="52"/>
      <c r="L37" s="53"/>
      <c r="M37" s="53"/>
      <c r="N37" s="19"/>
      <c r="O37" s="19"/>
      <c r="P37" s="19"/>
      <c r="Q37" s="19"/>
      <c r="R37" s="19"/>
    </row>
    <row r="38" spans="1:18" ht="16.5" customHeight="1" x14ac:dyDescent="0.2">
      <c r="A38" s="46" t="s">
        <v>217</v>
      </c>
      <c r="B38" s="47">
        <v>0</v>
      </c>
      <c r="C38" s="47">
        <v>95620</v>
      </c>
      <c r="D38" s="47">
        <v>1342</v>
      </c>
      <c r="E38" s="48">
        <v>0</v>
      </c>
      <c r="F38" s="49">
        <v>226928</v>
      </c>
      <c r="G38" s="49">
        <v>3113</v>
      </c>
      <c r="H38" s="50">
        <f t="shared" si="1"/>
        <v>1.319672131147541</v>
      </c>
      <c r="I38" s="51"/>
      <c r="K38" s="52"/>
      <c r="L38" s="53"/>
      <c r="M38" s="53"/>
      <c r="N38" s="19"/>
      <c r="O38" s="19"/>
      <c r="P38" s="19"/>
      <c r="Q38" s="19"/>
      <c r="R38" s="19"/>
    </row>
    <row r="39" spans="1:18" ht="16.5" customHeight="1" x14ac:dyDescent="0.2">
      <c r="A39" s="46" t="s">
        <v>124</v>
      </c>
      <c r="B39" s="47">
        <v>7178</v>
      </c>
      <c r="C39" s="47">
        <v>7178</v>
      </c>
      <c r="D39" s="47">
        <v>9147</v>
      </c>
      <c r="E39" s="48">
        <v>3021</v>
      </c>
      <c r="F39" s="49">
        <v>7505</v>
      </c>
      <c r="G39" s="49">
        <v>3878</v>
      </c>
      <c r="H39" s="50">
        <f t="shared" si="1"/>
        <v>-0.5760358587515032</v>
      </c>
      <c r="I39" s="51"/>
      <c r="K39" s="52"/>
      <c r="L39" s="53"/>
      <c r="M39" s="53"/>
      <c r="N39" s="19"/>
      <c r="O39" s="19"/>
      <c r="P39" s="19"/>
      <c r="Q39" s="19"/>
      <c r="R39" s="19"/>
    </row>
    <row r="40" spans="1:18" ht="16.5" customHeight="1" x14ac:dyDescent="0.2">
      <c r="A40" s="46" t="s">
        <v>125</v>
      </c>
      <c r="B40" s="47">
        <v>19639</v>
      </c>
      <c r="C40" s="47">
        <v>1174092</v>
      </c>
      <c r="D40" s="47">
        <v>29549</v>
      </c>
      <c r="E40" s="48">
        <v>11535</v>
      </c>
      <c r="F40" s="49">
        <v>687894</v>
      </c>
      <c r="G40" s="49">
        <v>17422</v>
      </c>
      <c r="H40" s="50">
        <f t="shared" si="1"/>
        <v>-0.41040305932518867</v>
      </c>
      <c r="I40" s="51"/>
      <c r="K40" s="52"/>
      <c r="L40" s="53"/>
      <c r="M40" s="53"/>
      <c r="N40" s="19"/>
      <c r="O40" s="19"/>
      <c r="P40" s="19"/>
      <c r="Q40" s="19"/>
      <c r="R40" s="19"/>
    </row>
    <row r="41" spans="1:18" ht="16.5" customHeight="1" x14ac:dyDescent="0.2">
      <c r="A41" s="46" t="s">
        <v>255</v>
      </c>
      <c r="B41" s="47">
        <v>220</v>
      </c>
      <c r="C41" s="47">
        <v>880</v>
      </c>
      <c r="D41" s="47">
        <v>212</v>
      </c>
      <c r="E41" s="48">
        <v>220</v>
      </c>
      <c r="F41" s="49">
        <v>880</v>
      </c>
      <c r="G41" s="49">
        <v>212</v>
      </c>
      <c r="H41" s="50">
        <f t="shared" si="1"/>
        <v>0</v>
      </c>
      <c r="I41" s="51"/>
      <c r="K41" s="52"/>
      <c r="L41" s="53"/>
      <c r="M41" s="53"/>
      <c r="N41" s="19"/>
      <c r="O41" s="19"/>
      <c r="P41" s="19"/>
      <c r="Q41" s="19"/>
      <c r="R41" s="19"/>
    </row>
    <row r="42" spans="1:18" ht="16.5" customHeight="1" x14ac:dyDescent="0.2">
      <c r="A42" s="46" t="s">
        <v>126</v>
      </c>
      <c r="B42" s="47">
        <v>108</v>
      </c>
      <c r="C42" s="47">
        <v>114</v>
      </c>
      <c r="D42" s="47">
        <v>287</v>
      </c>
      <c r="E42" s="48">
        <v>0</v>
      </c>
      <c r="F42" s="49">
        <v>0</v>
      </c>
      <c r="G42" s="49">
        <v>0</v>
      </c>
      <c r="H42" s="50">
        <f t="shared" si="1"/>
        <v>-1</v>
      </c>
      <c r="I42" s="51"/>
      <c r="K42" s="52"/>
      <c r="L42" s="53"/>
      <c r="M42" s="53"/>
      <c r="N42" s="19"/>
      <c r="O42" s="19"/>
      <c r="P42" s="19"/>
      <c r="Q42" s="19"/>
      <c r="R42" s="19"/>
    </row>
    <row r="43" spans="1:18" ht="16.5" customHeight="1" x14ac:dyDescent="0.2">
      <c r="A43" s="46" t="s">
        <v>271</v>
      </c>
      <c r="B43" s="47">
        <v>72</v>
      </c>
      <c r="C43" s="47">
        <v>72</v>
      </c>
      <c r="D43" s="47">
        <v>102</v>
      </c>
      <c r="E43" s="48">
        <v>0</v>
      </c>
      <c r="F43" s="49">
        <v>0</v>
      </c>
      <c r="G43" s="49">
        <v>0</v>
      </c>
      <c r="H43" s="50">
        <f t="shared" si="1"/>
        <v>-1</v>
      </c>
      <c r="I43" s="51"/>
      <c r="K43" s="52"/>
      <c r="L43" s="53"/>
      <c r="M43" s="53"/>
      <c r="N43" s="19"/>
      <c r="O43" s="19"/>
      <c r="P43" s="19"/>
      <c r="Q43" s="19"/>
      <c r="R43" s="19"/>
    </row>
    <row r="44" spans="1:18" ht="16.5" customHeight="1" x14ac:dyDescent="0.2">
      <c r="A44" s="46" t="s">
        <v>127</v>
      </c>
      <c r="B44" s="47">
        <v>411</v>
      </c>
      <c r="C44" s="47">
        <v>15456</v>
      </c>
      <c r="D44" s="47">
        <v>556</v>
      </c>
      <c r="E44" s="48">
        <v>2191</v>
      </c>
      <c r="F44" s="49">
        <v>40307</v>
      </c>
      <c r="G44" s="49">
        <v>3358</v>
      </c>
      <c r="H44" s="50">
        <f t="shared" si="1"/>
        <v>5.0395683453237412</v>
      </c>
      <c r="I44" s="51"/>
      <c r="K44" s="52"/>
      <c r="L44" s="53"/>
      <c r="M44" s="53"/>
      <c r="N44" s="19"/>
      <c r="O44" s="19"/>
      <c r="P44" s="19"/>
      <c r="Q44" s="19"/>
      <c r="R44" s="19"/>
    </row>
    <row r="45" spans="1:18" ht="16.5" customHeight="1" x14ac:dyDescent="0.2">
      <c r="A45" s="46" t="s">
        <v>128</v>
      </c>
      <c r="B45" s="47">
        <v>0</v>
      </c>
      <c r="C45" s="47">
        <v>0</v>
      </c>
      <c r="D45" s="47">
        <v>0</v>
      </c>
      <c r="E45" s="48">
        <v>2036</v>
      </c>
      <c r="F45" s="49">
        <v>220081</v>
      </c>
      <c r="G45" s="49">
        <v>1940</v>
      </c>
      <c r="H45" s="50" t="s">
        <v>112</v>
      </c>
      <c r="I45" s="51"/>
      <c r="K45" s="52"/>
      <c r="L45" s="53"/>
      <c r="M45" s="53"/>
      <c r="N45" s="19"/>
      <c r="O45" s="19"/>
      <c r="P45" s="19"/>
      <c r="Q45" s="19"/>
      <c r="R45" s="19"/>
    </row>
    <row r="46" spans="1:18" ht="16.5" customHeight="1" x14ac:dyDescent="0.2">
      <c r="A46" s="46" t="s">
        <v>218</v>
      </c>
      <c r="B46" s="47">
        <v>0</v>
      </c>
      <c r="C46" s="47">
        <v>0</v>
      </c>
      <c r="D46" s="47">
        <v>0</v>
      </c>
      <c r="E46" s="48">
        <v>140</v>
      </c>
      <c r="F46" s="49">
        <v>14000</v>
      </c>
      <c r="G46" s="49">
        <v>140</v>
      </c>
      <c r="H46" s="50" t="s">
        <v>112</v>
      </c>
      <c r="I46" s="51"/>
      <c r="K46" s="52"/>
      <c r="L46" s="53"/>
      <c r="M46" s="53"/>
      <c r="N46" s="19"/>
      <c r="O46" s="19"/>
      <c r="P46" s="19"/>
      <c r="Q46" s="19"/>
      <c r="R46" s="19"/>
    </row>
    <row r="47" spans="1:18" ht="16.5" customHeight="1" x14ac:dyDescent="0.2">
      <c r="A47" s="120" t="s">
        <v>129</v>
      </c>
      <c r="B47" s="121">
        <f t="shared" ref="B47:G47" si="2">SUM(B16:B46)</f>
        <v>105474</v>
      </c>
      <c r="C47" s="121">
        <f t="shared" si="2"/>
        <v>7611392</v>
      </c>
      <c r="D47" s="121">
        <f t="shared" si="2"/>
        <v>135026</v>
      </c>
      <c r="E47" s="122">
        <f t="shared" si="2"/>
        <v>123043</v>
      </c>
      <c r="F47" s="123">
        <f t="shared" si="2"/>
        <v>9140511</v>
      </c>
      <c r="G47" s="123">
        <f t="shared" si="2"/>
        <v>155213</v>
      </c>
      <c r="H47" s="124">
        <f>(+G47-D47)/D47</f>
        <v>0.14950453986639611</v>
      </c>
      <c r="I47" s="54"/>
      <c r="K47" s="44"/>
      <c r="L47" s="44"/>
      <c r="M47" s="44"/>
      <c r="N47" s="55"/>
      <c r="O47" s="44"/>
      <c r="P47" s="44"/>
      <c r="Q47" s="55"/>
      <c r="R47" s="56"/>
    </row>
    <row r="48" spans="1:18" ht="16.5" customHeight="1" x14ac:dyDescent="0.2">
      <c r="A48" s="9"/>
      <c r="B48" s="9"/>
      <c r="C48" s="9"/>
      <c r="D48" s="9"/>
      <c r="E48" s="57"/>
      <c r="F48" s="140" t="s">
        <v>130</v>
      </c>
      <c r="G48" s="140"/>
      <c r="H48" s="58">
        <f>(+E47-B47)/B47</f>
        <v>0.1665718565712877</v>
      </c>
      <c r="I48" s="59"/>
      <c r="K48" s="44"/>
      <c r="L48" s="60"/>
      <c r="M48" s="60"/>
      <c r="N48" s="60"/>
      <c r="O48" s="15"/>
      <c r="P48" s="15"/>
      <c r="Q48" s="15"/>
      <c r="R48" s="15"/>
    </row>
    <row r="49" spans="1:18" ht="16.5" customHeight="1" x14ac:dyDescent="0.2">
      <c r="A49" s="9"/>
      <c r="B49" s="9"/>
      <c r="C49" s="9"/>
      <c r="D49" s="9"/>
      <c r="E49" s="57"/>
      <c r="F49" s="61"/>
      <c r="G49" s="61"/>
      <c r="H49" s="62"/>
      <c r="I49" s="59"/>
      <c r="K49" s="44"/>
      <c r="L49" s="60"/>
      <c r="M49" s="60"/>
      <c r="N49" s="60"/>
      <c r="O49" s="15"/>
      <c r="R49" s="56"/>
    </row>
    <row r="50" spans="1:18" ht="16.5" customHeight="1" x14ac:dyDescent="0.2">
      <c r="A50" s="30" t="s">
        <v>131</v>
      </c>
      <c r="B50" s="63"/>
      <c r="C50" s="63"/>
      <c r="D50" s="64"/>
      <c r="E50" s="33" t="s">
        <v>1</v>
      </c>
      <c r="F50" s="33"/>
      <c r="G50" s="65"/>
      <c r="H50" s="36" t="s">
        <v>108</v>
      </c>
      <c r="I50" s="27"/>
      <c r="K50" s="44"/>
      <c r="L50" s="44"/>
      <c r="M50" s="44"/>
      <c r="N50" s="44"/>
      <c r="O50" s="44"/>
      <c r="P50" s="44"/>
      <c r="Q50" s="44"/>
      <c r="R50" s="45"/>
    </row>
    <row r="51" spans="1:18" ht="16.5" customHeight="1" x14ac:dyDescent="0.2">
      <c r="A51" s="66" t="s">
        <v>132</v>
      </c>
      <c r="B51" s="67" t="s">
        <v>11</v>
      </c>
      <c r="C51" s="67" t="s">
        <v>12</v>
      </c>
      <c r="D51" s="68" t="s">
        <v>13</v>
      </c>
      <c r="E51" s="69" t="s">
        <v>11</v>
      </c>
      <c r="F51" s="69" t="s">
        <v>12</v>
      </c>
      <c r="G51" s="70" t="s">
        <v>13</v>
      </c>
      <c r="H51" s="71" t="s">
        <v>110</v>
      </c>
      <c r="I51" s="43"/>
      <c r="K51" s="44"/>
      <c r="L51" s="19"/>
      <c r="M51" s="19"/>
      <c r="N51" s="19"/>
      <c r="O51" s="19"/>
      <c r="P51" s="19"/>
      <c r="Q51" s="19"/>
      <c r="R51" s="19"/>
    </row>
    <row r="52" spans="1:18" ht="16.5" customHeight="1" x14ac:dyDescent="0.2">
      <c r="A52" s="72" t="s">
        <v>133</v>
      </c>
      <c r="B52" s="73">
        <v>2131</v>
      </c>
      <c r="C52" s="73">
        <v>215019</v>
      </c>
      <c r="D52" s="73">
        <v>2128</v>
      </c>
      <c r="E52" s="74">
        <v>817</v>
      </c>
      <c r="F52" s="75">
        <v>76642</v>
      </c>
      <c r="G52" s="76">
        <v>837</v>
      </c>
      <c r="H52" s="77">
        <f t="shared" ref="H52:H102" si="3">(+G52-D52)/D52</f>
        <v>-0.60667293233082709</v>
      </c>
      <c r="I52" s="43"/>
      <c r="K52" s="44"/>
      <c r="L52" s="19"/>
      <c r="M52" s="19"/>
      <c r="N52" s="19"/>
      <c r="O52" s="19"/>
      <c r="P52" s="19"/>
      <c r="Q52" s="19"/>
      <c r="R52" s="19"/>
    </row>
    <row r="53" spans="1:18" ht="16.5" customHeight="1" x14ac:dyDescent="0.2">
      <c r="A53" s="78" t="s">
        <v>134</v>
      </c>
      <c r="B53" s="47">
        <v>126</v>
      </c>
      <c r="C53" s="47">
        <v>11759</v>
      </c>
      <c r="D53" s="47">
        <v>141</v>
      </c>
      <c r="E53" s="79">
        <v>105</v>
      </c>
      <c r="F53" s="49">
        <v>5880</v>
      </c>
      <c r="G53" s="80">
        <v>115</v>
      </c>
      <c r="H53" s="77">
        <f t="shared" si="3"/>
        <v>-0.18439716312056736</v>
      </c>
      <c r="I53" s="43"/>
      <c r="K53" s="44"/>
      <c r="L53" s="19"/>
      <c r="M53" s="19"/>
      <c r="N53" s="19"/>
      <c r="O53" s="19"/>
      <c r="P53" s="19"/>
      <c r="Q53" s="19"/>
      <c r="R53" s="19"/>
    </row>
    <row r="54" spans="1:18" ht="16.5" customHeight="1" x14ac:dyDescent="0.2">
      <c r="A54" s="78" t="s">
        <v>294</v>
      </c>
      <c r="B54" s="47">
        <v>0</v>
      </c>
      <c r="C54" s="47">
        <v>0</v>
      </c>
      <c r="D54" s="47">
        <v>0</v>
      </c>
      <c r="E54" s="79">
        <v>72</v>
      </c>
      <c r="F54" s="49">
        <v>72</v>
      </c>
      <c r="G54" s="80">
        <v>108</v>
      </c>
      <c r="H54" s="110" t="s">
        <v>112</v>
      </c>
      <c r="I54" s="43"/>
      <c r="K54" s="44"/>
      <c r="L54" s="19"/>
      <c r="M54" s="19"/>
      <c r="N54" s="19"/>
      <c r="O54" s="19"/>
      <c r="P54" s="19"/>
      <c r="Q54" s="19"/>
      <c r="R54" s="19"/>
    </row>
    <row r="55" spans="1:18" ht="16.5" customHeight="1" x14ac:dyDescent="0.2">
      <c r="A55" s="78" t="s">
        <v>256</v>
      </c>
      <c r="B55" s="47">
        <v>476</v>
      </c>
      <c r="C55" s="47">
        <v>28560</v>
      </c>
      <c r="D55" s="47">
        <v>717</v>
      </c>
      <c r="E55" s="79">
        <v>18</v>
      </c>
      <c r="F55" s="49">
        <v>1080</v>
      </c>
      <c r="G55" s="80">
        <v>27</v>
      </c>
      <c r="H55" s="77">
        <f t="shared" si="3"/>
        <v>-0.96234309623430958</v>
      </c>
      <c r="I55" s="43"/>
      <c r="K55" s="44"/>
      <c r="L55" s="19"/>
      <c r="M55" s="19"/>
      <c r="N55" s="19"/>
      <c r="O55" s="19"/>
      <c r="P55" s="19"/>
      <c r="Q55" s="19"/>
      <c r="R55" s="19"/>
    </row>
    <row r="56" spans="1:18" ht="16.5" customHeight="1" x14ac:dyDescent="0.2">
      <c r="A56" s="78" t="s">
        <v>135</v>
      </c>
      <c r="B56" s="47">
        <v>416</v>
      </c>
      <c r="C56" s="47">
        <v>24961</v>
      </c>
      <c r="D56" s="47">
        <v>443</v>
      </c>
      <c r="E56" s="79">
        <v>168</v>
      </c>
      <c r="F56" s="49">
        <v>9408</v>
      </c>
      <c r="G56" s="80">
        <v>182</v>
      </c>
      <c r="H56" s="77">
        <f t="shared" si="3"/>
        <v>-0.58916478555304741</v>
      </c>
      <c r="I56" s="43"/>
      <c r="K56" s="44"/>
      <c r="L56" s="19"/>
      <c r="M56" s="19"/>
      <c r="N56" s="19"/>
      <c r="O56" s="19"/>
      <c r="P56" s="19"/>
      <c r="Q56" s="19"/>
      <c r="R56" s="19"/>
    </row>
    <row r="57" spans="1:18" ht="16.5" customHeight="1" x14ac:dyDescent="0.2">
      <c r="A57" s="78" t="s">
        <v>136</v>
      </c>
      <c r="B57" s="47">
        <v>24133</v>
      </c>
      <c r="C57" s="47">
        <v>1010934</v>
      </c>
      <c r="D57" s="47">
        <v>33957</v>
      </c>
      <c r="E57" s="79">
        <v>14220</v>
      </c>
      <c r="F57" s="49">
        <v>665304</v>
      </c>
      <c r="G57" s="80">
        <v>20182</v>
      </c>
      <c r="H57" s="77">
        <f t="shared" si="3"/>
        <v>-0.40566009953765053</v>
      </c>
      <c r="I57" s="43"/>
      <c r="K57" s="44"/>
      <c r="L57" s="19"/>
      <c r="M57" s="19"/>
      <c r="N57" s="19"/>
      <c r="O57" s="19"/>
      <c r="P57" s="19"/>
      <c r="Q57" s="19"/>
      <c r="R57" s="19"/>
    </row>
    <row r="58" spans="1:18" ht="16.5" customHeight="1" x14ac:dyDescent="0.2">
      <c r="A58" s="78" t="s">
        <v>137</v>
      </c>
      <c r="B58" s="47">
        <v>3319</v>
      </c>
      <c r="C58" s="47">
        <v>140648</v>
      </c>
      <c r="D58" s="47">
        <v>3850</v>
      </c>
      <c r="E58" s="79">
        <v>4422</v>
      </c>
      <c r="F58" s="49">
        <v>198146</v>
      </c>
      <c r="G58" s="80">
        <v>5243</v>
      </c>
      <c r="H58" s="77">
        <f t="shared" si="3"/>
        <v>0.36181818181818182</v>
      </c>
      <c r="I58" s="43"/>
      <c r="K58" s="44"/>
      <c r="L58" s="19"/>
      <c r="M58" s="19"/>
      <c r="N58" s="19"/>
      <c r="O58" s="19"/>
      <c r="P58" s="19"/>
      <c r="Q58" s="19"/>
      <c r="R58" s="19"/>
    </row>
    <row r="59" spans="1:18" ht="16.5" customHeight="1" x14ac:dyDescent="0.2">
      <c r="A59" s="78" t="s">
        <v>138</v>
      </c>
      <c r="B59" s="47">
        <v>170</v>
      </c>
      <c r="C59" s="47">
        <v>10200</v>
      </c>
      <c r="D59" s="47">
        <v>256</v>
      </c>
      <c r="E59" s="79">
        <v>136</v>
      </c>
      <c r="F59" s="49">
        <v>8160</v>
      </c>
      <c r="G59" s="80">
        <v>205</v>
      </c>
      <c r="H59" s="77">
        <f t="shared" si="3"/>
        <v>-0.19921875</v>
      </c>
      <c r="I59" s="43"/>
      <c r="K59" s="44"/>
      <c r="L59" s="19"/>
      <c r="M59" s="19"/>
      <c r="N59" s="19"/>
      <c r="O59" s="19"/>
      <c r="P59" s="19"/>
      <c r="Q59" s="19"/>
      <c r="R59" s="19"/>
    </row>
    <row r="60" spans="1:18" ht="16.5" customHeight="1" x14ac:dyDescent="0.2">
      <c r="A60" s="78" t="s">
        <v>139</v>
      </c>
      <c r="B60" s="47">
        <v>0</v>
      </c>
      <c r="C60" s="47">
        <v>22000</v>
      </c>
      <c r="D60" s="47">
        <v>308</v>
      </c>
      <c r="E60" s="79">
        <v>42</v>
      </c>
      <c r="F60" s="49">
        <v>12642</v>
      </c>
      <c r="G60" s="80">
        <v>158</v>
      </c>
      <c r="H60" s="77">
        <f t="shared" si="3"/>
        <v>-0.48701298701298701</v>
      </c>
      <c r="I60" s="43"/>
      <c r="K60" s="44"/>
      <c r="L60" s="19"/>
      <c r="M60" s="19"/>
      <c r="N60" s="19"/>
      <c r="O60" s="19"/>
      <c r="P60" s="19"/>
      <c r="Q60" s="19"/>
      <c r="R60" s="19"/>
    </row>
    <row r="61" spans="1:18" ht="16.5" customHeight="1" x14ac:dyDescent="0.2">
      <c r="A61" s="78" t="s">
        <v>140</v>
      </c>
      <c r="B61" s="47">
        <v>340</v>
      </c>
      <c r="C61" s="47">
        <v>25900</v>
      </c>
      <c r="D61" s="47">
        <v>623</v>
      </c>
      <c r="E61" s="79">
        <v>0</v>
      </c>
      <c r="F61" s="49">
        <v>1</v>
      </c>
      <c r="G61" s="80">
        <v>1</v>
      </c>
      <c r="H61" s="77">
        <f t="shared" si="3"/>
        <v>-0.9983948635634029</v>
      </c>
      <c r="I61" s="43"/>
      <c r="K61" s="44"/>
      <c r="L61" s="19"/>
      <c r="M61" s="19"/>
      <c r="N61" s="19"/>
      <c r="O61" s="19"/>
      <c r="P61" s="19"/>
      <c r="Q61" s="19"/>
      <c r="R61" s="19"/>
    </row>
    <row r="62" spans="1:18" ht="16.5" customHeight="1" x14ac:dyDescent="0.2">
      <c r="A62" s="78" t="s">
        <v>283</v>
      </c>
      <c r="B62" s="47">
        <v>0</v>
      </c>
      <c r="C62" s="47">
        <v>0</v>
      </c>
      <c r="D62" s="47">
        <v>0</v>
      </c>
      <c r="E62" s="79">
        <v>161</v>
      </c>
      <c r="F62" s="49">
        <v>3347</v>
      </c>
      <c r="G62" s="80">
        <v>182</v>
      </c>
      <c r="H62" s="77" t="s">
        <v>112</v>
      </c>
      <c r="I62" s="43"/>
      <c r="K62" s="44"/>
      <c r="L62" s="19"/>
      <c r="M62" s="19"/>
      <c r="N62" s="19"/>
      <c r="O62" s="19"/>
      <c r="P62" s="19"/>
      <c r="Q62" s="19"/>
      <c r="R62" s="19"/>
    </row>
    <row r="63" spans="1:18" ht="16.5" customHeight="1" x14ac:dyDescent="0.2">
      <c r="A63" s="78" t="s">
        <v>272</v>
      </c>
      <c r="B63" s="47">
        <v>0</v>
      </c>
      <c r="C63" s="47">
        <v>0</v>
      </c>
      <c r="D63" s="47">
        <v>0</v>
      </c>
      <c r="E63" s="79">
        <v>0</v>
      </c>
      <c r="F63" s="49">
        <v>48001</v>
      </c>
      <c r="G63" s="80">
        <v>1200</v>
      </c>
      <c r="H63" s="77" t="s">
        <v>112</v>
      </c>
      <c r="I63" s="43"/>
      <c r="K63" s="44"/>
      <c r="L63" s="19"/>
      <c r="M63" s="19"/>
      <c r="N63" s="19"/>
      <c r="O63" s="19"/>
      <c r="P63" s="19"/>
      <c r="Q63" s="19"/>
      <c r="R63" s="19"/>
    </row>
    <row r="64" spans="1:18" ht="16.5" customHeight="1" x14ac:dyDescent="0.2">
      <c r="A64" s="78" t="s">
        <v>141</v>
      </c>
      <c r="B64" s="47">
        <v>61</v>
      </c>
      <c r="C64" s="47">
        <v>4376</v>
      </c>
      <c r="D64" s="47">
        <v>74</v>
      </c>
      <c r="E64" s="79">
        <v>40</v>
      </c>
      <c r="F64" s="49">
        <v>3200</v>
      </c>
      <c r="G64" s="80">
        <v>51</v>
      </c>
      <c r="H64" s="77">
        <f t="shared" si="3"/>
        <v>-0.3108108108108108</v>
      </c>
      <c r="I64" s="43"/>
      <c r="K64" s="44"/>
      <c r="L64" s="19"/>
      <c r="M64" s="19"/>
      <c r="N64" s="19"/>
      <c r="O64" s="19"/>
      <c r="P64" s="19"/>
      <c r="Q64" s="19"/>
      <c r="R64" s="19"/>
    </row>
    <row r="65" spans="1:18" ht="16.5" customHeight="1" x14ac:dyDescent="0.2">
      <c r="A65" s="78" t="s">
        <v>142</v>
      </c>
      <c r="B65" s="47">
        <v>0</v>
      </c>
      <c r="C65" s="47">
        <v>2150</v>
      </c>
      <c r="D65" s="47">
        <v>43</v>
      </c>
      <c r="E65" s="79">
        <v>0</v>
      </c>
      <c r="F65" s="49">
        <v>0</v>
      </c>
      <c r="G65" s="80">
        <v>0</v>
      </c>
      <c r="H65" s="77">
        <f t="shared" si="3"/>
        <v>-1</v>
      </c>
      <c r="I65" s="43"/>
      <c r="K65" s="44"/>
      <c r="L65" s="19"/>
      <c r="M65" s="19"/>
      <c r="N65" s="19"/>
      <c r="O65" s="19"/>
      <c r="P65" s="19"/>
      <c r="Q65" s="19"/>
      <c r="R65" s="19"/>
    </row>
    <row r="66" spans="1:18" ht="16.5" customHeight="1" x14ac:dyDescent="0.2">
      <c r="A66" s="78" t="s">
        <v>143</v>
      </c>
      <c r="B66" s="47">
        <v>1695</v>
      </c>
      <c r="C66" s="47">
        <v>178899</v>
      </c>
      <c r="D66" s="47">
        <v>1911</v>
      </c>
      <c r="E66" s="79">
        <v>1232</v>
      </c>
      <c r="F66" s="49">
        <v>125472</v>
      </c>
      <c r="G66" s="80">
        <v>1397</v>
      </c>
      <c r="H66" s="77">
        <f t="shared" si="3"/>
        <v>-0.26896912611198326</v>
      </c>
      <c r="I66" s="43"/>
      <c r="K66" s="44"/>
      <c r="L66" s="19"/>
      <c r="M66" s="19"/>
      <c r="N66" s="19"/>
      <c r="O66" s="19"/>
      <c r="P66" s="19"/>
      <c r="Q66" s="19"/>
      <c r="R66" s="19"/>
    </row>
    <row r="67" spans="1:18" ht="16.5" customHeight="1" x14ac:dyDescent="0.2">
      <c r="A67" s="78" t="s">
        <v>144</v>
      </c>
      <c r="B67" s="47">
        <v>1268</v>
      </c>
      <c r="C67" s="47">
        <v>300053</v>
      </c>
      <c r="D67" s="47">
        <v>4152</v>
      </c>
      <c r="E67" s="79">
        <v>1224</v>
      </c>
      <c r="F67" s="49">
        <v>290615</v>
      </c>
      <c r="G67" s="80">
        <v>4086</v>
      </c>
      <c r="H67" s="77">
        <f t="shared" si="3"/>
        <v>-1.5895953757225433E-2</v>
      </c>
      <c r="I67" s="43"/>
      <c r="K67" s="44"/>
      <c r="L67" s="19"/>
      <c r="M67" s="19"/>
      <c r="N67" s="19"/>
      <c r="O67" s="19"/>
      <c r="P67" s="19"/>
      <c r="Q67" s="19"/>
      <c r="R67" s="19"/>
    </row>
    <row r="68" spans="1:18" ht="16.5" customHeight="1" x14ac:dyDescent="0.2">
      <c r="A68" s="78" t="s">
        <v>145</v>
      </c>
      <c r="B68" s="47">
        <v>42</v>
      </c>
      <c r="C68" s="47">
        <v>2058</v>
      </c>
      <c r="D68" s="47">
        <v>42</v>
      </c>
      <c r="E68" s="79">
        <v>0</v>
      </c>
      <c r="F68" s="49">
        <v>0</v>
      </c>
      <c r="G68" s="80">
        <v>0</v>
      </c>
      <c r="H68" s="77">
        <f t="shared" si="3"/>
        <v>-1</v>
      </c>
      <c r="I68" s="43"/>
      <c r="K68" s="44"/>
      <c r="L68" s="19"/>
      <c r="M68" s="19"/>
      <c r="N68" s="19"/>
      <c r="O68" s="19"/>
      <c r="P68" s="19"/>
      <c r="Q68" s="19"/>
      <c r="R68" s="19"/>
    </row>
    <row r="69" spans="1:18" ht="16.5" customHeight="1" x14ac:dyDescent="0.2">
      <c r="A69" s="78" t="s">
        <v>146</v>
      </c>
      <c r="B69" s="47">
        <v>1586</v>
      </c>
      <c r="C69" s="47">
        <v>127285</v>
      </c>
      <c r="D69" s="47">
        <v>1879</v>
      </c>
      <c r="E69" s="79">
        <v>313</v>
      </c>
      <c r="F69" s="49">
        <v>27097</v>
      </c>
      <c r="G69" s="80">
        <v>436</v>
      </c>
      <c r="H69" s="77">
        <f t="shared" si="3"/>
        <v>-0.76796168174560941</v>
      </c>
      <c r="I69" s="43"/>
      <c r="K69" s="44"/>
      <c r="L69" s="19"/>
      <c r="M69" s="19"/>
      <c r="N69" s="19"/>
      <c r="O69" s="19"/>
      <c r="P69" s="19"/>
      <c r="Q69" s="19"/>
      <c r="R69" s="19"/>
    </row>
    <row r="70" spans="1:18" ht="16.5" customHeight="1" x14ac:dyDescent="0.2">
      <c r="A70" s="78" t="s">
        <v>295</v>
      </c>
      <c r="B70" s="47">
        <v>0</v>
      </c>
      <c r="C70" s="47">
        <v>0</v>
      </c>
      <c r="D70" s="47">
        <v>0</v>
      </c>
      <c r="E70" s="79">
        <v>252</v>
      </c>
      <c r="F70" s="49">
        <v>252</v>
      </c>
      <c r="G70" s="80">
        <v>337</v>
      </c>
      <c r="H70" s="77" t="s">
        <v>112</v>
      </c>
      <c r="I70" s="43"/>
      <c r="K70" s="44"/>
      <c r="L70" s="19"/>
      <c r="M70" s="19"/>
      <c r="N70" s="19"/>
      <c r="O70" s="19"/>
      <c r="P70" s="19"/>
      <c r="Q70" s="19"/>
      <c r="R70" s="19"/>
    </row>
    <row r="71" spans="1:18" ht="16.5" customHeight="1" x14ac:dyDescent="0.2">
      <c r="A71" s="78" t="s">
        <v>147</v>
      </c>
      <c r="B71" s="47">
        <v>622</v>
      </c>
      <c r="C71" s="47">
        <v>63432</v>
      </c>
      <c r="D71" s="47">
        <v>720</v>
      </c>
      <c r="E71" s="79">
        <v>418</v>
      </c>
      <c r="F71" s="49">
        <v>72632</v>
      </c>
      <c r="G71" s="80">
        <v>860</v>
      </c>
      <c r="H71" s="77">
        <f t="shared" si="3"/>
        <v>0.19444444444444445</v>
      </c>
      <c r="I71" s="43"/>
      <c r="K71" s="44"/>
      <c r="L71" s="19"/>
      <c r="M71" s="19"/>
      <c r="N71" s="19"/>
      <c r="O71" s="19"/>
      <c r="P71" s="19"/>
      <c r="Q71" s="19"/>
      <c r="R71" s="19"/>
    </row>
    <row r="72" spans="1:18" ht="16.5" customHeight="1" x14ac:dyDescent="0.2">
      <c r="A72" s="78" t="s">
        <v>148</v>
      </c>
      <c r="B72" s="47">
        <v>15935</v>
      </c>
      <c r="C72" s="47">
        <v>1274730</v>
      </c>
      <c r="D72" s="47">
        <v>17735</v>
      </c>
      <c r="E72" s="79">
        <v>13409</v>
      </c>
      <c r="F72" s="49">
        <v>913237</v>
      </c>
      <c r="G72" s="80">
        <v>15752</v>
      </c>
      <c r="H72" s="77">
        <f t="shared" si="3"/>
        <v>-0.11181279954891457</v>
      </c>
      <c r="I72" s="43"/>
      <c r="K72" s="44"/>
      <c r="L72" s="19"/>
      <c r="M72" s="19"/>
      <c r="N72" s="19"/>
      <c r="O72" s="19"/>
      <c r="P72" s="19"/>
      <c r="Q72" s="19"/>
      <c r="R72" s="19"/>
    </row>
    <row r="73" spans="1:18" ht="16.5" customHeight="1" x14ac:dyDescent="0.2">
      <c r="A73" s="78" t="s">
        <v>149</v>
      </c>
      <c r="B73" s="47">
        <v>1068</v>
      </c>
      <c r="C73" s="47">
        <v>82296</v>
      </c>
      <c r="D73" s="47">
        <v>1148</v>
      </c>
      <c r="E73" s="79">
        <v>603</v>
      </c>
      <c r="F73" s="49">
        <v>38437</v>
      </c>
      <c r="G73" s="80">
        <v>621</v>
      </c>
      <c r="H73" s="77">
        <f t="shared" si="3"/>
        <v>-0.45905923344947736</v>
      </c>
      <c r="I73" s="43"/>
      <c r="K73" s="44"/>
      <c r="L73" s="19"/>
      <c r="M73" s="19"/>
      <c r="N73" s="19"/>
      <c r="O73" s="19"/>
      <c r="P73" s="19"/>
      <c r="Q73" s="19"/>
      <c r="R73" s="19"/>
    </row>
    <row r="74" spans="1:18" ht="16.5" customHeight="1" x14ac:dyDescent="0.2">
      <c r="A74" s="78" t="s">
        <v>150</v>
      </c>
      <c r="B74" s="47">
        <v>3693</v>
      </c>
      <c r="C74" s="47">
        <v>234835</v>
      </c>
      <c r="D74" s="47">
        <v>3974</v>
      </c>
      <c r="E74" s="79">
        <v>3542</v>
      </c>
      <c r="F74" s="49">
        <v>210030</v>
      </c>
      <c r="G74" s="80">
        <v>3976</v>
      </c>
      <c r="H74" s="77">
        <f t="shared" si="3"/>
        <v>5.0327126321087065E-4</v>
      </c>
      <c r="I74" s="43"/>
      <c r="K74" s="44"/>
      <c r="L74" s="19"/>
      <c r="M74" s="19"/>
      <c r="N74" s="19"/>
      <c r="O74" s="19"/>
      <c r="P74" s="19"/>
      <c r="Q74" s="19"/>
      <c r="R74" s="19"/>
    </row>
    <row r="75" spans="1:18" ht="16.5" customHeight="1" x14ac:dyDescent="0.2">
      <c r="A75" s="78" t="s">
        <v>151</v>
      </c>
      <c r="B75" s="47">
        <v>101</v>
      </c>
      <c r="C75" s="47">
        <v>6906</v>
      </c>
      <c r="D75" s="47">
        <v>102</v>
      </c>
      <c r="E75" s="79">
        <v>223</v>
      </c>
      <c r="F75" s="49">
        <v>10300</v>
      </c>
      <c r="G75" s="80">
        <v>268</v>
      </c>
      <c r="H75" s="77">
        <f t="shared" si="3"/>
        <v>1.6274509803921569</v>
      </c>
      <c r="I75" s="43"/>
      <c r="K75" s="44"/>
      <c r="L75" s="19"/>
      <c r="M75" s="19"/>
      <c r="N75" s="19"/>
      <c r="O75" s="19"/>
      <c r="P75" s="19"/>
      <c r="Q75" s="19"/>
      <c r="R75" s="19"/>
    </row>
    <row r="76" spans="1:18" ht="16.5" customHeight="1" x14ac:dyDescent="0.2">
      <c r="A76" s="78" t="s">
        <v>152</v>
      </c>
      <c r="B76" s="47">
        <v>2760</v>
      </c>
      <c r="C76" s="47">
        <v>182265</v>
      </c>
      <c r="D76" s="47">
        <v>3294</v>
      </c>
      <c r="E76" s="79">
        <v>2584</v>
      </c>
      <c r="F76" s="49">
        <v>179538</v>
      </c>
      <c r="G76" s="80">
        <v>3416</v>
      </c>
      <c r="H76" s="77">
        <f t="shared" si="3"/>
        <v>3.7037037037037035E-2</v>
      </c>
      <c r="I76" s="43"/>
      <c r="K76" s="44"/>
      <c r="L76" s="19"/>
      <c r="M76" s="19"/>
      <c r="N76" s="19"/>
      <c r="O76" s="19"/>
      <c r="P76" s="19"/>
      <c r="Q76" s="19"/>
      <c r="R76" s="19"/>
    </row>
    <row r="77" spans="1:18" ht="16.5" customHeight="1" x14ac:dyDescent="0.2">
      <c r="A77" s="78" t="s">
        <v>153</v>
      </c>
      <c r="B77" s="47">
        <v>11669</v>
      </c>
      <c r="C77" s="47">
        <v>1136777</v>
      </c>
      <c r="D77" s="47">
        <v>14734</v>
      </c>
      <c r="E77" s="79">
        <v>10387</v>
      </c>
      <c r="F77" s="49">
        <v>958905</v>
      </c>
      <c r="G77" s="80">
        <v>14119</v>
      </c>
      <c r="H77" s="77">
        <f t="shared" si="3"/>
        <v>-4.174019275145921E-2</v>
      </c>
      <c r="I77" s="43"/>
      <c r="K77" s="44"/>
      <c r="L77" s="19"/>
      <c r="M77" s="19"/>
      <c r="N77" s="19"/>
      <c r="O77" s="19"/>
      <c r="P77" s="19"/>
      <c r="Q77" s="19"/>
      <c r="R77" s="19"/>
    </row>
    <row r="78" spans="1:18" ht="16.5" customHeight="1" x14ac:dyDescent="0.2">
      <c r="A78" s="78" t="s">
        <v>273</v>
      </c>
      <c r="B78" s="47">
        <v>0</v>
      </c>
      <c r="C78" s="47">
        <v>0</v>
      </c>
      <c r="D78" s="47">
        <v>0</v>
      </c>
      <c r="E78" s="79">
        <v>0</v>
      </c>
      <c r="F78" s="49">
        <v>34716</v>
      </c>
      <c r="G78" s="80">
        <v>473</v>
      </c>
      <c r="H78" s="77" t="s">
        <v>112</v>
      </c>
      <c r="I78" s="43"/>
      <c r="K78" s="44"/>
      <c r="L78" s="19"/>
      <c r="M78" s="19"/>
      <c r="N78" s="19"/>
      <c r="O78" s="19"/>
      <c r="P78" s="19"/>
      <c r="Q78" s="19"/>
      <c r="R78" s="19"/>
    </row>
    <row r="79" spans="1:18" ht="16.5" customHeight="1" x14ac:dyDescent="0.2">
      <c r="A79" s="78" t="s">
        <v>274</v>
      </c>
      <c r="B79" s="47">
        <v>0</v>
      </c>
      <c r="C79" s="47">
        <v>0</v>
      </c>
      <c r="D79" s="47">
        <v>0</v>
      </c>
      <c r="E79" s="79">
        <v>0</v>
      </c>
      <c r="F79" s="49">
        <v>5304</v>
      </c>
      <c r="G79" s="80">
        <v>84</v>
      </c>
      <c r="H79" s="77" t="s">
        <v>112</v>
      </c>
      <c r="I79" s="43"/>
      <c r="K79" s="44"/>
      <c r="L79" s="19"/>
      <c r="M79" s="19"/>
      <c r="N79" s="19"/>
      <c r="O79" s="19"/>
      <c r="P79" s="19"/>
      <c r="Q79" s="19"/>
      <c r="R79" s="19"/>
    </row>
    <row r="80" spans="1:18" ht="16.5" customHeight="1" x14ac:dyDescent="0.2">
      <c r="A80" s="78" t="s">
        <v>257</v>
      </c>
      <c r="B80" s="47">
        <v>20</v>
      </c>
      <c r="C80" s="47">
        <v>2240</v>
      </c>
      <c r="D80" s="47">
        <v>23</v>
      </c>
      <c r="E80" s="79">
        <v>0</v>
      </c>
      <c r="F80" s="49">
        <v>0</v>
      </c>
      <c r="G80" s="80">
        <v>0</v>
      </c>
      <c r="H80" s="77">
        <f t="shared" si="3"/>
        <v>-1</v>
      </c>
      <c r="I80" s="43"/>
      <c r="K80" s="44"/>
      <c r="L80" s="19"/>
      <c r="M80" s="19"/>
      <c r="N80" s="19"/>
      <c r="O80" s="19"/>
      <c r="P80" s="19"/>
      <c r="Q80" s="19"/>
      <c r="R80" s="19"/>
    </row>
    <row r="81" spans="1:18" ht="16.5" customHeight="1" x14ac:dyDescent="0.2">
      <c r="A81" s="78" t="s">
        <v>154</v>
      </c>
      <c r="B81" s="47">
        <v>523</v>
      </c>
      <c r="C81" s="47">
        <v>38281</v>
      </c>
      <c r="D81" s="47">
        <v>567</v>
      </c>
      <c r="E81" s="79">
        <v>146</v>
      </c>
      <c r="F81" s="49">
        <v>15630</v>
      </c>
      <c r="G81" s="80">
        <v>168</v>
      </c>
      <c r="H81" s="77">
        <f t="shared" si="3"/>
        <v>-0.70370370370370372</v>
      </c>
      <c r="I81" s="43"/>
      <c r="K81" s="44"/>
      <c r="L81" s="19"/>
      <c r="M81" s="19"/>
      <c r="N81" s="19"/>
      <c r="O81" s="19"/>
      <c r="P81" s="19"/>
      <c r="Q81" s="19"/>
      <c r="R81" s="19"/>
    </row>
    <row r="82" spans="1:18" ht="16.5" customHeight="1" x14ac:dyDescent="0.2">
      <c r="A82" s="78" t="s">
        <v>155</v>
      </c>
      <c r="B82" s="47">
        <v>122</v>
      </c>
      <c r="C82" s="47">
        <v>12316</v>
      </c>
      <c r="D82" s="47">
        <v>137</v>
      </c>
      <c r="E82" s="79">
        <v>203</v>
      </c>
      <c r="F82" s="49">
        <v>27662</v>
      </c>
      <c r="G82" s="80">
        <v>357</v>
      </c>
      <c r="H82" s="77">
        <f t="shared" si="3"/>
        <v>1.6058394160583942</v>
      </c>
      <c r="I82" s="43"/>
      <c r="K82" s="44"/>
      <c r="L82" s="19"/>
      <c r="M82" s="19"/>
      <c r="N82" s="19"/>
      <c r="O82" s="19"/>
      <c r="P82" s="19"/>
      <c r="Q82" s="19"/>
      <c r="R82" s="19"/>
    </row>
    <row r="83" spans="1:18" ht="16.5" customHeight="1" x14ac:dyDescent="0.2">
      <c r="A83" s="78" t="s">
        <v>156</v>
      </c>
      <c r="B83" s="47">
        <v>21</v>
      </c>
      <c r="C83" s="47">
        <v>15352</v>
      </c>
      <c r="D83" s="47">
        <v>155</v>
      </c>
      <c r="E83" s="79">
        <v>273</v>
      </c>
      <c r="F83" s="49">
        <v>36436</v>
      </c>
      <c r="G83" s="80">
        <v>471</v>
      </c>
      <c r="H83" s="77">
        <f t="shared" si="3"/>
        <v>2.0387096774193547</v>
      </c>
      <c r="I83" s="43"/>
      <c r="K83" s="44"/>
      <c r="L83" s="19"/>
      <c r="M83" s="19"/>
      <c r="N83" s="19"/>
      <c r="O83" s="19"/>
      <c r="P83" s="19"/>
      <c r="Q83" s="19"/>
      <c r="R83" s="19"/>
    </row>
    <row r="84" spans="1:18" ht="16.5" customHeight="1" x14ac:dyDescent="0.2">
      <c r="A84" s="78" t="s">
        <v>157</v>
      </c>
      <c r="B84" s="47">
        <v>0</v>
      </c>
      <c r="C84" s="47">
        <v>2200</v>
      </c>
      <c r="D84" s="47">
        <v>44</v>
      </c>
      <c r="E84" s="79">
        <v>189</v>
      </c>
      <c r="F84" s="49">
        <v>11340</v>
      </c>
      <c r="G84" s="80">
        <v>232</v>
      </c>
      <c r="H84" s="77">
        <v>0.01</v>
      </c>
      <c r="I84" s="43"/>
      <c r="K84" s="44"/>
      <c r="L84" s="19"/>
      <c r="M84" s="19"/>
      <c r="N84" s="19"/>
      <c r="O84" s="19"/>
      <c r="P84" s="19"/>
      <c r="Q84" s="19"/>
      <c r="R84" s="19"/>
    </row>
    <row r="85" spans="1:18" ht="16.5" customHeight="1" x14ac:dyDescent="0.2">
      <c r="A85" s="78" t="s">
        <v>279</v>
      </c>
      <c r="B85" s="47">
        <v>0</v>
      </c>
      <c r="C85" s="47">
        <v>0</v>
      </c>
      <c r="D85" s="47">
        <v>0</v>
      </c>
      <c r="E85" s="79">
        <v>666</v>
      </c>
      <c r="F85" s="49">
        <v>666</v>
      </c>
      <c r="G85" s="80">
        <v>999</v>
      </c>
      <c r="H85" s="77" t="s">
        <v>112</v>
      </c>
      <c r="I85" s="43"/>
      <c r="K85" s="44"/>
      <c r="L85" s="19"/>
      <c r="M85" s="19"/>
      <c r="N85" s="19"/>
      <c r="O85" s="19"/>
      <c r="P85" s="19"/>
      <c r="Q85" s="19"/>
      <c r="R85" s="19"/>
    </row>
    <row r="86" spans="1:18" ht="16.5" customHeight="1" x14ac:dyDescent="0.2">
      <c r="A86" s="78" t="s">
        <v>158</v>
      </c>
      <c r="B86" s="47">
        <v>1659</v>
      </c>
      <c r="C86" s="47">
        <v>92932</v>
      </c>
      <c r="D86" s="47">
        <v>1765</v>
      </c>
      <c r="E86" s="79">
        <v>818</v>
      </c>
      <c r="F86" s="49">
        <v>44721</v>
      </c>
      <c r="G86" s="80">
        <v>876</v>
      </c>
      <c r="H86" s="77">
        <f t="shared" si="3"/>
        <v>-0.50368271954674226</v>
      </c>
      <c r="I86" s="43"/>
      <c r="K86" s="44"/>
      <c r="L86" s="19"/>
      <c r="M86" s="19"/>
      <c r="N86" s="19"/>
      <c r="O86" s="19"/>
      <c r="P86" s="19"/>
      <c r="Q86" s="19"/>
      <c r="R86" s="19"/>
    </row>
    <row r="87" spans="1:18" ht="16.5" customHeight="1" x14ac:dyDescent="0.2">
      <c r="A87" s="78" t="s">
        <v>159</v>
      </c>
      <c r="B87" s="47">
        <v>40</v>
      </c>
      <c r="C87" s="47">
        <v>4480</v>
      </c>
      <c r="D87" s="47">
        <v>49</v>
      </c>
      <c r="E87" s="79">
        <v>0</v>
      </c>
      <c r="F87" s="49">
        <v>0</v>
      </c>
      <c r="G87" s="80">
        <v>0</v>
      </c>
      <c r="H87" s="77">
        <f t="shared" si="3"/>
        <v>-1</v>
      </c>
      <c r="I87" s="43"/>
      <c r="K87" s="44"/>
      <c r="L87" s="19"/>
      <c r="M87" s="19"/>
      <c r="N87" s="19"/>
      <c r="O87" s="19"/>
      <c r="P87" s="19"/>
      <c r="Q87" s="19"/>
      <c r="R87" s="19"/>
    </row>
    <row r="88" spans="1:18" ht="16.5" customHeight="1" x14ac:dyDescent="0.2">
      <c r="A88" s="78" t="s">
        <v>160</v>
      </c>
      <c r="B88" s="47">
        <v>5068</v>
      </c>
      <c r="C88" s="47">
        <v>300068</v>
      </c>
      <c r="D88" s="47">
        <v>7617</v>
      </c>
      <c r="E88" s="79">
        <v>2082</v>
      </c>
      <c r="F88" s="49">
        <v>124920</v>
      </c>
      <c r="G88" s="80">
        <v>3135</v>
      </c>
      <c r="H88" s="77">
        <f t="shared" si="3"/>
        <v>-0.58842063804647504</v>
      </c>
      <c r="I88" s="43"/>
      <c r="K88" s="44"/>
      <c r="L88" s="19"/>
      <c r="M88" s="19"/>
      <c r="N88" s="19"/>
      <c r="O88" s="19"/>
      <c r="P88" s="19"/>
      <c r="Q88" s="19"/>
      <c r="R88" s="19"/>
    </row>
    <row r="89" spans="1:18" ht="16.5" customHeight="1" x14ac:dyDescent="0.2">
      <c r="A89" s="78" t="s">
        <v>161</v>
      </c>
      <c r="B89" s="47">
        <v>40</v>
      </c>
      <c r="C89" s="47">
        <v>4400</v>
      </c>
      <c r="D89" s="47">
        <v>33</v>
      </c>
      <c r="E89" s="79">
        <v>535</v>
      </c>
      <c r="F89" s="49">
        <v>51062</v>
      </c>
      <c r="G89" s="80">
        <v>608</v>
      </c>
      <c r="H89" s="77">
        <f t="shared" si="3"/>
        <v>17.424242424242426</v>
      </c>
      <c r="I89" s="43"/>
      <c r="K89" s="44"/>
      <c r="L89" s="19"/>
      <c r="M89" s="19"/>
      <c r="N89" s="19"/>
      <c r="O89" s="19"/>
      <c r="P89" s="19"/>
      <c r="Q89" s="19"/>
      <c r="R89" s="19"/>
    </row>
    <row r="90" spans="1:18" ht="16.5" customHeight="1" x14ac:dyDescent="0.2">
      <c r="A90" s="78" t="s">
        <v>162</v>
      </c>
      <c r="B90" s="47">
        <v>40</v>
      </c>
      <c r="C90" s="47">
        <v>4480</v>
      </c>
      <c r="D90" s="47">
        <v>49</v>
      </c>
      <c r="E90" s="79">
        <v>81</v>
      </c>
      <c r="F90" s="49">
        <v>8925</v>
      </c>
      <c r="G90" s="80">
        <v>97</v>
      </c>
      <c r="H90" s="77">
        <f t="shared" si="3"/>
        <v>0.97959183673469385</v>
      </c>
      <c r="I90" s="43"/>
      <c r="K90" s="44"/>
      <c r="L90" s="19"/>
      <c r="M90" s="19"/>
      <c r="N90" s="19"/>
      <c r="O90" s="19"/>
      <c r="P90" s="19"/>
      <c r="Q90" s="19"/>
      <c r="R90" s="19"/>
    </row>
    <row r="91" spans="1:18" ht="16.5" customHeight="1" x14ac:dyDescent="0.2">
      <c r="A91" s="78" t="s">
        <v>296</v>
      </c>
      <c r="B91" s="47">
        <v>0</v>
      </c>
      <c r="C91" s="47">
        <v>0</v>
      </c>
      <c r="D91" s="47">
        <v>0</v>
      </c>
      <c r="E91" s="79">
        <v>18</v>
      </c>
      <c r="F91" s="49">
        <v>18</v>
      </c>
      <c r="G91" s="80">
        <v>27</v>
      </c>
      <c r="H91" s="77" t="s">
        <v>112</v>
      </c>
      <c r="I91" s="43"/>
      <c r="K91" s="44"/>
      <c r="L91" s="19"/>
      <c r="M91" s="19"/>
      <c r="N91" s="19"/>
      <c r="O91" s="19"/>
      <c r="P91" s="19"/>
      <c r="Q91" s="19"/>
      <c r="R91" s="19"/>
    </row>
    <row r="92" spans="1:18" ht="16.5" customHeight="1" x14ac:dyDescent="0.2">
      <c r="A92" s="78" t="s">
        <v>219</v>
      </c>
      <c r="B92" s="47">
        <v>0</v>
      </c>
      <c r="C92" s="47">
        <v>0</v>
      </c>
      <c r="D92" s="47">
        <v>0</v>
      </c>
      <c r="E92" s="79">
        <v>41</v>
      </c>
      <c r="F92" s="49">
        <v>4455</v>
      </c>
      <c r="G92" s="80">
        <v>82</v>
      </c>
      <c r="H92" s="77" t="s">
        <v>112</v>
      </c>
      <c r="I92" s="43"/>
      <c r="K92" s="44"/>
      <c r="L92" s="19"/>
      <c r="M92" s="19"/>
      <c r="N92" s="19"/>
      <c r="O92" s="19"/>
      <c r="P92" s="19"/>
      <c r="Q92" s="19"/>
      <c r="R92" s="19"/>
    </row>
    <row r="93" spans="1:18" ht="16.5" customHeight="1" x14ac:dyDescent="0.2">
      <c r="A93" s="78" t="s">
        <v>163</v>
      </c>
      <c r="B93" s="47">
        <v>8836</v>
      </c>
      <c r="C93" s="47">
        <v>727690</v>
      </c>
      <c r="D93" s="47">
        <v>11371</v>
      </c>
      <c r="E93" s="79">
        <v>41833</v>
      </c>
      <c r="F93" s="49">
        <v>3348220</v>
      </c>
      <c r="G93" s="80">
        <v>46120</v>
      </c>
      <c r="H93" s="77">
        <f t="shared" si="3"/>
        <v>3.0559317562219683</v>
      </c>
      <c r="I93" s="43"/>
      <c r="K93" s="44"/>
      <c r="L93" s="19"/>
      <c r="M93" s="19"/>
      <c r="N93" s="19"/>
      <c r="O93" s="19"/>
      <c r="P93" s="19"/>
      <c r="Q93" s="19"/>
      <c r="R93" s="19"/>
    </row>
    <row r="94" spans="1:18" ht="16.5" customHeight="1" x14ac:dyDescent="0.2">
      <c r="A94" s="78" t="s">
        <v>220</v>
      </c>
      <c r="B94" s="47">
        <v>0</v>
      </c>
      <c r="C94" s="47">
        <v>0</v>
      </c>
      <c r="D94" s="47">
        <v>0</v>
      </c>
      <c r="E94" s="79">
        <v>540</v>
      </c>
      <c r="F94" s="49">
        <v>19320</v>
      </c>
      <c r="G94" s="80">
        <v>941</v>
      </c>
      <c r="H94" s="77" t="s">
        <v>112</v>
      </c>
      <c r="I94" s="43"/>
      <c r="K94" s="44"/>
      <c r="L94" s="19"/>
      <c r="M94" s="19"/>
      <c r="N94" s="19"/>
      <c r="O94" s="19"/>
      <c r="P94" s="19"/>
      <c r="Q94" s="19"/>
      <c r="R94" s="19"/>
    </row>
    <row r="95" spans="1:18" ht="16.5" customHeight="1" x14ac:dyDescent="0.2">
      <c r="A95" s="78" t="s">
        <v>221</v>
      </c>
      <c r="B95" s="47">
        <v>42</v>
      </c>
      <c r="C95" s="47">
        <v>2541</v>
      </c>
      <c r="D95" s="47">
        <v>46</v>
      </c>
      <c r="E95" s="79">
        <v>693</v>
      </c>
      <c r="F95" s="49">
        <v>6006</v>
      </c>
      <c r="G95" s="80">
        <v>545</v>
      </c>
      <c r="H95" s="77">
        <f t="shared" si="3"/>
        <v>10.847826086956522</v>
      </c>
      <c r="I95" s="43"/>
      <c r="K95" s="44"/>
      <c r="L95" s="19"/>
      <c r="M95" s="19"/>
      <c r="N95" s="19"/>
      <c r="O95" s="19"/>
      <c r="P95" s="19"/>
      <c r="Q95" s="19"/>
      <c r="R95" s="19"/>
    </row>
    <row r="96" spans="1:18" ht="16.5" customHeight="1" x14ac:dyDescent="0.2">
      <c r="A96" s="78" t="s">
        <v>164</v>
      </c>
      <c r="B96" s="47">
        <v>421</v>
      </c>
      <c r="C96" s="47">
        <v>36876</v>
      </c>
      <c r="D96" s="47">
        <v>384</v>
      </c>
      <c r="E96" s="79">
        <v>305</v>
      </c>
      <c r="F96" s="49">
        <v>25309</v>
      </c>
      <c r="G96" s="80">
        <v>287</v>
      </c>
      <c r="H96" s="77">
        <f t="shared" si="3"/>
        <v>-0.25260416666666669</v>
      </c>
      <c r="I96" s="43"/>
      <c r="K96" s="44"/>
      <c r="L96" s="19"/>
      <c r="M96" s="19"/>
      <c r="N96" s="19"/>
      <c r="O96" s="19"/>
      <c r="P96" s="19"/>
      <c r="Q96" s="19"/>
      <c r="R96" s="19"/>
    </row>
    <row r="97" spans="1:18" ht="16.5" customHeight="1" x14ac:dyDescent="0.2">
      <c r="A97" s="78" t="s">
        <v>222</v>
      </c>
      <c r="B97" s="47">
        <v>0</v>
      </c>
      <c r="C97" s="47">
        <v>0</v>
      </c>
      <c r="D97" s="47">
        <v>0</v>
      </c>
      <c r="E97" s="79">
        <v>0</v>
      </c>
      <c r="F97" s="49">
        <v>100036</v>
      </c>
      <c r="G97" s="80">
        <v>1266</v>
      </c>
      <c r="H97" s="77" t="s">
        <v>112</v>
      </c>
      <c r="I97" s="43"/>
      <c r="K97" s="44"/>
      <c r="L97" s="19"/>
      <c r="M97" s="19"/>
      <c r="N97" s="19"/>
      <c r="O97" s="19"/>
      <c r="P97" s="19"/>
      <c r="Q97" s="19"/>
      <c r="R97" s="19"/>
    </row>
    <row r="98" spans="1:18" ht="16.5" customHeight="1" x14ac:dyDescent="0.2">
      <c r="A98" s="78" t="s">
        <v>297</v>
      </c>
      <c r="B98" s="47">
        <v>0</v>
      </c>
      <c r="C98" s="47">
        <v>0</v>
      </c>
      <c r="D98" s="47">
        <v>0</v>
      </c>
      <c r="E98" s="79">
        <v>18</v>
      </c>
      <c r="F98" s="49">
        <v>18</v>
      </c>
      <c r="G98" s="80">
        <v>27</v>
      </c>
      <c r="H98" s="77" t="s">
        <v>112</v>
      </c>
      <c r="I98" s="43"/>
      <c r="K98" s="44"/>
      <c r="L98" s="19"/>
      <c r="M98" s="19"/>
      <c r="N98" s="19"/>
      <c r="O98" s="19"/>
      <c r="P98" s="19"/>
      <c r="Q98" s="19"/>
      <c r="R98" s="19"/>
    </row>
    <row r="99" spans="1:18" ht="16.5" customHeight="1" x14ac:dyDescent="0.2">
      <c r="A99" s="78" t="s">
        <v>165</v>
      </c>
      <c r="B99" s="47">
        <v>450</v>
      </c>
      <c r="C99" s="47">
        <v>45788</v>
      </c>
      <c r="D99" s="47">
        <v>670</v>
      </c>
      <c r="E99" s="79">
        <v>0</v>
      </c>
      <c r="F99" s="49">
        <v>0</v>
      </c>
      <c r="G99" s="80">
        <v>0</v>
      </c>
      <c r="H99" s="77">
        <f t="shared" si="3"/>
        <v>-1</v>
      </c>
      <c r="I99" s="43"/>
      <c r="K99" s="44"/>
      <c r="L99" s="19"/>
      <c r="M99" s="19"/>
      <c r="N99" s="19"/>
      <c r="O99" s="19"/>
      <c r="P99" s="19"/>
      <c r="Q99" s="19"/>
      <c r="R99" s="19"/>
    </row>
    <row r="100" spans="1:18" ht="16.5" customHeight="1" x14ac:dyDescent="0.2">
      <c r="A100" s="78" t="s">
        <v>166</v>
      </c>
      <c r="B100" s="47">
        <v>16581</v>
      </c>
      <c r="C100" s="47">
        <v>1235705</v>
      </c>
      <c r="D100" s="47">
        <v>19885</v>
      </c>
      <c r="E100" s="79">
        <v>19917</v>
      </c>
      <c r="F100" s="49">
        <v>1395134</v>
      </c>
      <c r="G100" s="80">
        <v>24159</v>
      </c>
      <c r="H100" s="77">
        <f t="shared" si="3"/>
        <v>0.21493588131757607</v>
      </c>
      <c r="I100" s="43"/>
      <c r="K100" s="44"/>
      <c r="L100" s="19"/>
      <c r="M100" s="19"/>
      <c r="N100" s="19"/>
      <c r="O100" s="19"/>
      <c r="P100" s="19"/>
      <c r="Q100" s="19"/>
      <c r="R100" s="19"/>
    </row>
    <row r="101" spans="1:18" ht="16.5" customHeight="1" x14ac:dyDescent="0.2">
      <c r="A101" s="78" t="s">
        <v>167</v>
      </c>
      <c r="B101" s="47">
        <v>0</v>
      </c>
      <c r="C101" s="47">
        <v>0</v>
      </c>
      <c r="D101" s="47">
        <v>0</v>
      </c>
      <c r="E101" s="79">
        <v>297</v>
      </c>
      <c r="F101" s="49">
        <v>17820</v>
      </c>
      <c r="G101" s="80">
        <v>447</v>
      </c>
      <c r="H101" s="77" t="s">
        <v>112</v>
      </c>
      <c r="I101" s="43"/>
      <c r="K101" s="44"/>
      <c r="L101" s="19"/>
      <c r="M101" s="19"/>
      <c r="N101" s="19"/>
      <c r="O101" s="19"/>
      <c r="P101" s="19"/>
      <c r="Q101" s="19"/>
      <c r="R101" s="19"/>
    </row>
    <row r="102" spans="1:18" ht="16.5" customHeight="1" x14ac:dyDescent="0.2">
      <c r="A102" s="78" t="s">
        <v>284</v>
      </c>
      <c r="B102" s="47">
        <v>0</v>
      </c>
      <c r="C102" s="47">
        <v>0</v>
      </c>
      <c r="D102" s="47">
        <v>0</v>
      </c>
      <c r="E102" s="79">
        <v>0</v>
      </c>
      <c r="F102" s="49">
        <v>4395</v>
      </c>
      <c r="G102" s="80">
        <v>54</v>
      </c>
      <c r="H102" s="77" t="s">
        <v>112</v>
      </c>
      <c r="I102" s="43"/>
      <c r="K102" s="44"/>
      <c r="L102" s="19"/>
      <c r="M102" s="19"/>
      <c r="N102" s="19"/>
      <c r="O102" s="19"/>
      <c r="P102" s="19"/>
      <c r="Q102" s="19"/>
      <c r="R102" s="19"/>
    </row>
    <row r="103" spans="1:18" s="116" customFormat="1" ht="16.5" customHeight="1" x14ac:dyDescent="0.2">
      <c r="A103" s="120" t="s">
        <v>129</v>
      </c>
      <c r="B103" s="121">
        <f t="shared" ref="B103:G103" si="4">SUM(B52:B102)</f>
        <v>105474</v>
      </c>
      <c r="C103" s="121">
        <f t="shared" si="4"/>
        <v>7611392</v>
      </c>
      <c r="D103" s="121">
        <f t="shared" si="4"/>
        <v>135026</v>
      </c>
      <c r="E103" s="122">
        <f t="shared" si="4"/>
        <v>123043</v>
      </c>
      <c r="F103" s="123">
        <f t="shared" si="4"/>
        <v>9140511</v>
      </c>
      <c r="G103" s="123">
        <f t="shared" si="4"/>
        <v>155214</v>
      </c>
      <c r="H103" s="124">
        <f>(+G103-D103)/D103</f>
        <v>0.14951194584746641</v>
      </c>
      <c r="I103" s="125"/>
      <c r="J103" s="126"/>
      <c r="K103" s="127"/>
      <c r="L103" s="128"/>
      <c r="M103" s="128"/>
      <c r="N103" s="129"/>
      <c r="O103" s="128"/>
      <c r="P103" s="128"/>
      <c r="Q103" s="129"/>
      <c r="R103" s="130"/>
    </row>
    <row r="104" spans="1:18" ht="16.5" customHeight="1" x14ac:dyDescent="0.2">
      <c r="A104" s="9"/>
      <c r="B104" s="9"/>
      <c r="C104" s="9"/>
      <c r="D104" s="9"/>
      <c r="E104" s="9"/>
      <c r="F104" s="141" t="s">
        <v>130</v>
      </c>
      <c r="G104" s="141"/>
      <c r="H104" s="84">
        <f>(+E103-B103)/B103</f>
        <v>0.1665718565712877</v>
      </c>
      <c r="I104" s="85"/>
      <c r="J104" s="81"/>
      <c r="K104" s="82"/>
      <c r="L104" s="9"/>
      <c r="M104" s="9"/>
      <c r="N104" s="83"/>
      <c r="O104" s="9"/>
      <c r="P104" s="9"/>
      <c r="Q104" s="83"/>
      <c r="R104" s="86"/>
    </row>
    <row r="105" spans="1:18" ht="9.75" customHeight="1" x14ac:dyDescent="0.2"/>
  </sheetData>
  <mergeCells count="2">
    <mergeCell ref="F48:G48"/>
    <mergeCell ref="F104:G104"/>
  </mergeCells>
  <pageMargins left="0.95972222222222203" right="0.27013888888888898" top="0.27013888888888898" bottom="0.43333333333333302" header="0.511811023622047" footer="0"/>
  <pageSetup paperSize="9" orientation="portrait" horizontalDpi="300" verticalDpi="300"/>
  <headerFooter>
    <oddFooter>&amp;C&amp;8Form.1100 - 31/03/08</oddFooter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I160"/>
  <sheetViews>
    <sheetView showGridLines="0" zoomScaleNormal="100" zoomScalePageLayoutView="110" workbookViewId="0">
      <selection activeCell="I1" sqref="I1"/>
    </sheetView>
  </sheetViews>
  <sheetFormatPr baseColWidth="10" defaultColWidth="11.42578125" defaultRowHeight="11.25" x14ac:dyDescent="0.2"/>
  <cols>
    <col min="1" max="1" width="15.140625" style="15" customWidth="1"/>
    <col min="2" max="2" width="12.140625" style="15" customWidth="1"/>
    <col min="3" max="3" width="9.7109375" style="15" customWidth="1"/>
    <col min="4" max="4" width="11.140625" style="15" customWidth="1"/>
    <col min="5" max="6" width="9.7109375" style="15" customWidth="1"/>
    <col min="7" max="7" width="11.42578125" style="15"/>
    <col min="8" max="9" width="9.7109375" style="15" customWidth="1"/>
    <col min="10" max="16384" width="11.42578125" style="15"/>
  </cols>
  <sheetData>
    <row r="1" spans="1:9" s="1" customFormat="1" ht="12.75" x14ac:dyDescent="0.2"/>
    <row r="2" spans="1:9" s="1" customFormat="1" ht="12.75" x14ac:dyDescent="0.2"/>
    <row r="3" spans="1:9" s="1" customFormat="1" ht="12.75" x14ac:dyDescent="0.2"/>
    <row r="4" spans="1:9" s="1" customFormat="1" ht="12.75" x14ac:dyDescent="0.2"/>
    <row r="5" spans="1:9" s="1" customFormat="1" ht="12.75" x14ac:dyDescent="0.2"/>
    <row r="6" spans="1:9" s="1" customFormat="1" ht="12.75" x14ac:dyDescent="0.2"/>
    <row r="7" spans="1:9" s="1" customFormat="1" ht="12.75" x14ac:dyDescent="0.2"/>
    <row r="8" spans="1:9" s="1" customFormat="1" ht="12.75" x14ac:dyDescent="0.2"/>
    <row r="9" spans="1:9" s="1" customFormat="1" ht="12.75" x14ac:dyDescent="0.2"/>
    <row r="10" spans="1:9" s="1" customFormat="1" ht="15" x14ac:dyDescent="0.25">
      <c r="A10" s="3" t="s">
        <v>168</v>
      </c>
      <c r="B10" s="25"/>
      <c r="C10" s="25"/>
      <c r="D10" s="25"/>
      <c r="E10" s="4"/>
      <c r="F10" s="4"/>
      <c r="G10" s="26"/>
      <c r="H10" s="26"/>
      <c r="I10" s="27"/>
    </row>
    <row r="11" spans="1:9" s="1" customFormat="1" ht="12.75" x14ac:dyDescent="0.2">
      <c r="A11" s="25"/>
      <c r="B11" s="25"/>
      <c r="C11" s="25"/>
      <c r="D11" s="25"/>
      <c r="G11" s="26"/>
      <c r="H11" s="26"/>
      <c r="I11" s="27"/>
    </row>
    <row r="12" spans="1:9" ht="12.75" customHeight="1" x14ac:dyDescent="0.2">
      <c r="A12" s="26"/>
      <c r="B12" s="26"/>
      <c r="C12" s="87"/>
      <c r="D12" s="87"/>
      <c r="E12" s="87"/>
      <c r="F12" s="25" t="str">
        <f>+CONCATENATE(MID(Principal!C13,1,14)," de ambas temporadas")</f>
        <v>Datos al 31/10 de ambas temporadas</v>
      </c>
      <c r="G12" s="87"/>
      <c r="H12" s="87"/>
      <c r="I12" s="87"/>
    </row>
    <row r="13" spans="1:9" ht="6" customHeight="1" x14ac:dyDescent="0.2"/>
    <row r="14" spans="1:9" ht="16.5" customHeight="1" x14ac:dyDescent="0.2">
      <c r="A14" s="88" t="s">
        <v>131</v>
      </c>
      <c r="B14" s="89"/>
      <c r="C14" s="89"/>
      <c r="D14" s="89"/>
      <c r="E14" s="90"/>
      <c r="F14" s="91" t="s">
        <v>1</v>
      </c>
      <c r="G14" s="92"/>
      <c r="H14" s="92"/>
      <c r="I14" s="36" t="s">
        <v>108</v>
      </c>
    </row>
    <row r="15" spans="1:9" ht="16.5" customHeight="1" x14ac:dyDescent="0.2">
      <c r="A15" s="93" t="s">
        <v>132</v>
      </c>
      <c r="B15" s="94" t="s">
        <v>109</v>
      </c>
      <c r="C15" s="95" t="s">
        <v>11</v>
      </c>
      <c r="D15" s="95" t="s">
        <v>12</v>
      </c>
      <c r="E15" s="96" t="s">
        <v>13</v>
      </c>
      <c r="F15" s="97" t="s">
        <v>11</v>
      </c>
      <c r="G15" s="97" t="s">
        <v>12</v>
      </c>
      <c r="H15" s="97" t="s">
        <v>13</v>
      </c>
      <c r="I15" s="42" t="s">
        <v>110</v>
      </c>
    </row>
    <row r="16" spans="1:9" s="105" customFormat="1" ht="16.5" customHeight="1" x14ac:dyDescent="0.2">
      <c r="A16" s="98" t="s">
        <v>133</v>
      </c>
      <c r="B16" s="99" t="s">
        <v>169</v>
      </c>
      <c r="C16" s="100">
        <v>313</v>
      </c>
      <c r="D16" s="100">
        <v>19688</v>
      </c>
      <c r="E16" s="100">
        <v>323</v>
      </c>
      <c r="F16" s="101">
        <v>336</v>
      </c>
      <c r="G16" s="102">
        <v>18816</v>
      </c>
      <c r="H16" s="103">
        <v>358</v>
      </c>
      <c r="I16" s="104">
        <f>(+H16-E16)/E16</f>
        <v>0.10835913312693499</v>
      </c>
    </row>
    <row r="17" spans="1:9" s="105" customFormat="1" ht="16.5" customHeight="1" x14ac:dyDescent="0.2">
      <c r="A17" s="98" t="s">
        <v>133</v>
      </c>
      <c r="B17" s="99" t="s">
        <v>123</v>
      </c>
      <c r="C17" s="100">
        <v>1818</v>
      </c>
      <c r="D17" s="100">
        <v>195331</v>
      </c>
      <c r="E17" s="100">
        <v>1804</v>
      </c>
      <c r="F17" s="106">
        <v>481</v>
      </c>
      <c r="G17" s="107">
        <v>57826</v>
      </c>
      <c r="H17" s="108">
        <v>480</v>
      </c>
      <c r="I17" s="104">
        <f>(+H17-E17)/E17</f>
        <v>-0.73392461197339243</v>
      </c>
    </row>
    <row r="18" spans="1:9" s="105" customFormat="1" ht="16.5" customHeight="1" x14ac:dyDescent="0.2">
      <c r="A18" s="98" t="s">
        <v>134</v>
      </c>
      <c r="B18" s="99" t="s">
        <v>169</v>
      </c>
      <c r="C18" s="100">
        <v>42</v>
      </c>
      <c r="D18" s="100">
        <v>2351</v>
      </c>
      <c r="E18" s="100">
        <v>45</v>
      </c>
      <c r="F18" s="106">
        <v>63</v>
      </c>
      <c r="G18" s="107">
        <v>3528</v>
      </c>
      <c r="H18" s="108">
        <v>67</v>
      </c>
      <c r="I18" s="104">
        <f t="shared" ref="I18:I81" si="0">(+H18-E18)/E18</f>
        <v>0.48888888888888887</v>
      </c>
    </row>
    <row r="19" spans="1:9" s="105" customFormat="1" ht="16.5" customHeight="1" x14ac:dyDescent="0.2">
      <c r="A19" s="98" t="s">
        <v>134</v>
      </c>
      <c r="B19" s="99" t="s">
        <v>123</v>
      </c>
      <c r="C19" s="100">
        <v>84</v>
      </c>
      <c r="D19" s="100">
        <v>9408</v>
      </c>
      <c r="E19" s="100">
        <v>96</v>
      </c>
      <c r="F19" s="106">
        <v>42</v>
      </c>
      <c r="G19" s="107">
        <v>2352</v>
      </c>
      <c r="H19" s="108">
        <v>48</v>
      </c>
      <c r="I19" s="104">
        <f t="shared" si="0"/>
        <v>-0.5</v>
      </c>
    </row>
    <row r="20" spans="1:9" s="105" customFormat="1" ht="16.5" customHeight="1" x14ac:dyDescent="0.2">
      <c r="A20" s="98" t="s">
        <v>294</v>
      </c>
      <c r="B20" s="99" t="s">
        <v>127</v>
      </c>
      <c r="C20" s="100">
        <v>0</v>
      </c>
      <c r="D20" s="100">
        <v>0</v>
      </c>
      <c r="E20" s="100">
        <v>0</v>
      </c>
      <c r="F20" s="106">
        <v>72</v>
      </c>
      <c r="G20" s="107">
        <v>72</v>
      </c>
      <c r="H20" s="108">
        <v>108</v>
      </c>
      <c r="I20" s="111" t="s">
        <v>112</v>
      </c>
    </row>
    <row r="21" spans="1:9" s="105" customFormat="1" ht="16.5" customHeight="1" x14ac:dyDescent="0.2">
      <c r="A21" s="98" t="s">
        <v>256</v>
      </c>
      <c r="B21" s="99" t="s">
        <v>125</v>
      </c>
      <c r="C21" s="100">
        <v>476</v>
      </c>
      <c r="D21" s="100">
        <v>28560</v>
      </c>
      <c r="E21" s="100">
        <v>717</v>
      </c>
      <c r="F21" s="106">
        <v>18</v>
      </c>
      <c r="G21" s="107">
        <v>1080</v>
      </c>
      <c r="H21" s="108">
        <v>27</v>
      </c>
      <c r="I21" s="104">
        <f t="shared" si="0"/>
        <v>-0.96234309623430958</v>
      </c>
    </row>
    <row r="22" spans="1:9" s="105" customFormat="1" ht="16.5" customHeight="1" x14ac:dyDescent="0.2">
      <c r="A22" s="98" t="s">
        <v>170</v>
      </c>
      <c r="B22" s="99" t="s">
        <v>169</v>
      </c>
      <c r="C22" s="100">
        <v>336</v>
      </c>
      <c r="D22" s="100">
        <v>18816</v>
      </c>
      <c r="E22" s="100">
        <v>358</v>
      </c>
      <c r="F22" s="106">
        <v>168</v>
      </c>
      <c r="G22" s="107">
        <v>9408</v>
      </c>
      <c r="H22" s="108">
        <v>182</v>
      </c>
      <c r="I22" s="104">
        <f t="shared" si="0"/>
        <v>-0.49162011173184356</v>
      </c>
    </row>
    <row r="23" spans="1:9" s="105" customFormat="1" ht="16.5" customHeight="1" x14ac:dyDescent="0.2">
      <c r="A23" s="98" t="s">
        <v>170</v>
      </c>
      <c r="B23" s="99" t="s">
        <v>123</v>
      </c>
      <c r="C23" s="100">
        <v>80</v>
      </c>
      <c r="D23" s="100">
        <v>6145</v>
      </c>
      <c r="E23" s="100">
        <v>85</v>
      </c>
      <c r="F23" s="106">
        <v>0</v>
      </c>
      <c r="G23" s="107">
        <v>0</v>
      </c>
      <c r="H23" s="108">
        <v>0</v>
      </c>
      <c r="I23" s="104">
        <f t="shared" si="0"/>
        <v>-1</v>
      </c>
    </row>
    <row r="24" spans="1:9" s="105" customFormat="1" ht="16.5" customHeight="1" x14ac:dyDescent="0.2">
      <c r="A24" s="98" t="s">
        <v>136</v>
      </c>
      <c r="B24" s="99" t="s">
        <v>171</v>
      </c>
      <c r="C24" s="100">
        <v>0</v>
      </c>
      <c r="D24" s="100">
        <v>0</v>
      </c>
      <c r="E24" s="100">
        <v>0</v>
      </c>
      <c r="F24" s="106">
        <v>40</v>
      </c>
      <c r="G24" s="107">
        <v>2595</v>
      </c>
      <c r="H24" s="108">
        <v>52</v>
      </c>
      <c r="I24" s="104" t="s">
        <v>112</v>
      </c>
    </row>
    <row r="25" spans="1:9" s="105" customFormat="1" ht="16.5" customHeight="1" x14ac:dyDescent="0.2">
      <c r="A25" s="98" t="s">
        <v>136</v>
      </c>
      <c r="B25" s="99" t="s">
        <v>293</v>
      </c>
      <c r="C25" s="100">
        <v>144</v>
      </c>
      <c r="D25" s="100">
        <v>576</v>
      </c>
      <c r="E25" s="100">
        <v>84</v>
      </c>
      <c r="F25" s="106"/>
      <c r="G25" s="107"/>
      <c r="H25" s="108"/>
      <c r="I25" s="104">
        <f t="shared" si="0"/>
        <v>-1</v>
      </c>
    </row>
    <row r="26" spans="1:9" s="105" customFormat="1" ht="16.5" customHeight="1" x14ac:dyDescent="0.2">
      <c r="A26" s="98" t="s">
        <v>136</v>
      </c>
      <c r="B26" s="99" t="s">
        <v>169</v>
      </c>
      <c r="C26" s="100">
        <v>90</v>
      </c>
      <c r="D26" s="100">
        <v>5493</v>
      </c>
      <c r="E26" s="100">
        <v>91</v>
      </c>
      <c r="F26" s="106">
        <v>63</v>
      </c>
      <c r="G26" s="107">
        <v>3528</v>
      </c>
      <c r="H26" s="108">
        <v>67</v>
      </c>
      <c r="I26" s="104">
        <f t="shared" si="0"/>
        <v>-0.26373626373626374</v>
      </c>
    </row>
    <row r="27" spans="1:9" s="105" customFormat="1" ht="16.5" customHeight="1" x14ac:dyDescent="0.2">
      <c r="A27" s="98" t="s">
        <v>136</v>
      </c>
      <c r="B27" s="99" t="s">
        <v>123</v>
      </c>
      <c r="C27" s="100">
        <v>2545</v>
      </c>
      <c r="D27" s="100">
        <v>167181</v>
      </c>
      <c r="E27" s="100">
        <v>3243</v>
      </c>
      <c r="F27" s="106">
        <v>1630</v>
      </c>
      <c r="G27" s="107">
        <v>105268</v>
      </c>
      <c r="H27" s="108">
        <v>1996</v>
      </c>
      <c r="I27" s="104">
        <f t="shared" si="0"/>
        <v>-0.38452050570459451</v>
      </c>
    </row>
    <row r="28" spans="1:9" s="105" customFormat="1" ht="16.5" customHeight="1" x14ac:dyDescent="0.2">
      <c r="A28" s="98" t="s">
        <v>136</v>
      </c>
      <c r="B28" s="99" t="s">
        <v>172</v>
      </c>
      <c r="C28" s="100">
        <v>7110</v>
      </c>
      <c r="D28" s="100">
        <v>7110</v>
      </c>
      <c r="E28" s="100">
        <v>9060</v>
      </c>
      <c r="F28" s="106">
        <v>3021</v>
      </c>
      <c r="G28" s="107">
        <v>7505</v>
      </c>
      <c r="H28" s="108">
        <v>3878</v>
      </c>
      <c r="I28" s="104">
        <f t="shared" si="0"/>
        <v>-0.57196467991169975</v>
      </c>
    </row>
    <row r="29" spans="1:9" s="105" customFormat="1" ht="16.5" customHeight="1" x14ac:dyDescent="0.2">
      <c r="A29" s="98" t="s">
        <v>136</v>
      </c>
      <c r="B29" s="99" t="s">
        <v>173</v>
      </c>
      <c r="C29" s="100">
        <v>13653</v>
      </c>
      <c r="D29" s="100">
        <v>814932</v>
      </c>
      <c r="E29" s="100">
        <v>20534</v>
      </c>
      <c r="F29" s="106">
        <v>9002</v>
      </c>
      <c r="G29" s="107">
        <v>535914</v>
      </c>
      <c r="H29" s="108">
        <v>13607</v>
      </c>
      <c r="I29" s="104">
        <f t="shared" si="0"/>
        <v>-0.33734294341092824</v>
      </c>
    </row>
    <row r="30" spans="1:9" s="105" customFormat="1" ht="16.5" customHeight="1" x14ac:dyDescent="0.2">
      <c r="A30" s="98" t="s">
        <v>136</v>
      </c>
      <c r="B30" s="99" t="s">
        <v>126</v>
      </c>
      <c r="C30" s="100">
        <v>108</v>
      </c>
      <c r="D30" s="100">
        <v>114</v>
      </c>
      <c r="E30" s="100">
        <v>287</v>
      </c>
      <c r="F30" s="106">
        <v>0</v>
      </c>
      <c r="G30" s="107">
        <v>0</v>
      </c>
      <c r="H30" s="108">
        <v>0</v>
      </c>
      <c r="I30" s="104">
        <f t="shared" si="0"/>
        <v>-1</v>
      </c>
    </row>
    <row r="31" spans="1:9" s="105" customFormat="1" ht="16.5" customHeight="1" x14ac:dyDescent="0.2">
      <c r="A31" s="98" t="s">
        <v>136</v>
      </c>
      <c r="B31" s="99" t="s">
        <v>271</v>
      </c>
      <c r="C31" s="100">
        <v>72</v>
      </c>
      <c r="D31" s="100">
        <v>72</v>
      </c>
      <c r="E31" s="100">
        <v>102</v>
      </c>
      <c r="F31" s="106">
        <v>0</v>
      </c>
      <c r="G31" s="107">
        <v>0</v>
      </c>
      <c r="H31" s="108">
        <v>0</v>
      </c>
      <c r="I31" s="104">
        <f t="shared" si="0"/>
        <v>-1</v>
      </c>
    </row>
    <row r="32" spans="1:9" s="105" customFormat="1" ht="16.5" customHeight="1" x14ac:dyDescent="0.2">
      <c r="A32" s="98" t="s">
        <v>136</v>
      </c>
      <c r="B32" s="99" t="s">
        <v>127</v>
      </c>
      <c r="C32" s="100">
        <v>411</v>
      </c>
      <c r="D32" s="100">
        <v>15456</v>
      </c>
      <c r="E32" s="100">
        <v>556</v>
      </c>
      <c r="F32" s="106">
        <v>464</v>
      </c>
      <c r="G32" s="107">
        <v>10494</v>
      </c>
      <c r="H32" s="108">
        <v>582</v>
      </c>
      <c r="I32" s="104">
        <f t="shared" si="0"/>
        <v>4.6762589928057555E-2</v>
      </c>
    </row>
    <row r="33" spans="1:9" s="105" customFormat="1" ht="16.5" customHeight="1" x14ac:dyDescent="0.2">
      <c r="A33" s="98" t="s">
        <v>137</v>
      </c>
      <c r="B33" s="99" t="s">
        <v>169</v>
      </c>
      <c r="C33" s="100">
        <v>1071</v>
      </c>
      <c r="D33" s="100">
        <v>4880</v>
      </c>
      <c r="E33" s="100">
        <v>1192</v>
      </c>
      <c r="F33" s="106">
        <v>1239</v>
      </c>
      <c r="G33" s="107">
        <v>6367</v>
      </c>
      <c r="H33" s="108">
        <v>1461</v>
      </c>
      <c r="I33" s="104">
        <f t="shared" si="0"/>
        <v>0.22567114093959731</v>
      </c>
    </row>
    <row r="34" spans="1:9" s="105" customFormat="1" ht="16.5" customHeight="1" x14ac:dyDescent="0.2">
      <c r="A34" s="98" t="s">
        <v>137</v>
      </c>
      <c r="B34" s="99" t="s">
        <v>123</v>
      </c>
      <c r="C34" s="100">
        <v>2248</v>
      </c>
      <c r="D34" s="100">
        <v>135768</v>
      </c>
      <c r="E34" s="100">
        <v>2658</v>
      </c>
      <c r="F34" s="106">
        <v>3183</v>
      </c>
      <c r="G34" s="107">
        <v>191779</v>
      </c>
      <c r="H34" s="108">
        <v>3782</v>
      </c>
      <c r="I34" s="104">
        <f t="shared" si="0"/>
        <v>0.42287434161023324</v>
      </c>
    </row>
    <row r="35" spans="1:9" s="105" customFormat="1" ht="16.5" customHeight="1" x14ac:dyDescent="0.2">
      <c r="A35" s="98" t="s">
        <v>174</v>
      </c>
      <c r="B35" s="99" t="s">
        <v>173</v>
      </c>
      <c r="C35" s="100">
        <v>170</v>
      </c>
      <c r="D35" s="100">
        <v>10200</v>
      </c>
      <c r="E35" s="100">
        <v>256</v>
      </c>
      <c r="F35" s="106">
        <v>136</v>
      </c>
      <c r="G35" s="107">
        <v>8160</v>
      </c>
      <c r="H35" s="108">
        <v>205</v>
      </c>
      <c r="I35" s="104">
        <f t="shared" si="0"/>
        <v>-0.19921875</v>
      </c>
    </row>
    <row r="36" spans="1:9" s="105" customFormat="1" ht="16.5" customHeight="1" x14ac:dyDescent="0.2">
      <c r="A36" s="98" t="s">
        <v>175</v>
      </c>
      <c r="B36" s="99" t="s">
        <v>215</v>
      </c>
      <c r="C36" s="100">
        <v>0</v>
      </c>
      <c r="D36" s="100">
        <v>0</v>
      </c>
      <c r="E36" s="100">
        <v>0</v>
      </c>
      <c r="F36" s="106">
        <v>0</v>
      </c>
      <c r="G36" s="107">
        <v>4363</v>
      </c>
      <c r="H36" s="108">
        <v>54</v>
      </c>
      <c r="I36" s="104" t="s">
        <v>112</v>
      </c>
    </row>
    <row r="37" spans="1:9" s="105" customFormat="1" ht="16.5" customHeight="1" x14ac:dyDescent="0.2">
      <c r="A37" s="98" t="s">
        <v>175</v>
      </c>
      <c r="B37" s="99" t="s">
        <v>258</v>
      </c>
      <c r="C37" s="100">
        <v>0</v>
      </c>
      <c r="D37" s="100">
        <v>2000</v>
      </c>
      <c r="E37" s="100">
        <v>28</v>
      </c>
      <c r="F37" s="106">
        <v>0</v>
      </c>
      <c r="G37" s="107">
        <v>0</v>
      </c>
      <c r="H37" s="108">
        <v>0</v>
      </c>
      <c r="I37" s="104">
        <f t="shared" si="0"/>
        <v>-1</v>
      </c>
    </row>
    <row r="38" spans="1:9" s="105" customFormat="1" ht="16.5" customHeight="1" x14ac:dyDescent="0.2">
      <c r="A38" s="98" t="s">
        <v>175</v>
      </c>
      <c r="B38" s="99" t="s">
        <v>123</v>
      </c>
      <c r="C38" s="100">
        <v>0</v>
      </c>
      <c r="D38" s="100">
        <v>0</v>
      </c>
      <c r="E38" s="100">
        <v>0</v>
      </c>
      <c r="F38" s="106">
        <v>42</v>
      </c>
      <c r="G38" s="107">
        <v>4354</v>
      </c>
      <c r="H38" s="108">
        <v>50</v>
      </c>
      <c r="I38" s="104" t="s">
        <v>112</v>
      </c>
    </row>
    <row r="39" spans="1:9" s="105" customFormat="1" ht="16.5" customHeight="1" x14ac:dyDescent="0.2">
      <c r="A39" s="98" t="s">
        <v>175</v>
      </c>
      <c r="B39" s="99" t="s">
        <v>217</v>
      </c>
      <c r="C39" s="100">
        <v>0</v>
      </c>
      <c r="D39" s="100">
        <v>20000</v>
      </c>
      <c r="E39" s="100">
        <v>280</v>
      </c>
      <c r="F39" s="106">
        <v>0</v>
      </c>
      <c r="G39" s="107">
        <v>3925</v>
      </c>
      <c r="H39" s="108">
        <v>54</v>
      </c>
      <c r="I39" s="104">
        <f t="shared" si="0"/>
        <v>-0.80714285714285716</v>
      </c>
    </row>
    <row r="40" spans="1:9" s="105" customFormat="1" ht="16.5" customHeight="1" x14ac:dyDescent="0.2">
      <c r="A40" s="98" t="s">
        <v>140</v>
      </c>
      <c r="B40" s="99" t="s">
        <v>115</v>
      </c>
      <c r="C40" s="100">
        <v>0</v>
      </c>
      <c r="D40" s="100">
        <v>5500</v>
      </c>
      <c r="E40" s="100">
        <v>111</v>
      </c>
      <c r="F40" s="106">
        <v>0</v>
      </c>
      <c r="G40" s="107">
        <v>0</v>
      </c>
      <c r="H40" s="108">
        <v>0</v>
      </c>
      <c r="I40" s="104">
        <f t="shared" si="0"/>
        <v>-1</v>
      </c>
    </row>
    <row r="41" spans="1:9" s="105" customFormat="1" ht="16.5" customHeight="1" x14ac:dyDescent="0.2">
      <c r="A41" s="98" t="s">
        <v>140</v>
      </c>
      <c r="B41" s="99" t="s">
        <v>216</v>
      </c>
      <c r="C41" s="100">
        <v>0</v>
      </c>
      <c r="D41" s="100">
        <v>0</v>
      </c>
      <c r="E41" s="100">
        <v>0</v>
      </c>
      <c r="F41" s="106">
        <v>0</v>
      </c>
      <c r="G41" s="107">
        <v>1</v>
      </c>
      <c r="H41" s="108">
        <v>1</v>
      </c>
      <c r="I41" s="104" t="s">
        <v>112</v>
      </c>
    </row>
    <row r="42" spans="1:9" s="105" customFormat="1" ht="16.5" customHeight="1" x14ac:dyDescent="0.2">
      <c r="A42" s="98" t="s">
        <v>140</v>
      </c>
      <c r="B42" s="99" t="s">
        <v>125</v>
      </c>
      <c r="C42" s="100">
        <v>340</v>
      </c>
      <c r="D42" s="100">
        <v>20400</v>
      </c>
      <c r="E42" s="100">
        <v>512</v>
      </c>
      <c r="F42" s="106">
        <v>0</v>
      </c>
      <c r="G42" s="107">
        <v>0</v>
      </c>
      <c r="H42" s="108">
        <v>0</v>
      </c>
      <c r="I42" s="104">
        <f t="shared" si="0"/>
        <v>-1</v>
      </c>
    </row>
    <row r="43" spans="1:9" s="105" customFormat="1" ht="16.5" customHeight="1" x14ac:dyDescent="0.2">
      <c r="A43" s="98" t="s">
        <v>283</v>
      </c>
      <c r="B43" s="99" t="s">
        <v>285</v>
      </c>
      <c r="C43" s="100">
        <v>0</v>
      </c>
      <c r="D43" s="100">
        <v>0</v>
      </c>
      <c r="E43" s="100">
        <v>0</v>
      </c>
      <c r="F43" s="106">
        <v>161</v>
      </c>
      <c r="G43" s="107">
        <v>3347</v>
      </c>
      <c r="H43" s="108">
        <v>182</v>
      </c>
      <c r="I43" s="104" t="s">
        <v>112</v>
      </c>
    </row>
    <row r="44" spans="1:9" s="105" customFormat="1" ht="16.5" customHeight="1" x14ac:dyDescent="0.2">
      <c r="A44" s="98" t="s">
        <v>272</v>
      </c>
      <c r="B44" s="99" t="s">
        <v>270</v>
      </c>
      <c r="C44" s="100">
        <v>0</v>
      </c>
      <c r="D44" s="100">
        <v>0</v>
      </c>
      <c r="E44" s="100">
        <v>0</v>
      </c>
      <c r="F44" s="106">
        <v>0</v>
      </c>
      <c r="G44" s="107">
        <v>48001</v>
      </c>
      <c r="H44" s="108">
        <v>1200</v>
      </c>
      <c r="I44" s="104" t="s">
        <v>112</v>
      </c>
    </row>
    <row r="45" spans="1:9" s="105" customFormat="1" ht="16.5" customHeight="1" x14ac:dyDescent="0.2">
      <c r="A45" s="98" t="s">
        <v>176</v>
      </c>
      <c r="B45" s="99" t="s">
        <v>119</v>
      </c>
      <c r="C45" s="100">
        <v>21</v>
      </c>
      <c r="D45" s="100">
        <v>1176</v>
      </c>
      <c r="E45" s="100">
        <v>22</v>
      </c>
      <c r="F45" s="106">
        <v>0</v>
      </c>
      <c r="G45" s="107">
        <v>0</v>
      </c>
      <c r="H45" s="108">
        <v>0</v>
      </c>
      <c r="I45" s="104">
        <f t="shared" si="0"/>
        <v>-1</v>
      </c>
    </row>
    <row r="46" spans="1:9" s="105" customFormat="1" ht="16.5" customHeight="1" x14ac:dyDescent="0.2">
      <c r="A46" s="98" t="s">
        <v>176</v>
      </c>
      <c r="B46" s="99" t="s">
        <v>123</v>
      </c>
      <c r="C46" s="100">
        <v>40</v>
      </c>
      <c r="D46" s="100">
        <v>3200</v>
      </c>
      <c r="E46" s="100">
        <v>51</v>
      </c>
      <c r="F46" s="106">
        <v>40</v>
      </c>
      <c r="G46" s="107">
        <v>3200</v>
      </c>
      <c r="H46" s="108">
        <v>51</v>
      </c>
      <c r="I46" s="104">
        <f t="shared" si="0"/>
        <v>0</v>
      </c>
    </row>
    <row r="47" spans="1:9" s="105" customFormat="1" ht="16.5" customHeight="1" x14ac:dyDescent="0.2">
      <c r="A47" s="98" t="s">
        <v>177</v>
      </c>
      <c r="B47" s="99" t="s">
        <v>115</v>
      </c>
      <c r="C47" s="100">
        <v>0</v>
      </c>
      <c r="D47" s="100">
        <v>2150</v>
      </c>
      <c r="E47" s="100">
        <v>43</v>
      </c>
      <c r="F47" s="106">
        <v>0</v>
      </c>
      <c r="G47" s="107">
        <v>0</v>
      </c>
      <c r="H47" s="108">
        <v>0</v>
      </c>
      <c r="I47" s="104">
        <f t="shared" si="0"/>
        <v>-1</v>
      </c>
    </row>
    <row r="48" spans="1:9" s="105" customFormat="1" ht="16.5" customHeight="1" x14ac:dyDescent="0.2">
      <c r="A48" s="98" t="s">
        <v>178</v>
      </c>
      <c r="B48" s="99" t="s">
        <v>123</v>
      </c>
      <c r="C48" s="100">
        <v>1695</v>
      </c>
      <c r="D48" s="100">
        <v>178899</v>
      </c>
      <c r="E48" s="100">
        <v>1911</v>
      </c>
      <c r="F48" s="106">
        <v>1232</v>
      </c>
      <c r="G48" s="107">
        <v>125472</v>
      </c>
      <c r="H48" s="108">
        <v>1397</v>
      </c>
      <c r="I48" s="104">
        <f t="shared" si="0"/>
        <v>-0.26896912611198326</v>
      </c>
    </row>
    <row r="49" spans="1:9" s="105" customFormat="1" ht="16.5" customHeight="1" x14ac:dyDescent="0.2">
      <c r="A49" s="98" t="s">
        <v>144</v>
      </c>
      <c r="B49" s="99" t="s">
        <v>215</v>
      </c>
      <c r="C49" s="100">
        <v>0</v>
      </c>
      <c r="D49" s="100">
        <v>0</v>
      </c>
      <c r="E49" s="100">
        <v>0</v>
      </c>
      <c r="F49" s="106">
        <v>0</v>
      </c>
      <c r="G49" s="107">
        <v>5513</v>
      </c>
      <c r="H49" s="108">
        <v>68</v>
      </c>
      <c r="I49" s="104" t="s">
        <v>112</v>
      </c>
    </row>
    <row r="50" spans="1:9" s="105" customFormat="1" ht="16.5" customHeight="1" x14ac:dyDescent="0.2">
      <c r="A50" s="98" t="s">
        <v>144</v>
      </c>
      <c r="B50" s="99" t="s">
        <v>171</v>
      </c>
      <c r="C50" s="100">
        <v>0</v>
      </c>
      <c r="D50" s="100">
        <v>0</v>
      </c>
      <c r="E50" s="100">
        <v>0</v>
      </c>
      <c r="F50" s="106">
        <v>240</v>
      </c>
      <c r="G50" s="107">
        <v>12784</v>
      </c>
      <c r="H50" s="108">
        <v>315</v>
      </c>
      <c r="I50" s="104" t="s">
        <v>112</v>
      </c>
    </row>
    <row r="51" spans="1:9" s="105" customFormat="1" ht="16.5" customHeight="1" x14ac:dyDescent="0.2">
      <c r="A51" s="98" t="s">
        <v>144</v>
      </c>
      <c r="B51" s="99" t="s">
        <v>115</v>
      </c>
      <c r="C51" s="100">
        <v>0</v>
      </c>
      <c r="D51" s="100">
        <v>6600</v>
      </c>
      <c r="E51" s="100">
        <v>133</v>
      </c>
      <c r="F51" s="106">
        <v>0</v>
      </c>
      <c r="G51" s="107">
        <v>0</v>
      </c>
      <c r="H51" s="108">
        <v>0</v>
      </c>
      <c r="I51" s="104">
        <f t="shared" si="0"/>
        <v>-1</v>
      </c>
    </row>
    <row r="52" spans="1:9" s="105" customFormat="1" ht="16.5" customHeight="1" x14ac:dyDescent="0.2">
      <c r="A52" s="98" t="s">
        <v>144</v>
      </c>
      <c r="B52" s="99" t="s">
        <v>258</v>
      </c>
      <c r="C52" s="100">
        <v>0</v>
      </c>
      <c r="D52" s="100">
        <v>127855</v>
      </c>
      <c r="E52" s="100">
        <v>1786</v>
      </c>
      <c r="F52" s="106">
        <v>0</v>
      </c>
      <c r="G52" s="107">
        <v>89818</v>
      </c>
      <c r="H52" s="108">
        <v>1256</v>
      </c>
      <c r="I52" s="104">
        <f t="shared" si="0"/>
        <v>-0.29675251959686449</v>
      </c>
    </row>
    <row r="53" spans="1:9" s="105" customFormat="1" ht="16.5" customHeight="1" x14ac:dyDescent="0.2">
      <c r="A53" s="98" t="s">
        <v>144</v>
      </c>
      <c r="B53" s="99" t="s">
        <v>119</v>
      </c>
      <c r="C53" s="100">
        <v>433</v>
      </c>
      <c r="D53" s="100">
        <v>32672</v>
      </c>
      <c r="E53" s="100">
        <v>423</v>
      </c>
      <c r="F53" s="106">
        <v>517</v>
      </c>
      <c r="G53" s="107">
        <v>33688</v>
      </c>
      <c r="H53" s="108">
        <v>526</v>
      </c>
      <c r="I53" s="104">
        <f t="shared" si="0"/>
        <v>0.24349881796690306</v>
      </c>
    </row>
    <row r="54" spans="1:9" s="105" customFormat="1" ht="16.5" customHeight="1" x14ac:dyDescent="0.2">
      <c r="A54" s="98" t="s">
        <v>144</v>
      </c>
      <c r="B54" s="99" t="s">
        <v>123</v>
      </c>
      <c r="C54" s="100">
        <v>835</v>
      </c>
      <c r="D54" s="100">
        <v>75576</v>
      </c>
      <c r="E54" s="100">
        <v>1006</v>
      </c>
      <c r="F54" s="106">
        <v>407</v>
      </c>
      <c r="G54" s="107">
        <v>45808</v>
      </c>
      <c r="H54" s="108">
        <v>494</v>
      </c>
      <c r="I54" s="104">
        <f t="shared" si="0"/>
        <v>-0.50894632206759438</v>
      </c>
    </row>
    <row r="55" spans="1:9" s="105" customFormat="1" ht="16.5" customHeight="1" x14ac:dyDescent="0.2">
      <c r="A55" s="98" t="s">
        <v>144</v>
      </c>
      <c r="B55" s="99" t="s">
        <v>217</v>
      </c>
      <c r="C55" s="100">
        <v>0</v>
      </c>
      <c r="D55" s="100">
        <v>57350</v>
      </c>
      <c r="E55" s="100">
        <v>803</v>
      </c>
      <c r="F55" s="106">
        <v>0</v>
      </c>
      <c r="G55" s="107">
        <v>97004</v>
      </c>
      <c r="H55" s="108">
        <v>1365</v>
      </c>
      <c r="I55" s="104">
        <f t="shared" si="0"/>
        <v>0.69987546699875469</v>
      </c>
    </row>
    <row r="56" spans="1:9" s="105" customFormat="1" ht="16.5" customHeight="1" x14ac:dyDescent="0.2">
      <c r="A56" s="98" t="s">
        <v>144</v>
      </c>
      <c r="B56" s="99" t="s">
        <v>218</v>
      </c>
      <c r="C56" s="100">
        <v>0</v>
      </c>
      <c r="D56" s="100">
        <v>0</v>
      </c>
      <c r="E56" s="100">
        <v>0</v>
      </c>
      <c r="F56" s="106">
        <v>60</v>
      </c>
      <c r="G56" s="107">
        <v>6000</v>
      </c>
      <c r="H56" s="108">
        <v>60</v>
      </c>
      <c r="I56" s="104" t="s">
        <v>112</v>
      </c>
    </row>
    <row r="57" spans="1:9" s="105" customFormat="1" ht="16.5" customHeight="1" x14ac:dyDescent="0.2">
      <c r="A57" s="98" t="s">
        <v>179</v>
      </c>
      <c r="B57" s="99" t="s">
        <v>119</v>
      </c>
      <c r="C57" s="100">
        <v>42</v>
      </c>
      <c r="D57" s="100">
        <v>2058</v>
      </c>
      <c r="E57" s="100">
        <v>42</v>
      </c>
      <c r="F57" s="106">
        <v>0</v>
      </c>
      <c r="G57" s="107">
        <v>0</v>
      </c>
      <c r="H57" s="108">
        <v>0</v>
      </c>
      <c r="I57" s="104">
        <f t="shared" si="0"/>
        <v>-1</v>
      </c>
    </row>
    <row r="58" spans="1:9" s="105" customFormat="1" ht="16.5" customHeight="1" x14ac:dyDescent="0.2">
      <c r="A58" s="98" t="s">
        <v>180</v>
      </c>
      <c r="B58" s="99" t="s">
        <v>119</v>
      </c>
      <c r="C58" s="100">
        <v>332</v>
      </c>
      <c r="D58" s="100">
        <v>21936</v>
      </c>
      <c r="E58" s="100">
        <v>337</v>
      </c>
      <c r="F58" s="106">
        <v>146</v>
      </c>
      <c r="G58" s="107">
        <v>9850</v>
      </c>
      <c r="H58" s="108">
        <v>150</v>
      </c>
      <c r="I58" s="104">
        <f t="shared" si="0"/>
        <v>-0.55489614243323437</v>
      </c>
    </row>
    <row r="59" spans="1:9" s="105" customFormat="1" ht="16.5" customHeight="1" x14ac:dyDescent="0.2">
      <c r="A59" s="98" t="s">
        <v>180</v>
      </c>
      <c r="B59" s="99" t="s">
        <v>123</v>
      </c>
      <c r="C59" s="100">
        <v>1254</v>
      </c>
      <c r="D59" s="100">
        <v>105349</v>
      </c>
      <c r="E59" s="100">
        <v>1542</v>
      </c>
      <c r="F59" s="106">
        <v>167</v>
      </c>
      <c r="G59" s="107">
        <v>12396</v>
      </c>
      <c r="H59" s="108">
        <v>210</v>
      </c>
      <c r="I59" s="104">
        <f t="shared" si="0"/>
        <v>-0.86381322957198448</v>
      </c>
    </row>
    <row r="60" spans="1:9" s="105" customFormat="1" ht="16.5" customHeight="1" x14ac:dyDescent="0.2">
      <c r="A60" s="98" t="s">
        <v>180</v>
      </c>
      <c r="B60" s="99" t="s">
        <v>217</v>
      </c>
      <c r="C60" s="100">
        <v>0</v>
      </c>
      <c r="D60" s="100">
        <v>0</v>
      </c>
      <c r="E60" s="100">
        <v>0</v>
      </c>
      <c r="F60" s="106">
        <v>0</v>
      </c>
      <c r="G60" s="107">
        <v>4851</v>
      </c>
      <c r="H60" s="108">
        <v>76</v>
      </c>
      <c r="I60" s="104" t="s">
        <v>112</v>
      </c>
    </row>
    <row r="61" spans="1:9" s="105" customFormat="1" ht="16.5" customHeight="1" x14ac:dyDescent="0.2">
      <c r="A61" s="98" t="s">
        <v>295</v>
      </c>
      <c r="B61" s="99" t="s">
        <v>127</v>
      </c>
      <c r="C61" s="100">
        <v>0</v>
      </c>
      <c r="D61" s="100">
        <v>0</v>
      </c>
      <c r="E61" s="100">
        <v>0</v>
      </c>
      <c r="F61" s="106">
        <v>252</v>
      </c>
      <c r="G61" s="107">
        <v>252</v>
      </c>
      <c r="H61" s="108">
        <v>337</v>
      </c>
      <c r="I61" s="104" t="s">
        <v>112</v>
      </c>
    </row>
    <row r="62" spans="1:9" s="105" customFormat="1" ht="16.5" customHeight="1" x14ac:dyDescent="0.2">
      <c r="A62" s="98" t="s">
        <v>147</v>
      </c>
      <c r="B62" s="99" t="s">
        <v>215</v>
      </c>
      <c r="C62" s="100">
        <v>0</v>
      </c>
      <c r="D62" s="100">
        <v>0</v>
      </c>
      <c r="E62" s="100">
        <v>0</v>
      </c>
      <c r="F62" s="106">
        <v>0</v>
      </c>
      <c r="G62" s="107">
        <v>17651</v>
      </c>
      <c r="H62" s="108">
        <v>218</v>
      </c>
      <c r="I62" s="104" t="s">
        <v>112</v>
      </c>
    </row>
    <row r="63" spans="1:9" s="105" customFormat="1" ht="16.5" customHeight="1" x14ac:dyDescent="0.2">
      <c r="A63" s="98" t="s">
        <v>147</v>
      </c>
      <c r="B63" s="99" t="s">
        <v>258</v>
      </c>
      <c r="C63" s="100">
        <v>0</v>
      </c>
      <c r="D63" s="100">
        <v>0</v>
      </c>
      <c r="E63" s="100">
        <v>0</v>
      </c>
      <c r="F63" s="106">
        <v>0</v>
      </c>
      <c r="G63" s="107">
        <v>5875</v>
      </c>
      <c r="H63" s="108">
        <v>81</v>
      </c>
      <c r="I63" s="104" t="s">
        <v>112</v>
      </c>
    </row>
    <row r="64" spans="1:9" s="105" customFormat="1" ht="16.5" customHeight="1" x14ac:dyDescent="0.2">
      <c r="A64" s="98" t="s">
        <v>147</v>
      </c>
      <c r="B64" s="99" t="s">
        <v>123</v>
      </c>
      <c r="C64" s="100">
        <v>622</v>
      </c>
      <c r="D64" s="100">
        <v>63432</v>
      </c>
      <c r="E64" s="100">
        <v>720</v>
      </c>
      <c r="F64" s="106">
        <v>418</v>
      </c>
      <c r="G64" s="107">
        <v>43184</v>
      </c>
      <c r="H64" s="108">
        <v>479</v>
      </c>
      <c r="I64" s="104">
        <f t="shared" si="0"/>
        <v>-0.3347222222222222</v>
      </c>
    </row>
    <row r="65" spans="1:9" s="105" customFormat="1" ht="16.5" customHeight="1" x14ac:dyDescent="0.2">
      <c r="A65" s="98" t="s">
        <v>147</v>
      </c>
      <c r="B65" s="99" t="s">
        <v>217</v>
      </c>
      <c r="C65" s="100">
        <v>0</v>
      </c>
      <c r="D65" s="100">
        <v>0</v>
      </c>
      <c r="E65" s="100">
        <v>0</v>
      </c>
      <c r="F65" s="106">
        <v>0</v>
      </c>
      <c r="G65" s="107">
        <v>5922</v>
      </c>
      <c r="H65" s="108">
        <v>81</v>
      </c>
      <c r="I65" s="104" t="s">
        <v>112</v>
      </c>
    </row>
    <row r="66" spans="1:9" s="105" customFormat="1" ht="16.5" customHeight="1" x14ac:dyDescent="0.2">
      <c r="A66" s="98" t="s">
        <v>181</v>
      </c>
      <c r="B66" s="99" t="s">
        <v>171</v>
      </c>
      <c r="C66" s="100">
        <v>0</v>
      </c>
      <c r="D66" s="100">
        <v>0</v>
      </c>
      <c r="E66" s="100">
        <v>0</v>
      </c>
      <c r="F66" s="106">
        <v>2420</v>
      </c>
      <c r="G66" s="107">
        <v>12660</v>
      </c>
      <c r="H66" s="108">
        <v>3260</v>
      </c>
      <c r="I66" s="104" t="s">
        <v>112</v>
      </c>
    </row>
    <row r="67" spans="1:9" s="105" customFormat="1" ht="16.5" customHeight="1" x14ac:dyDescent="0.2">
      <c r="A67" s="98" t="s">
        <v>181</v>
      </c>
      <c r="B67" s="99" t="s">
        <v>287</v>
      </c>
      <c r="C67" s="100">
        <v>17</v>
      </c>
      <c r="D67" s="100">
        <v>17</v>
      </c>
      <c r="E67" s="100">
        <v>27</v>
      </c>
      <c r="F67" s="106">
        <v>0</v>
      </c>
      <c r="G67" s="107">
        <v>0</v>
      </c>
      <c r="H67" s="108">
        <v>0</v>
      </c>
      <c r="I67" s="104">
        <f t="shared" si="0"/>
        <v>-1</v>
      </c>
    </row>
    <row r="68" spans="1:9" s="105" customFormat="1" ht="16.5" customHeight="1" x14ac:dyDescent="0.2">
      <c r="A68" s="98" t="s">
        <v>181</v>
      </c>
      <c r="B68" s="99" t="s">
        <v>169</v>
      </c>
      <c r="C68" s="100">
        <v>5630</v>
      </c>
      <c r="D68" s="100">
        <v>383685</v>
      </c>
      <c r="E68" s="100">
        <v>5621</v>
      </c>
      <c r="F68" s="106">
        <v>3165</v>
      </c>
      <c r="G68" s="107">
        <v>212082</v>
      </c>
      <c r="H68" s="108">
        <v>3227</v>
      </c>
      <c r="I68" s="104">
        <f t="shared" si="0"/>
        <v>-0.42590286425902862</v>
      </c>
    </row>
    <row r="69" spans="1:9" s="105" customFormat="1" ht="16.5" customHeight="1" x14ac:dyDescent="0.2">
      <c r="A69" s="98" t="s">
        <v>181</v>
      </c>
      <c r="B69" s="99" t="s">
        <v>123</v>
      </c>
      <c r="C69" s="100">
        <v>10068</v>
      </c>
      <c r="D69" s="100">
        <v>890148</v>
      </c>
      <c r="E69" s="100">
        <v>11879</v>
      </c>
      <c r="F69" s="106">
        <v>7544</v>
      </c>
      <c r="G69" s="107">
        <v>681615</v>
      </c>
      <c r="H69" s="108">
        <v>8994</v>
      </c>
      <c r="I69" s="104">
        <f t="shared" si="0"/>
        <v>-0.24286556107416449</v>
      </c>
    </row>
    <row r="70" spans="1:9" s="105" customFormat="1" ht="16.5" customHeight="1" x14ac:dyDescent="0.2">
      <c r="A70" s="98" t="s">
        <v>181</v>
      </c>
      <c r="B70" s="99" t="s">
        <v>255</v>
      </c>
      <c r="C70" s="100">
        <v>220</v>
      </c>
      <c r="D70" s="100">
        <v>880</v>
      </c>
      <c r="E70" s="100">
        <v>212</v>
      </c>
      <c r="F70" s="106">
        <v>220</v>
      </c>
      <c r="G70" s="107">
        <v>880</v>
      </c>
      <c r="H70" s="108">
        <v>212</v>
      </c>
      <c r="I70" s="104">
        <f t="shared" si="0"/>
        <v>0</v>
      </c>
    </row>
    <row r="71" spans="1:9" s="105" customFormat="1" ht="16.5" customHeight="1" x14ac:dyDescent="0.2">
      <c r="A71" s="98" t="s">
        <v>181</v>
      </c>
      <c r="B71" s="99" t="s">
        <v>218</v>
      </c>
      <c r="C71" s="100">
        <v>0</v>
      </c>
      <c r="D71" s="100">
        <v>0</v>
      </c>
      <c r="E71" s="100">
        <v>0</v>
      </c>
      <c r="F71" s="106">
        <v>60</v>
      </c>
      <c r="G71" s="107">
        <v>6000</v>
      </c>
      <c r="H71" s="108">
        <v>60</v>
      </c>
      <c r="I71" s="104" t="s">
        <v>112</v>
      </c>
    </row>
    <row r="72" spans="1:9" s="105" customFormat="1" ht="16.5" customHeight="1" x14ac:dyDescent="0.2">
      <c r="A72" s="98" t="s">
        <v>182</v>
      </c>
      <c r="B72" s="99" t="s">
        <v>169</v>
      </c>
      <c r="C72" s="100">
        <v>588</v>
      </c>
      <c r="D72" s="100">
        <v>29330</v>
      </c>
      <c r="E72" s="100">
        <v>595</v>
      </c>
      <c r="F72" s="106">
        <v>483</v>
      </c>
      <c r="G72" s="107">
        <v>24997</v>
      </c>
      <c r="H72" s="108">
        <v>478</v>
      </c>
      <c r="I72" s="104">
        <f t="shared" si="0"/>
        <v>-0.19663865546218487</v>
      </c>
    </row>
    <row r="73" spans="1:9" s="105" customFormat="1" ht="16.5" customHeight="1" x14ac:dyDescent="0.2">
      <c r="A73" s="98" t="s">
        <v>182</v>
      </c>
      <c r="B73" s="99" t="s">
        <v>123</v>
      </c>
      <c r="C73" s="100">
        <v>480</v>
      </c>
      <c r="D73" s="100">
        <v>52966</v>
      </c>
      <c r="E73" s="100">
        <v>553</v>
      </c>
      <c r="F73" s="106">
        <v>120</v>
      </c>
      <c r="G73" s="107">
        <v>13440</v>
      </c>
      <c r="H73" s="108">
        <v>143</v>
      </c>
      <c r="I73" s="104">
        <f t="shared" si="0"/>
        <v>-0.74141048824593125</v>
      </c>
    </row>
    <row r="74" spans="1:9" s="105" customFormat="1" ht="16.5" customHeight="1" x14ac:dyDescent="0.2">
      <c r="A74" s="98" t="s">
        <v>150</v>
      </c>
      <c r="B74" s="99" t="s">
        <v>171</v>
      </c>
      <c r="C74" s="100">
        <v>0</v>
      </c>
      <c r="D74" s="100">
        <v>0</v>
      </c>
      <c r="E74" s="100">
        <v>0</v>
      </c>
      <c r="F74" s="106">
        <v>300</v>
      </c>
      <c r="G74" s="107">
        <v>5420</v>
      </c>
      <c r="H74" s="108">
        <v>402</v>
      </c>
      <c r="I74" s="104" t="s">
        <v>112</v>
      </c>
    </row>
    <row r="75" spans="1:9" s="105" customFormat="1" ht="16.5" customHeight="1" x14ac:dyDescent="0.2">
      <c r="A75" s="98" t="s">
        <v>150</v>
      </c>
      <c r="B75" s="99" t="s">
        <v>169</v>
      </c>
      <c r="C75" s="100">
        <v>2192</v>
      </c>
      <c r="D75" s="100">
        <v>128148</v>
      </c>
      <c r="E75" s="100">
        <v>2284</v>
      </c>
      <c r="F75" s="106">
        <v>1880</v>
      </c>
      <c r="G75" s="107">
        <v>107228</v>
      </c>
      <c r="H75" s="108">
        <v>1969</v>
      </c>
      <c r="I75" s="104">
        <f t="shared" si="0"/>
        <v>-0.13791593695271454</v>
      </c>
    </row>
    <row r="76" spans="1:9" s="105" customFormat="1" ht="16.5" customHeight="1" x14ac:dyDescent="0.2">
      <c r="A76" s="98" t="s">
        <v>150</v>
      </c>
      <c r="B76" s="99" t="s">
        <v>123</v>
      </c>
      <c r="C76" s="100">
        <v>1501</v>
      </c>
      <c r="D76" s="100">
        <v>106687</v>
      </c>
      <c r="E76" s="100">
        <v>1690</v>
      </c>
      <c r="F76" s="106">
        <v>1362</v>
      </c>
      <c r="G76" s="107">
        <v>95378</v>
      </c>
      <c r="H76" s="108">
        <v>1582</v>
      </c>
      <c r="I76" s="104">
        <f t="shared" si="0"/>
        <v>-6.3905325443786978E-2</v>
      </c>
    </row>
    <row r="77" spans="1:9" s="105" customFormat="1" ht="16.5" customHeight="1" x14ac:dyDescent="0.2">
      <c r="A77" s="98" t="s">
        <v>150</v>
      </c>
      <c r="B77" s="99" t="s">
        <v>217</v>
      </c>
      <c r="C77" s="100">
        <v>0</v>
      </c>
      <c r="D77" s="100">
        <v>0</v>
      </c>
      <c r="E77" s="100">
        <v>0</v>
      </c>
      <c r="F77" s="106">
        <v>0</v>
      </c>
      <c r="G77" s="107">
        <v>2004</v>
      </c>
      <c r="H77" s="108">
        <v>24</v>
      </c>
      <c r="I77" s="104" t="s">
        <v>112</v>
      </c>
    </row>
    <row r="78" spans="1:9" s="105" customFormat="1" ht="16.5" customHeight="1" x14ac:dyDescent="0.2">
      <c r="A78" s="98" t="s">
        <v>183</v>
      </c>
      <c r="B78" s="99" t="s">
        <v>171</v>
      </c>
      <c r="C78" s="100">
        <v>0</v>
      </c>
      <c r="D78" s="100">
        <v>0</v>
      </c>
      <c r="E78" s="100">
        <v>0</v>
      </c>
      <c r="F78" s="106">
        <v>140</v>
      </c>
      <c r="G78" s="107">
        <v>4203</v>
      </c>
      <c r="H78" s="108">
        <v>187</v>
      </c>
      <c r="I78" s="104" t="s">
        <v>112</v>
      </c>
    </row>
    <row r="79" spans="1:9" s="105" customFormat="1" ht="16.5" customHeight="1" x14ac:dyDescent="0.2">
      <c r="A79" s="98" t="s">
        <v>183</v>
      </c>
      <c r="B79" s="99" t="s">
        <v>169</v>
      </c>
      <c r="C79" s="100">
        <v>61</v>
      </c>
      <c r="D79" s="100">
        <v>3906</v>
      </c>
      <c r="E79" s="100">
        <v>63</v>
      </c>
      <c r="F79" s="106">
        <v>20</v>
      </c>
      <c r="G79" s="107">
        <v>1372</v>
      </c>
      <c r="H79" s="108">
        <v>19</v>
      </c>
      <c r="I79" s="104">
        <f t="shared" si="0"/>
        <v>-0.69841269841269837</v>
      </c>
    </row>
    <row r="80" spans="1:9" s="105" customFormat="1" ht="16.5" customHeight="1" x14ac:dyDescent="0.2">
      <c r="A80" s="98" t="s">
        <v>183</v>
      </c>
      <c r="B80" s="99" t="s">
        <v>123</v>
      </c>
      <c r="C80" s="100">
        <v>40</v>
      </c>
      <c r="D80" s="100">
        <v>3000</v>
      </c>
      <c r="E80" s="100">
        <v>39</v>
      </c>
      <c r="F80" s="106">
        <v>63</v>
      </c>
      <c r="G80" s="107">
        <v>4725</v>
      </c>
      <c r="H80" s="108">
        <v>61</v>
      </c>
      <c r="I80" s="104">
        <f t="shared" si="0"/>
        <v>0.5641025641025641</v>
      </c>
    </row>
    <row r="81" spans="1:9" s="105" customFormat="1" ht="16.5" customHeight="1" x14ac:dyDescent="0.2">
      <c r="A81" s="98" t="s">
        <v>152</v>
      </c>
      <c r="B81" s="99" t="s">
        <v>269</v>
      </c>
      <c r="C81" s="100">
        <v>0</v>
      </c>
      <c r="D81" s="100">
        <v>0</v>
      </c>
      <c r="E81" s="100">
        <v>0</v>
      </c>
      <c r="F81" s="106">
        <v>324</v>
      </c>
      <c r="G81" s="107">
        <v>23513</v>
      </c>
      <c r="H81" s="108">
        <v>574</v>
      </c>
      <c r="I81" s="104" t="s">
        <v>112</v>
      </c>
    </row>
    <row r="82" spans="1:9" s="105" customFormat="1" ht="16.5" customHeight="1" x14ac:dyDescent="0.2">
      <c r="A82" s="98" t="s">
        <v>152</v>
      </c>
      <c r="B82" s="99" t="s">
        <v>278</v>
      </c>
      <c r="C82" s="100">
        <v>0</v>
      </c>
      <c r="D82" s="100">
        <v>0</v>
      </c>
      <c r="E82" s="100">
        <v>0</v>
      </c>
      <c r="F82" s="106">
        <v>0</v>
      </c>
      <c r="G82" s="107">
        <v>265</v>
      </c>
      <c r="H82" s="108">
        <v>6</v>
      </c>
      <c r="I82" s="104" t="s">
        <v>112</v>
      </c>
    </row>
    <row r="83" spans="1:9" s="105" customFormat="1" ht="16.5" customHeight="1" x14ac:dyDescent="0.2">
      <c r="A83" s="98" t="s">
        <v>152</v>
      </c>
      <c r="B83" s="99" t="s">
        <v>169</v>
      </c>
      <c r="C83" s="100">
        <v>799</v>
      </c>
      <c r="D83" s="100">
        <v>44729</v>
      </c>
      <c r="E83" s="100">
        <v>853</v>
      </c>
      <c r="F83" s="106">
        <v>471</v>
      </c>
      <c r="G83" s="107">
        <v>26376</v>
      </c>
      <c r="H83" s="108">
        <v>501</v>
      </c>
      <c r="I83" s="104">
        <f t="shared" ref="I82:I145" si="1">(+H83-E83)/E83</f>
        <v>-0.41266119577960142</v>
      </c>
    </row>
    <row r="84" spans="1:9" s="105" customFormat="1" ht="16.5" customHeight="1" x14ac:dyDescent="0.2">
      <c r="A84" s="98" t="s">
        <v>152</v>
      </c>
      <c r="B84" s="99" t="s">
        <v>123</v>
      </c>
      <c r="C84" s="100">
        <v>1961</v>
      </c>
      <c r="D84" s="100">
        <v>137536</v>
      </c>
      <c r="E84" s="100">
        <v>2440</v>
      </c>
      <c r="F84" s="106">
        <v>1789</v>
      </c>
      <c r="G84" s="107">
        <v>124082</v>
      </c>
      <c r="H84" s="108">
        <v>2250</v>
      </c>
      <c r="I84" s="104">
        <f t="shared" si="1"/>
        <v>-7.7868852459016397E-2</v>
      </c>
    </row>
    <row r="85" spans="1:9" s="105" customFormat="1" ht="16.5" customHeight="1" x14ac:dyDescent="0.2">
      <c r="A85" s="98" t="s">
        <v>152</v>
      </c>
      <c r="B85" s="99" t="s">
        <v>217</v>
      </c>
      <c r="C85" s="100">
        <v>0</v>
      </c>
      <c r="D85" s="100">
        <v>0</v>
      </c>
      <c r="E85" s="100">
        <v>0</v>
      </c>
      <c r="F85" s="106">
        <v>0</v>
      </c>
      <c r="G85" s="107">
        <v>5302</v>
      </c>
      <c r="H85" s="108">
        <v>84</v>
      </c>
      <c r="I85" s="104" t="s">
        <v>112</v>
      </c>
    </row>
    <row r="86" spans="1:9" s="105" customFormat="1" ht="16.5" customHeight="1" x14ac:dyDescent="0.2">
      <c r="A86" s="98" t="s">
        <v>153</v>
      </c>
      <c r="B86" s="99" t="s">
        <v>215</v>
      </c>
      <c r="C86" s="100">
        <v>0</v>
      </c>
      <c r="D86" s="100">
        <v>0</v>
      </c>
      <c r="E86" s="100">
        <v>0</v>
      </c>
      <c r="F86" s="106">
        <v>0</v>
      </c>
      <c r="G86" s="107">
        <v>8031</v>
      </c>
      <c r="H86" s="108">
        <v>100</v>
      </c>
      <c r="I86" s="104" t="s">
        <v>112</v>
      </c>
    </row>
    <row r="87" spans="1:9" s="105" customFormat="1" ht="16.5" customHeight="1" x14ac:dyDescent="0.2">
      <c r="A87" s="98" t="s">
        <v>153</v>
      </c>
      <c r="B87" s="99" t="s">
        <v>171</v>
      </c>
      <c r="C87" s="100">
        <v>0</v>
      </c>
      <c r="D87" s="100">
        <v>0</v>
      </c>
      <c r="E87" s="100">
        <v>0</v>
      </c>
      <c r="F87" s="106">
        <v>80</v>
      </c>
      <c r="G87" s="107">
        <v>3920</v>
      </c>
      <c r="H87" s="108">
        <v>105</v>
      </c>
      <c r="I87" s="104" t="s">
        <v>112</v>
      </c>
    </row>
    <row r="88" spans="1:9" s="105" customFormat="1" ht="16.5" customHeight="1" x14ac:dyDescent="0.2">
      <c r="A88" s="98" t="s">
        <v>153</v>
      </c>
      <c r="B88" s="99" t="s">
        <v>258</v>
      </c>
      <c r="C88" s="100">
        <v>0</v>
      </c>
      <c r="D88" s="100">
        <v>19096</v>
      </c>
      <c r="E88" s="100">
        <v>265</v>
      </c>
      <c r="F88" s="106">
        <v>0</v>
      </c>
      <c r="G88" s="107">
        <v>50125</v>
      </c>
      <c r="H88" s="108">
        <v>701</v>
      </c>
      <c r="I88" s="104">
        <f t="shared" si="1"/>
        <v>1.6452830188679246</v>
      </c>
    </row>
    <row r="89" spans="1:9" s="105" customFormat="1" ht="16.5" customHeight="1" x14ac:dyDescent="0.2">
      <c r="A89" s="98" t="s">
        <v>153</v>
      </c>
      <c r="B89" s="99" t="s">
        <v>119</v>
      </c>
      <c r="C89" s="100">
        <v>42</v>
      </c>
      <c r="D89" s="100">
        <v>2352</v>
      </c>
      <c r="E89" s="100">
        <v>45</v>
      </c>
      <c r="F89" s="106">
        <v>0</v>
      </c>
      <c r="G89" s="107">
        <v>0</v>
      </c>
      <c r="H89" s="108">
        <v>0</v>
      </c>
      <c r="I89" s="104">
        <f t="shared" si="1"/>
        <v>-1</v>
      </c>
    </row>
    <row r="90" spans="1:9" s="105" customFormat="1" ht="16.5" customHeight="1" x14ac:dyDescent="0.2">
      <c r="A90" s="98" t="s">
        <v>153</v>
      </c>
      <c r="B90" s="99" t="s">
        <v>123</v>
      </c>
      <c r="C90" s="100">
        <v>11627</v>
      </c>
      <c r="D90" s="100">
        <v>1097059</v>
      </c>
      <c r="E90" s="100">
        <v>14165</v>
      </c>
      <c r="F90" s="106">
        <v>10287</v>
      </c>
      <c r="G90" s="107">
        <v>881292</v>
      </c>
      <c r="H90" s="108">
        <v>13008</v>
      </c>
      <c r="I90" s="104">
        <f t="shared" si="1"/>
        <v>-8.1680197670314161E-2</v>
      </c>
    </row>
    <row r="91" spans="1:9" s="105" customFormat="1" ht="16.5" customHeight="1" x14ac:dyDescent="0.2">
      <c r="A91" s="98" t="s">
        <v>153</v>
      </c>
      <c r="B91" s="99" t="s">
        <v>217</v>
      </c>
      <c r="C91" s="100">
        <v>0</v>
      </c>
      <c r="D91" s="100">
        <v>18270</v>
      </c>
      <c r="E91" s="100">
        <v>259</v>
      </c>
      <c r="F91" s="106">
        <v>0</v>
      </c>
      <c r="G91" s="107">
        <v>13537</v>
      </c>
      <c r="H91" s="108">
        <v>184</v>
      </c>
      <c r="I91" s="104">
        <f t="shared" si="1"/>
        <v>-0.28957528957528955</v>
      </c>
    </row>
    <row r="92" spans="1:9" s="105" customFormat="1" ht="16.5" customHeight="1" x14ac:dyDescent="0.2">
      <c r="A92" s="98" t="s">
        <v>153</v>
      </c>
      <c r="B92" s="99" t="s">
        <v>218</v>
      </c>
      <c r="C92" s="100">
        <v>0</v>
      </c>
      <c r="D92" s="100">
        <v>0</v>
      </c>
      <c r="E92" s="100">
        <v>0</v>
      </c>
      <c r="F92" s="106">
        <v>20</v>
      </c>
      <c r="G92" s="107">
        <v>2000</v>
      </c>
      <c r="H92" s="108">
        <v>20</v>
      </c>
      <c r="I92" s="104" t="s">
        <v>112</v>
      </c>
    </row>
    <row r="93" spans="1:9" s="105" customFormat="1" ht="16.5" customHeight="1" x14ac:dyDescent="0.2">
      <c r="A93" s="98" t="s">
        <v>273</v>
      </c>
      <c r="B93" s="99" t="s">
        <v>215</v>
      </c>
      <c r="C93" s="100">
        <v>0</v>
      </c>
      <c r="D93" s="100">
        <v>0</v>
      </c>
      <c r="E93" s="100">
        <v>0</v>
      </c>
      <c r="F93" s="106">
        <v>0</v>
      </c>
      <c r="G93" s="107">
        <v>2030</v>
      </c>
      <c r="H93" s="108">
        <v>25</v>
      </c>
      <c r="I93" s="104" t="s">
        <v>112</v>
      </c>
    </row>
    <row r="94" spans="1:9" s="105" customFormat="1" ht="16.5" customHeight="1" x14ac:dyDescent="0.2">
      <c r="A94" s="98" t="s">
        <v>273</v>
      </c>
      <c r="B94" s="99" t="s">
        <v>258</v>
      </c>
      <c r="C94" s="100">
        <v>0</v>
      </c>
      <c r="D94" s="100">
        <v>0</v>
      </c>
      <c r="E94" s="100">
        <v>0</v>
      </c>
      <c r="F94" s="106">
        <v>0</v>
      </c>
      <c r="G94" s="107">
        <v>14400</v>
      </c>
      <c r="H94" s="108">
        <v>200</v>
      </c>
      <c r="I94" s="104" t="s">
        <v>112</v>
      </c>
    </row>
    <row r="95" spans="1:9" s="105" customFormat="1" ht="16.5" customHeight="1" x14ac:dyDescent="0.2">
      <c r="A95" s="98" t="s">
        <v>273</v>
      </c>
      <c r="B95" s="99" t="s">
        <v>217</v>
      </c>
      <c r="C95" s="100">
        <v>0</v>
      </c>
      <c r="D95" s="100">
        <v>0</v>
      </c>
      <c r="E95" s="100">
        <v>0</v>
      </c>
      <c r="F95" s="106">
        <v>0</v>
      </c>
      <c r="G95" s="107">
        <v>18286</v>
      </c>
      <c r="H95" s="108">
        <v>248</v>
      </c>
      <c r="I95" s="104" t="s">
        <v>112</v>
      </c>
    </row>
    <row r="96" spans="1:9" s="105" customFormat="1" ht="16.5" customHeight="1" x14ac:dyDescent="0.2">
      <c r="A96" s="98" t="s">
        <v>274</v>
      </c>
      <c r="B96" s="99" t="s">
        <v>217</v>
      </c>
      <c r="C96" s="100">
        <v>0</v>
      </c>
      <c r="D96" s="100">
        <v>0</v>
      </c>
      <c r="E96" s="100">
        <v>0</v>
      </c>
      <c r="F96" s="106">
        <v>0</v>
      </c>
      <c r="G96" s="107">
        <v>5304</v>
      </c>
      <c r="H96" s="108">
        <v>84</v>
      </c>
      <c r="I96" s="104" t="s">
        <v>112</v>
      </c>
    </row>
    <row r="97" spans="1:9" s="105" customFormat="1" ht="16.5" customHeight="1" x14ac:dyDescent="0.2">
      <c r="A97" s="98" t="s">
        <v>257</v>
      </c>
      <c r="B97" s="99" t="s">
        <v>123</v>
      </c>
      <c r="C97" s="100">
        <v>20</v>
      </c>
      <c r="D97" s="100">
        <v>2240</v>
      </c>
      <c r="E97" s="100">
        <v>23</v>
      </c>
      <c r="F97" s="106">
        <v>0</v>
      </c>
      <c r="G97" s="107">
        <v>0</v>
      </c>
      <c r="H97" s="108">
        <v>0</v>
      </c>
      <c r="I97" s="104">
        <f t="shared" si="1"/>
        <v>-1</v>
      </c>
    </row>
    <row r="98" spans="1:9" s="105" customFormat="1" ht="16.5" customHeight="1" x14ac:dyDescent="0.2">
      <c r="A98" s="98" t="s">
        <v>184</v>
      </c>
      <c r="B98" s="99" t="s">
        <v>169</v>
      </c>
      <c r="C98" s="100">
        <v>294</v>
      </c>
      <c r="D98" s="100">
        <v>16464</v>
      </c>
      <c r="E98" s="100">
        <v>313</v>
      </c>
      <c r="F98" s="106">
        <v>0</v>
      </c>
      <c r="G98" s="107">
        <v>0</v>
      </c>
      <c r="H98" s="108">
        <v>0</v>
      </c>
      <c r="I98" s="104">
        <f t="shared" si="1"/>
        <v>-1</v>
      </c>
    </row>
    <row r="99" spans="1:9" s="105" customFormat="1" ht="16.5" customHeight="1" x14ac:dyDescent="0.2">
      <c r="A99" s="98" t="s">
        <v>184</v>
      </c>
      <c r="B99" s="99" t="s">
        <v>123</v>
      </c>
      <c r="C99" s="100">
        <v>229</v>
      </c>
      <c r="D99" s="100">
        <v>21817</v>
      </c>
      <c r="E99" s="100">
        <v>254</v>
      </c>
      <c r="F99" s="106">
        <v>146</v>
      </c>
      <c r="G99" s="107">
        <v>15630</v>
      </c>
      <c r="H99" s="108">
        <v>168</v>
      </c>
      <c r="I99" s="104">
        <f t="shared" si="1"/>
        <v>-0.33858267716535434</v>
      </c>
    </row>
    <row r="100" spans="1:9" s="105" customFormat="1" ht="16.5" customHeight="1" x14ac:dyDescent="0.2">
      <c r="A100" s="98" t="s">
        <v>155</v>
      </c>
      <c r="B100" s="99" t="s">
        <v>123</v>
      </c>
      <c r="C100" s="100">
        <v>122</v>
      </c>
      <c r="D100" s="100">
        <v>12316</v>
      </c>
      <c r="E100" s="100">
        <v>137</v>
      </c>
      <c r="F100" s="106">
        <v>203</v>
      </c>
      <c r="G100" s="107">
        <v>20466</v>
      </c>
      <c r="H100" s="108">
        <v>247</v>
      </c>
      <c r="I100" s="104">
        <f t="shared" si="1"/>
        <v>0.8029197080291971</v>
      </c>
    </row>
    <row r="101" spans="1:9" s="105" customFormat="1" ht="16.5" customHeight="1" x14ac:dyDescent="0.2">
      <c r="A101" s="98" t="s">
        <v>155</v>
      </c>
      <c r="B101" s="99" t="s">
        <v>217</v>
      </c>
      <c r="C101" s="100">
        <v>0</v>
      </c>
      <c r="D101" s="100">
        <v>0</v>
      </c>
      <c r="E101" s="100">
        <v>0</v>
      </c>
      <c r="F101" s="106">
        <v>0</v>
      </c>
      <c r="G101" s="107">
        <v>7196</v>
      </c>
      <c r="H101" s="108">
        <v>110</v>
      </c>
      <c r="I101" s="104" t="s">
        <v>112</v>
      </c>
    </row>
    <row r="102" spans="1:9" s="105" customFormat="1" ht="16.5" customHeight="1" x14ac:dyDescent="0.2">
      <c r="A102" s="98" t="s">
        <v>156</v>
      </c>
      <c r="B102" s="99" t="s">
        <v>185</v>
      </c>
      <c r="C102" s="100">
        <v>0</v>
      </c>
      <c r="D102" s="100">
        <v>13000</v>
      </c>
      <c r="E102" s="100">
        <v>131</v>
      </c>
      <c r="F102" s="106">
        <v>0</v>
      </c>
      <c r="G102" s="107">
        <v>0</v>
      </c>
      <c r="H102" s="108">
        <v>0</v>
      </c>
      <c r="I102" s="104">
        <f t="shared" si="1"/>
        <v>-1</v>
      </c>
    </row>
    <row r="103" spans="1:9" s="105" customFormat="1" ht="16.5" customHeight="1" x14ac:dyDescent="0.2">
      <c r="A103" s="98" t="s">
        <v>186</v>
      </c>
      <c r="B103" s="99" t="s">
        <v>123</v>
      </c>
      <c r="C103" s="100">
        <v>21</v>
      </c>
      <c r="D103" s="100">
        <v>2352</v>
      </c>
      <c r="E103" s="100">
        <v>24</v>
      </c>
      <c r="F103" s="106">
        <v>273</v>
      </c>
      <c r="G103" s="107">
        <v>30316</v>
      </c>
      <c r="H103" s="108">
        <v>315</v>
      </c>
      <c r="I103" s="104">
        <f t="shared" si="1"/>
        <v>12.125</v>
      </c>
    </row>
    <row r="104" spans="1:9" s="105" customFormat="1" ht="16.5" customHeight="1" x14ac:dyDescent="0.2">
      <c r="A104" s="98" t="s">
        <v>186</v>
      </c>
      <c r="B104" s="99" t="s">
        <v>127</v>
      </c>
      <c r="C104" s="100">
        <v>0</v>
      </c>
      <c r="D104" s="100">
        <v>0</v>
      </c>
      <c r="E104" s="100">
        <v>0</v>
      </c>
      <c r="F104" s="106">
        <v>0</v>
      </c>
      <c r="G104" s="107">
        <v>6120</v>
      </c>
      <c r="H104" s="108">
        <v>156</v>
      </c>
      <c r="I104" s="104" t="s">
        <v>112</v>
      </c>
    </row>
    <row r="105" spans="1:9" s="105" customFormat="1" ht="16.5" customHeight="1" x14ac:dyDescent="0.2">
      <c r="A105" s="98" t="s">
        <v>157</v>
      </c>
      <c r="B105" s="99" t="s">
        <v>115</v>
      </c>
      <c r="C105" s="100">
        <v>0</v>
      </c>
      <c r="D105" s="100">
        <v>2200</v>
      </c>
      <c r="E105" s="100">
        <v>44</v>
      </c>
      <c r="F105" s="106">
        <v>0</v>
      </c>
      <c r="G105" s="107">
        <v>0</v>
      </c>
      <c r="H105" s="108">
        <v>0</v>
      </c>
      <c r="I105" s="104">
        <f t="shared" si="1"/>
        <v>-1</v>
      </c>
    </row>
    <row r="106" spans="1:9" s="105" customFormat="1" ht="16.5" customHeight="1" x14ac:dyDescent="0.2">
      <c r="A106" s="98" t="s">
        <v>157</v>
      </c>
      <c r="B106" s="99" t="s">
        <v>123</v>
      </c>
      <c r="C106" s="100">
        <v>0</v>
      </c>
      <c r="D106" s="100">
        <v>0</v>
      </c>
      <c r="E106" s="100">
        <v>0</v>
      </c>
      <c r="F106" s="106">
        <v>189</v>
      </c>
      <c r="G106" s="107">
        <v>11340</v>
      </c>
      <c r="H106" s="108">
        <v>232</v>
      </c>
      <c r="I106" s="104" t="s">
        <v>112</v>
      </c>
    </row>
    <row r="107" spans="1:9" s="105" customFormat="1" ht="16.5" customHeight="1" x14ac:dyDescent="0.2">
      <c r="A107" s="98" t="s">
        <v>280</v>
      </c>
      <c r="B107" s="99" t="s">
        <v>127</v>
      </c>
      <c r="C107" s="100">
        <v>0</v>
      </c>
      <c r="D107" s="100">
        <v>0</v>
      </c>
      <c r="E107" s="100">
        <v>0</v>
      </c>
      <c r="F107" s="106">
        <v>666</v>
      </c>
      <c r="G107" s="107">
        <v>666</v>
      </c>
      <c r="H107" s="108">
        <v>999</v>
      </c>
      <c r="I107" s="104" t="s">
        <v>112</v>
      </c>
    </row>
    <row r="108" spans="1:9" s="105" customFormat="1" ht="16.5" customHeight="1" x14ac:dyDescent="0.2">
      <c r="A108" s="98" t="s">
        <v>187</v>
      </c>
      <c r="B108" s="99" t="s">
        <v>171</v>
      </c>
      <c r="C108" s="100">
        <v>0</v>
      </c>
      <c r="D108" s="100">
        <v>0</v>
      </c>
      <c r="E108" s="100">
        <v>0</v>
      </c>
      <c r="F108" s="106">
        <v>20</v>
      </c>
      <c r="G108" s="107">
        <v>40</v>
      </c>
      <c r="H108" s="108">
        <v>27</v>
      </c>
      <c r="I108" s="104" t="s">
        <v>112</v>
      </c>
    </row>
    <row r="109" spans="1:9" s="105" customFormat="1" ht="16.5" customHeight="1" x14ac:dyDescent="0.2">
      <c r="A109" s="98" t="s">
        <v>187</v>
      </c>
      <c r="B109" s="99" t="s">
        <v>169</v>
      </c>
      <c r="C109" s="100">
        <v>1659</v>
      </c>
      <c r="D109" s="100">
        <v>92932</v>
      </c>
      <c r="E109" s="100">
        <v>1765</v>
      </c>
      <c r="F109" s="106">
        <v>798</v>
      </c>
      <c r="G109" s="107">
        <v>44681</v>
      </c>
      <c r="H109" s="108">
        <v>849</v>
      </c>
      <c r="I109" s="104">
        <f t="shared" si="1"/>
        <v>-0.5189801699716714</v>
      </c>
    </row>
    <row r="110" spans="1:9" s="105" customFormat="1" ht="16.5" customHeight="1" x14ac:dyDescent="0.2">
      <c r="A110" s="98" t="s">
        <v>159</v>
      </c>
      <c r="B110" s="99" t="s">
        <v>123</v>
      </c>
      <c r="C110" s="100">
        <v>40</v>
      </c>
      <c r="D110" s="100">
        <v>4480</v>
      </c>
      <c r="E110" s="100">
        <v>49</v>
      </c>
      <c r="F110" s="106">
        <v>0</v>
      </c>
      <c r="G110" s="107">
        <v>0</v>
      </c>
      <c r="H110" s="108">
        <v>0</v>
      </c>
      <c r="I110" s="104">
        <f t="shared" si="1"/>
        <v>-1</v>
      </c>
    </row>
    <row r="111" spans="1:9" s="105" customFormat="1" ht="16.5" customHeight="1" x14ac:dyDescent="0.2">
      <c r="A111" s="98" t="s">
        <v>160</v>
      </c>
      <c r="B111" s="99" t="s">
        <v>172</v>
      </c>
      <c r="C111" s="100">
        <v>68</v>
      </c>
      <c r="D111" s="100">
        <v>68</v>
      </c>
      <c r="E111" s="100">
        <v>87</v>
      </c>
      <c r="F111" s="106">
        <v>0</v>
      </c>
      <c r="G111" s="107">
        <v>0</v>
      </c>
      <c r="H111" s="108">
        <v>0</v>
      </c>
      <c r="I111" s="104">
        <f t="shared" si="1"/>
        <v>-1</v>
      </c>
    </row>
    <row r="112" spans="1:9" s="105" customFormat="1" ht="16.5" customHeight="1" x14ac:dyDescent="0.2">
      <c r="A112" s="98" t="s">
        <v>160</v>
      </c>
      <c r="B112" s="99" t="s">
        <v>173</v>
      </c>
      <c r="C112" s="100">
        <v>5000</v>
      </c>
      <c r="D112" s="100">
        <v>300000</v>
      </c>
      <c r="E112" s="100">
        <v>7530</v>
      </c>
      <c r="F112" s="106">
        <v>2082</v>
      </c>
      <c r="G112" s="107">
        <v>124920</v>
      </c>
      <c r="H112" s="108">
        <v>3135</v>
      </c>
      <c r="I112" s="104">
        <f t="shared" si="1"/>
        <v>-0.58366533864541836</v>
      </c>
    </row>
    <row r="113" spans="1:9" s="105" customFormat="1" ht="16.5" customHeight="1" x14ac:dyDescent="0.2">
      <c r="A113" s="98" t="s">
        <v>161</v>
      </c>
      <c r="B113" s="99" t="s">
        <v>258</v>
      </c>
      <c r="C113" s="100">
        <v>0</v>
      </c>
      <c r="D113" s="100">
        <v>0</v>
      </c>
      <c r="E113" s="100">
        <v>0</v>
      </c>
      <c r="F113" s="106">
        <v>0</v>
      </c>
      <c r="G113" s="107">
        <v>1925</v>
      </c>
      <c r="H113" s="108">
        <v>27</v>
      </c>
      <c r="I113" s="104" t="s">
        <v>112</v>
      </c>
    </row>
    <row r="114" spans="1:9" s="105" customFormat="1" ht="16.5" customHeight="1" x14ac:dyDescent="0.2">
      <c r="A114" s="98" t="s">
        <v>161</v>
      </c>
      <c r="B114" s="99" t="s">
        <v>169</v>
      </c>
      <c r="C114" s="100">
        <v>40</v>
      </c>
      <c r="D114" s="100">
        <v>4400</v>
      </c>
      <c r="E114" s="100">
        <v>33</v>
      </c>
      <c r="F114" s="106">
        <v>123</v>
      </c>
      <c r="G114" s="107">
        <v>10128</v>
      </c>
      <c r="H114" s="108">
        <v>121</v>
      </c>
      <c r="I114" s="104">
        <f t="shared" si="1"/>
        <v>2.6666666666666665</v>
      </c>
    </row>
    <row r="115" spans="1:9" s="105" customFormat="1" ht="16.5" customHeight="1" x14ac:dyDescent="0.2">
      <c r="A115" s="98" t="s">
        <v>161</v>
      </c>
      <c r="B115" s="99" t="s">
        <v>123</v>
      </c>
      <c r="C115" s="100">
        <v>0</v>
      </c>
      <c r="D115" s="100">
        <v>0</v>
      </c>
      <c r="E115" s="100">
        <v>0</v>
      </c>
      <c r="F115" s="106">
        <v>412</v>
      </c>
      <c r="G115" s="107">
        <v>39009</v>
      </c>
      <c r="H115" s="108">
        <v>460</v>
      </c>
      <c r="I115" s="104" t="s">
        <v>112</v>
      </c>
    </row>
    <row r="116" spans="1:9" s="105" customFormat="1" ht="16.5" customHeight="1" x14ac:dyDescent="0.2">
      <c r="A116" s="98" t="s">
        <v>188</v>
      </c>
      <c r="B116" s="99" t="s">
        <v>123</v>
      </c>
      <c r="C116" s="100">
        <v>40</v>
      </c>
      <c r="D116" s="100">
        <v>4480</v>
      </c>
      <c r="E116" s="100">
        <v>49</v>
      </c>
      <c r="F116" s="106">
        <v>81</v>
      </c>
      <c r="G116" s="107">
        <v>8925</v>
      </c>
      <c r="H116" s="108">
        <v>97</v>
      </c>
      <c r="I116" s="104">
        <f t="shared" si="1"/>
        <v>0.97959183673469385</v>
      </c>
    </row>
    <row r="117" spans="1:9" s="105" customFormat="1" ht="16.5" customHeight="1" x14ac:dyDescent="0.2">
      <c r="A117" s="98" t="s">
        <v>298</v>
      </c>
      <c r="B117" s="99" t="s">
        <v>127</v>
      </c>
      <c r="C117" s="100">
        <v>0</v>
      </c>
      <c r="D117" s="100">
        <v>0</v>
      </c>
      <c r="E117" s="100">
        <v>0</v>
      </c>
      <c r="F117" s="106">
        <v>18</v>
      </c>
      <c r="G117" s="107">
        <v>18</v>
      </c>
      <c r="H117" s="108">
        <v>27</v>
      </c>
      <c r="I117" s="104" t="s">
        <v>112</v>
      </c>
    </row>
    <row r="118" spans="1:9" s="105" customFormat="1" ht="16.5" customHeight="1" x14ac:dyDescent="0.2">
      <c r="A118" s="98" t="s">
        <v>223</v>
      </c>
      <c r="B118" s="99" t="s">
        <v>123</v>
      </c>
      <c r="C118" s="100">
        <v>0</v>
      </c>
      <c r="D118" s="100">
        <v>0</v>
      </c>
      <c r="E118" s="100">
        <v>0</v>
      </c>
      <c r="F118" s="106">
        <v>41</v>
      </c>
      <c r="G118" s="107">
        <v>2763</v>
      </c>
      <c r="H118" s="108">
        <v>55</v>
      </c>
      <c r="I118" s="104" t="s">
        <v>112</v>
      </c>
    </row>
    <row r="119" spans="1:9" s="105" customFormat="1" ht="16.5" customHeight="1" x14ac:dyDescent="0.2">
      <c r="A119" s="98" t="s">
        <v>223</v>
      </c>
      <c r="B119" s="99" t="s">
        <v>217</v>
      </c>
      <c r="C119" s="100">
        <v>0</v>
      </c>
      <c r="D119" s="100">
        <v>0</v>
      </c>
      <c r="E119" s="100">
        <v>0</v>
      </c>
      <c r="F119" s="106">
        <v>0</v>
      </c>
      <c r="G119" s="107">
        <v>1692</v>
      </c>
      <c r="H119" s="108">
        <v>27</v>
      </c>
      <c r="I119" s="104" t="s">
        <v>112</v>
      </c>
    </row>
    <row r="120" spans="1:9" s="105" customFormat="1" ht="16.5" customHeight="1" x14ac:dyDescent="0.2">
      <c r="A120" s="98" t="s">
        <v>189</v>
      </c>
      <c r="B120" s="99" t="s">
        <v>190</v>
      </c>
      <c r="C120" s="100">
        <v>0</v>
      </c>
      <c r="D120" s="100">
        <v>0</v>
      </c>
      <c r="E120" s="100">
        <v>0</v>
      </c>
      <c r="F120" s="106">
        <v>80</v>
      </c>
      <c r="G120" s="107">
        <v>9280</v>
      </c>
      <c r="H120" s="108">
        <v>91</v>
      </c>
      <c r="I120" s="104" t="s">
        <v>112</v>
      </c>
    </row>
    <row r="121" spans="1:9" s="105" customFormat="1" ht="16.5" customHeight="1" x14ac:dyDescent="0.2">
      <c r="A121" s="98" t="s">
        <v>189</v>
      </c>
      <c r="B121" s="99" t="s">
        <v>191</v>
      </c>
      <c r="C121" s="100">
        <v>0</v>
      </c>
      <c r="D121" s="100">
        <v>0</v>
      </c>
      <c r="E121" s="100">
        <v>0</v>
      </c>
      <c r="F121" s="106">
        <v>8</v>
      </c>
      <c r="G121" s="107">
        <v>960</v>
      </c>
      <c r="H121" s="108">
        <v>10</v>
      </c>
      <c r="I121" s="104" t="s">
        <v>112</v>
      </c>
    </row>
    <row r="122" spans="1:9" s="105" customFormat="1" ht="16.5" customHeight="1" x14ac:dyDescent="0.2">
      <c r="A122" s="98" t="s">
        <v>189</v>
      </c>
      <c r="B122" s="99" t="s">
        <v>116</v>
      </c>
      <c r="C122" s="100">
        <v>0</v>
      </c>
      <c r="D122" s="100">
        <v>0</v>
      </c>
      <c r="E122" s="100">
        <v>0</v>
      </c>
      <c r="F122" s="106">
        <v>235</v>
      </c>
      <c r="G122" s="107">
        <v>28200</v>
      </c>
      <c r="H122" s="108">
        <v>282</v>
      </c>
      <c r="I122" s="104" t="s">
        <v>112</v>
      </c>
    </row>
    <row r="123" spans="1:9" s="105" customFormat="1" ht="16.5" customHeight="1" x14ac:dyDescent="0.2">
      <c r="A123" s="98" t="s">
        <v>189</v>
      </c>
      <c r="B123" s="99" t="s">
        <v>258</v>
      </c>
      <c r="C123" s="100">
        <v>0</v>
      </c>
      <c r="D123" s="100">
        <v>0</v>
      </c>
      <c r="E123" s="100">
        <v>0</v>
      </c>
      <c r="F123" s="106">
        <v>0</v>
      </c>
      <c r="G123" s="107">
        <v>1821</v>
      </c>
      <c r="H123" s="108">
        <v>25</v>
      </c>
      <c r="I123" s="104" t="s">
        <v>112</v>
      </c>
    </row>
    <row r="124" spans="1:9" s="105" customFormat="1" ht="16.5" customHeight="1" x14ac:dyDescent="0.2">
      <c r="A124" s="98" t="s">
        <v>189</v>
      </c>
      <c r="B124" s="99" t="s">
        <v>192</v>
      </c>
      <c r="C124" s="100">
        <v>0</v>
      </c>
      <c r="D124" s="100">
        <v>0</v>
      </c>
      <c r="E124" s="100">
        <v>0</v>
      </c>
      <c r="F124" s="106">
        <v>1906</v>
      </c>
      <c r="G124" s="107">
        <v>121220</v>
      </c>
      <c r="H124" s="108">
        <v>2311</v>
      </c>
      <c r="I124" s="104" t="s">
        <v>112</v>
      </c>
    </row>
    <row r="125" spans="1:9" s="105" customFormat="1" ht="16.5" customHeight="1" x14ac:dyDescent="0.2">
      <c r="A125" s="98" t="s">
        <v>189</v>
      </c>
      <c r="B125" s="99" t="s">
        <v>254</v>
      </c>
      <c r="C125" s="100">
        <v>0</v>
      </c>
      <c r="D125" s="100">
        <v>0</v>
      </c>
      <c r="E125" s="100">
        <v>0</v>
      </c>
      <c r="F125" s="106">
        <v>120</v>
      </c>
      <c r="G125" s="107">
        <v>13440</v>
      </c>
      <c r="H125" s="108">
        <v>148</v>
      </c>
      <c r="I125" s="104" t="s">
        <v>112</v>
      </c>
    </row>
    <row r="126" spans="1:9" s="105" customFormat="1" ht="16.5" customHeight="1" x14ac:dyDescent="0.2">
      <c r="A126" s="98" t="s">
        <v>189</v>
      </c>
      <c r="B126" s="99" t="s">
        <v>169</v>
      </c>
      <c r="C126" s="100">
        <v>252</v>
      </c>
      <c r="D126" s="100">
        <v>14112</v>
      </c>
      <c r="E126" s="100">
        <v>268</v>
      </c>
      <c r="F126" s="106">
        <v>1703</v>
      </c>
      <c r="G126" s="107">
        <v>90790</v>
      </c>
      <c r="H126" s="108">
        <v>1728</v>
      </c>
      <c r="I126" s="104">
        <f t="shared" si="1"/>
        <v>5.4477611940298507</v>
      </c>
    </row>
    <row r="127" spans="1:9" s="105" customFormat="1" ht="16.5" customHeight="1" x14ac:dyDescent="0.2">
      <c r="A127" s="98" t="s">
        <v>189</v>
      </c>
      <c r="B127" s="99" t="s">
        <v>122</v>
      </c>
      <c r="C127" s="100">
        <v>0</v>
      </c>
      <c r="D127" s="100">
        <v>0</v>
      </c>
      <c r="E127" s="100">
        <v>0</v>
      </c>
      <c r="F127" s="106">
        <v>302</v>
      </c>
      <c r="G127" s="107">
        <v>39160</v>
      </c>
      <c r="H127" s="108">
        <v>353</v>
      </c>
      <c r="I127" s="104" t="s">
        <v>112</v>
      </c>
    </row>
    <row r="128" spans="1:9" s="105" customFormat="1" ht="16.5" customHeight="1" x14ac:dyDescent="0.2">
      <c r="A128" s="98" t="s">
        <v>189</v>
      </c>
      <c r="B128" s="99" t="s">
        <v>193</v>
      </c>
      <c r="C128" s="100">
        <v>0</v>
      </c>
      <c r="D128" s="100">
        <v>0</v>
      </c>
      <c r="E128" s="100">
        <v>0</v>
      </c>
      <c r="F128" s="106">
        <v>73</v>
      </c>
      <c r="G128" s="107">
        <v>8760</v>
      </c>
      <c r="H128" s="108">
        <v>88</v>
      </c>
      <c r="I128" s="104" t="s">
        <v>112</v>
      </c>
    </row>
    <row r="129" spans="1:9" s="105" customFormat="1" ht="16.5" customHeight="1" x14ac:dyDescent="0.2">
      <c r="A129" s="98" t="s">
        <v>189</v>
      </c>
      <c r="B129" s="99" t="s">
        <v>121</v>
      </c>
      <c r="C129" s="100">
        <v>0</v>
      </c>
      <c r="D129" s="100">
        <v>0</v>
      </c>
      <c r="E129" s="100">
        <v>0</v>
      </c>
      <c r="F129" s="106">
        <v>20</v>
      </c>
      <c r="G129" s="107">
        <v>2400</v>
      </c>
      <c r="H129" s="108">
        <v>24</v>
      </c>
      <c r="I129" s="104" t="s">
        <v>112</v>
      </c>
    </row>
    <row r="130" spans="1:9" s="105" customFormat="1" ht="16.5" customHeight="1" x14ac:dyDescent="0.2">
      <c r="A130" s="98" t="s">
        <v>189</v>
      </c>
      <c r="B130" s="99" t="s">
        <v>123</v>
      </c>
      <c r="C130" s="100">
        <v>8584</v>
      </c>
      <c r="D130" s="100">
        <v>713578</v>
      </c>
      <c r="E130" s="100">
        <v>11103</v>
      </c>
      <c r="F130" s="106">
        <v>35350</v>
      </c>
      <c r="G130" s="107">
        <v>2812108</v>
      </c>
      <c r="H130" s="108">
        <v>39122</v>
      </c>
      <c r="I130" s="104">
        <f t="shared" si="1"/>
        <v>2.5235521931009637</v>
      </c>
    </row>
    <row r="131" spans="1:9" s="105" customFormat="1" ht="16.5" customHeight="1" x14ac:dyDescent="0.2">
      <c r="A131" s="98" t="s">
        <v>189</v>
      </c>
      <c r="B131" s="99" t="s">
        <v>194</v>
      </c>
      <c r="C131" s="100">
        <v>0</v>
      </c>
      <c r="D131" s="100">
        <v>0</v>
      </c>
      <c r="E131" s="100">
        <v>0</v>
      </c>
      <c r="F131" s="106">
        <v>2036</v>
      </c>
      <c r="G131" s="107">
        <v>220081</v>
      </c>
      <c r="H131" s="108">
        <v>1940</v>
      </c>
      <c r="I131" s="104" t="s">
        <v>112</v>
      </c>
    </row>
    <row r="132" spans="1:9" s="105" customFormat="1" ht="16.5" customHeight="1" x14ac:dyDescent="0.2">
      <c r="A132" s="98" t="s">
        <v>224</v>
      </c>
      <c r="B132" s="99" t="s">
        <v>127</v>
      </c>
      <c r="C132" s="100">
        <v>0</v>
      </c>
      <c r="D132" s="100">
        <v>0</v>
      </c>
      <c r="E132" s="100">
        <v>0</v>
      </c>
      <c r="F132" s="106">
        <v>540</v>
      </c>
      <c r="G132" s="107">
        <v>19320</v>
      </c>
      <c r="H132" s="108">
        <v>941</v>
      </c>
      <c r="I132" s="104" t="s">
        <v>112</v>
      </c>
    </row>
    <row r="133" spans="1:9" s="105" customFormat="1" ht="16.5" customHeight="1" x14ac:dyDescent="0.2">
      <c r="A133" s="98" t="s">
        <v>225</v>
      </c>
      <c r="B133" s="99" t="s">
        <v>253</v>
      </c>
      <c r="C133" s="100">
        <v>0</v>
      </c>
      <c r="D133" s="100">
        <v>0</v>
      </c>
      <c r="E133" s="100">
        <v>0</v>
      </c>
      <c r="F133" s="106">
        <v>630</v>
      </c>
      <c r="G133" s="107">
        <v>630</v>
      </c>
      <c r="H133" s="108">
        <v>475</v>
      </c>
      <c r="I133" s="104" t="s">
        <v>112</v>
      </c>
    </row>
    <row r="134" spans="1:9" s="105" customFormat="1" ht="16.5" customHeight="1" x14ac:dyDescent="0.2">
      <c r="A134" s="98" t="s">
        <v>225</v>
      </c>
      <c r="B134" s="99" t="s">
        <v>226</v>
      </c>
      <c r="C134" s="100">
        <v>33</v>
      </c>
      <c r="D134" s="100">
        <v>1848</v>
      </c>
      <c r="E134" s="100">
        <v>35</v>
      </c>
      <c r="F134" s="106">
        <v>21</v>
      </c>
      <c r="G134" s="107">
        <v>1176</v>
      </c>
      <c r="H134" s="108">
        <v>22</v>
      </c>
      <c r="I134" s="104">
        <f t="shared" si="1"/>
        <v>-0.37142857142857144</v>
      </c>
    </row>
    <row r="135" spans="1:9" s="105" customFormat="1" ht="16.5" customHeight="1" x14ac:dyDescent="0.2">
      <c r="A135" s="98" t="s">
        <v>225</v>
      </c>
      <c r="B135" s="99" t="s">
        <v>227</v>
      </c>
      <c r="C135" s="100">
        <v>9</v>
      </c>
      <c r="D135" s="100">
        <v>693</v>
      </c>
      <c r="E135" s="100">
        <v>11</v>
      </c>
      <c r="F135" s="106">
        <v>42</v>
      </c>
      <c r="G135" s="107">
        <v>4200</v>
      </c>
      <c r="H135" s="108">
        <v>47</v>
      </c>
      <c r="I135" s="104">
        <f t="shared" si="1"/>
        <v>3.2727272727272729</v>
      </c>
    </row>
    <row r="136" spans="1:9" s="105" customFormat="1" ht="16.5" customHeight="1" x14ac:dyDescent="0.2">
      <c r="A136" s="98" t="s">
        <v>164</v>
      </c>
      <c r="B136" s="99" t="s">
        <v>169</v>
      </c>
      <c r="C136" s="100">
        <v>121</v>
      </c>
      <c r="D136" s="100">
        <v>8176</v>
      </c>
      <c r="E136" s="100">
        <v>119</v>
      </c>
      <c r="F136" s="106">
        <v>124</v>
      </c>
      <c r="G136" s="107">
        <v>7504</v>
      </c>
      <c r="H136" s="108">
        <v>126</v>
      </c>
      <c r="I136" s="104">
        <f t="shared" si="1"/>
        <v>5.8823529411764705E-2</v>
      </c>
    </row>
    <row r="137" spans="1:9" s="105" customFormat="1" ht="16.5" customHeight="1" x14ac:dyDescent="0.2">
      <c r="A137" s="98" t="s">
        <v>164</v>
      </c>
      <c r="B137" s="99" t="s">
        <v>123</v>
      </c>
      <c r="C137" s="100">
        <v>300</v>
      </c>
      <c r="D137" s="100">
        <v>28700</v>
      </c>
      <c r="E137" s="100">
        <v>265</v>
      </c>
      <c r="F137" s="106">
        <v>181</v>
      </c>
      <c r="G137" s="107">
        <v>17805</v>
      </c>
      <c r="H137" s="108">
        <v>161</v>
      </c>
      <c r="I137" s="104">
        <f t="shared" si="1"/>
        <v>-0.39245283018867927</v>
      </c>
    </row>
    <row r="138" spans="1:9" s="105" customFormat="1" ht="16.5" customHeight="1" x14ac:dyDescent="0.2">
      <c r="A138" s="98" t="s">
        <v>228</v>
      </c>
      <c r="B138" s="99" t="s">
        <v>215</v>
      </c>
      <c r="C138" s="100">
        <v>0</v>
      </c>
      <c r="D138" s="100">
        <v>0</v>
      </c>
      <c r="E138" s="100">
        <v>0</v>
      </c>
      <c r="F138" s="106">
        <v>0</v>
      </c>
      <c r="G138" s="107">
        <v>49682</v>
      </c>
      <c r="H138" s="108">
        <v>618</v>
      </c>
      <c r="I138" s="104" t="s">
        <v>112</v>
      </c>
    </row>
    <row r="139" spans="1:9" s="105" customFormat="1" ht="16.5" customHeight="1" x14ac:dyDescent="0.2">
      <c r="A139" s="98" t="s">
        <v>228</v>
      </c>
      <c r="B139" s="99" t="s">
        <v>258</v>
      </c>
      <c r="C139" s="100">
        <v>0</v>
      </c>
      <c r="D139" s="100">
        <v>0</v>
      </c>
      <c r="E139" s="100">
        <v>0</v>
      </c>
      <c r="F139" s="106">
        <v>0</v>
      </c>
      <c r="G139" s="107">
        <v>1925</v>
      </c>
      <c r="H139" s="108">
        <v>27</v>
      </c>
      <c r="I139" s="104" t="s">
        <v>112</v>
      </c>
    </row>
    <row r="140" spans="1:9" s="105" customFormat="1" ht="16.5" customHeight="1" x14ac:dyDescent="0.2">
      <c r="A140" s="98" t="s">
        <v>228</v>
      </c>
      <c r="B140" s="99" t="s">
        <v>217</v>
      </c>
      <c r="C140" s="100">
        <v>0</v>
      </c>
      <c r="D140" s="100">
        <v>0</v>
      </c>
      <c r="E140" s="100">
        <v>0</v>
      </c>
      <c r="F140" s="106">
        <v>0</v>
      </c>
      <c r="G140" s="107">
        <v>48429</v>
      </c>
      <c r="H140" s="108">
        <v>620</v>
      </c>
      <c r="I140" s="104" t="s">
        <v>112</v>
      </c>
    </row>
    <row r="141" spans="1:9" s="105" customFormat="1" ht="16.5" customHeight="1" x14ac:dyDescent="0.2">
      <c r="A141" s="98" t="s">
        <v>297</v>
      </c>
      <c r="B141" s="99" t="s">
        <v>127</v>
      </c>
      <c r="C141" s="100">
        <v>0</v>
      </c>
      <c r="D141" s="100">
        <v>0</v>
      </c>
      <c r="E141" s="100">
        <v>0</v>
      </c>
      <c r="F141" s="106">
        <v>18</v>
      </c>
      <c r="G141" s="107">
        <v>18</v>
      </c>
      <c r="H141" s="108">
        <v>27</v>
      </c>
      <c r="I141" s="104" t="s">
        <v>112</v>
      </c>
    </row>
    <row r="142" spans="1:9" s="105" customFormat="1" ht="16.5" customHeight="1" x14ac:dyDescent="0.2">
      <c r="A142" s="98" t="s">
        <v>195</v>
      </c>
      <c r="B142" s="99" t="s">
        <v>185</v>
      </c>
      <c r="C142" s="100">
        <v>0</v>
      </c>
      <c r="D142" s="100">
        <v>5200</v>
      </c>
      <c r="E142" s="100">
        <v>105</v>
      </c>
      <c r="F142" s="106">
        <v>0</v>
      </c>
      <c r="G142" s="107">
        <v>0</v>
      </c>
      <c r="H142" s="108">
        <v>0</v>
      </c>
      <c r="I142" s="104">
        <f t="shared" si="1"/>
        <v>-1</v>
      </c>
    </row>
    <row r="143" spans="1:9" s="105" customFormat="1" ht="16.5" customHeight="1" x14ac:dyDescent="0.2">
      <c r="A143" s="98" t="s">
        <v>195</v>
      </c>
      <c r="B143" s="99" t="s">
        <v>123</v>
      </c>
      <c r="C143" s="100">
        <v>450</v>
      </c>
      <c r="D143" s="100">
        <v>40588</v>
      </c>
      <c r="E143" s="100">
        <v>565</v>
      </c>
      <c r="F143" s="106">
        <v>0</v>
      </c>
      <c r="G143" s="107">
        <v>0</v>
      </c>
      <c r="H143" s="108">
        <v>0</v>
      </c>
      <c r="I143" s="104">
        <f t="shared" si="1"/>
        <v>-1</v>
      </c>
    </row>
    <row r="144" spans="1:9" s="105" customFormat="1" ht="16.5" customHeight="1" x14ac:dyDescent="0.2">
      <c r="A144" s="98" t="s">
        <v>166</v>
      </c>
      <c r="B144" s="99" t="s">
        <v>119</v>
      </c>
      <c r="C144" s="100">
        <v>1306</v>
      </c>
      <c r="D144" s="100">
        <v>70777</v>
      </c>
      <c r="E144" s="100">
        <v>1345</v>
      </c>
      <c r="F144" s="106">
        <v>1929</v>
      </c>
      <c r="G144" s="107">
        <v>110536</v>
      </c>
      <c r="H144" s="108">
        <v>1964</v>
      </c>
      <c r="I144" s="104">
        <f t="shared" si="1"/>
        <v>0.46022304832713756</v>
      </c>
    </row>
    <row r="145" spans="1:9" s="105" customFormat="1" ht="16.5" customHeight="1" x14ac:dyDescent="0.2">
      <c r="A145" s="98" t="s">
        <v>166</v>
      </c>
      <c r="B145" s="99" t="s">
        <v>123</v>
      </c>
      <c r="C145" s="100">
        <v>15275</v>
      </c>
      <c r="D145" s="100">
        <v>1164928</v>
      </c>
      <c r="E145" s="100">
        <v>18540</v>
      </c>
      <c r="F145" s="106">
        <v>17988</v>
      </c>
      <c r="G145" s="107">
        <v>1275517</v>
      </c>
      <c r="H145" s="108">
        <v>22094</v>
      </c>
      <c r="I145" s="104">
        <f t="shared" si="1"/>
        <v>0.19169363538295578</v>
      </c>
    </row>
    <row r="146" spans="1:9" s="105" customFormat="1" ht="16.5" customHeight="1" x14ac:dyDescent="0.2">
      <c r="A146" s="98" t="s">
        <v>166</v>
      </c>
      <c r="B146" s="99" t="s">
        <v>217</v>
      </c>
      <c r="C146" s="100">
        <v>0</v>
      </c>
      <c r="D146" s="100">
        <v>0</v>
      </c>
      <c r="E146" s="100">
        <v>0</v>
      </c>
      <c r="F146" s="106">
        <v>0</v>
      </c>
      <c r="G146" s="107">
        <v>9081</v>
      </c>
      <c r="H146" s="108">
        <v>100</v>
      </c>
      <c r="I146" s="104" t="s">
        <v>112</v>
      </c>
    </row>
    <row r="147" spans="1:9" s="105" customFormat="1" ht="16.5" customHeight="1" x14ac:dyDescent="0.2">
      <c r="A147" s="98" t="s">
        <v>167</v>
      </c>
      <c r="B147" s="99" t="s">
        <v>125</v>
      </c>
      <c r="C147" s="100">
        <v>0</v>
      </c>
      <c r="D147" s="100">
        <v>0</v>
      </c>
      <c r="E147" s="100">
        <v>0</v>
      </c>
      <c r="F147" s="106">
        <v>297</v>
      </c>
      <c r="G147" s="107">
        <v>17820</v>
      </c>
      <c r="H147" s="108">
        <v>447</v>
      </c>
      <c r="I147" s="104" t="s">
        <v>112</v>
      </c>
    </row>
    <row r="148" spans="1:9" s="105" customFormat="1" ht="16.5" customHeight="1" x14ac:dyDescent="0.2">
      <c r="A148" s="98" t="s">
        <v>284</v>
      </c>
      <c r="B148" s="99" t="s">
        <v>217</v>
      </c>
      <c r="C148" s="100">
        <v>0</v>
      </c>
      <c r="D148" s="100">
        <v>0</v>
      </c>
      <c r="E148" s="100">
        <v>0</v>
      </c>
      <c r="F148" s="106">
        <v>0</v>
      </c>
      <c r="G148" s="107">
        <v>4395</v>
      </c>
      <c r="H148" s="108">
        <v>54</v>
      </c>
      <c r="I148" s="104" t="s">
        <v>112</v>
      </c>
    </row>
    <row r="149" spans="1:9" s="105" customFormat="1" ht="16.5" customHeight="1" x14ac:dyDescent="0.2">
      <c r="A149" s="22"/>
      <c r="B149" s="131" t="s">
        <v>196</v>
      </c>
      <c r="C149" s="132">
        <f t="shared" ref="C149:H149" si="2">SUM(C16:C148)</f>
        <v>105474</v>
      </c>
      <c r="D149" s="132">
        <f t="shared" si="2"/>
        <v>7611392</v>
      </c>
      <c r="E149" s="133">
        <f t="shared" si="2"/>
        <v>135026</v>
      </c>
      <c r="F149" s="134">
        <f t="shared" si="2"/>
        <v>123043</v>
      </c>
      <c r="G149" s="135">
        <f t="shared" si="2"/>
        <v>9140511</v>
      </c>
      <c r="H149" s="135">
        <f t="shared" si="2"/>
        <v>155210</v>
      </c>
      <c r="I149" s="136">
        <f>(+H149-E149)/E149</f>
        <v>0.14948232192318517</v>
      </c>
    </row>
    <row r="150" spans="1:9" s="105" customFormat="1" ht="16.5" customHeight="1" x14ac:dyDescent="0.2">
      <c r="A150" s="15"/>
      <c r="B150" s="15"/>
      <c r="C150" s="15"/>
      <c r="D150" s="15"/>
      <c r="E150" s="15"/>
      <c r="F150" s="15"/>
      <c r="G150" s="141" t="s">
        <v>130</v>
      </c>
      <c r="H150" s="141"/>
      <c r="I150" s="84">
        <f>+(F149-C149)/C149</f>
        <v>0.1665718565712877</v>
      </c>
    </row>
    <row r="151" spans="1:9" s="105" customFormat="1" x14ac:dyDescent="0.2">
      <c r="A151" s="15"/>
      <c r="B151" s="15"/>
      <c r="C151" s="15"/>
      <c r="D151" s="15"/>
      <c r="E151" s="15"/>
      <c r="F151" s="15"/>
      <c r="G151" s="15"/>
      <c r="H151" s="15"/>
      <c r="I151" s="15"/>
    </row>
    <row r="152" spans="1:9" s="105" customFormat="1" x14ac:dyDescent="0.2">
      <c r="A152" s="15"/>
      <c r="B152" s="15"/>
      <c r="C152" s="15"/>
      <c r="D152" s="15"/>
      <c r="E152" s="15"/>
      <c r="F152" s="15"/>
      <c r="G152" s="15"/>
      <c r="H152" s="15"/>
      <c r="I152" s="15"/>
    </row>
    <row r="153" spans="1:9" s="105" customFormat="1" x14ac:dyDescent="0.2">
      <c r="A153" s="15"/>
      <c r="B153" s="15"/>
      <c r="C153" s="15"/>
      <c r="D153" s="15"/>
      <c r="E153" s="15"/>
      <c r="F153" s="15"/>
      <c r="G153" s="15"/>
      <c r="H153" s="15"/>
      <c r="I153" s="15"/>
    </row>
    <row r="154" spans="1:9" s="105" customFormat="1" x14ac:dyDescent="0.2">
      <c r="A154" s="15"/>
      <c r="B154" s="15"/>
      <c r="C154" s="15"/>
      <c r="D154" s="15"/>
      <c r="E154" s="15"/>
      <c r="F154" s="15"/>
      <c r="G154" s="15"/>
      <c r="H154" s="15"/>
      <c r="I154" s="15"/>
    </row>
    <row r="155" spans="1:9" s="105" customFormat="1" x14ac:dyDescent="0.2">
      <c r="A155" s="15"/>
      <c r="B155" s="15"/>
      <c r="C155" s="15"/>
      <c r="D155" s="15"/>
      <c r="E155" s="15"/>
      <c r="F155" s="15"/>
      <c r="G155" s="15"/>
      <c r="H155" s="15"/>
      <c r="I155" s="15"/>
    </row>
    <row r="156" spans="1:9" s="105" customFormat="1" x14ac:dyDescent="0.2">
      <c r="A156" s="15"/>
      <c r="B156" s="15"/>
      <c r="C156" s="15"/>
      <c r="D156" s="15"/>
      <c r="E156" s="15"/>
      <c r="F156" s="15"/>
      <c r="G156" s="15"/>
      <c r="H156" s="15"/>
      <c r="I156" s="15"/>
    </row>
    <row r="157" spans="1:9" s="105" customFormat="1" x14ac:dyDescent="0.2">
      <c r="A157" s="15"/>
      <c r="B157" s="15"/>
      <c r="C157" s="15"/>
      <c r="D157" s="15"/>
      <c r="E157" s="15"/>
      <c r="F157" s="15"/>
      <c r="G157" s="15"/>
      <c r="H157" s="15"/>
      <c r="I157" s="15"/>
    </row>
    <row r="158" spans="1:9" s="105" customFormat="1" x14ac:dyDescent="0.2">
      <c r="A158" s="15"/>
      <c r="B158" s="15"/>
      <c r="C158" s="15"/>
      <c r="D158" s="15"/>
      <c r="E158" s="15"/>
      <c r="F158" s="15"/>
      <c r="G158" s="15"/>
      <c r="H158" s="15"/>
      <c r="I158" s="15"/>
    </row>
    <row r="159" spans="1:9" s="105" customFormat="1" x14ac:dyDescent="0.2">
      <c r="A159" s="15"/>
      <c r="B159" s="15"/>
      <c r="C159" s="15"/>
      <c r="D159" s="15"/>
      <c r="E159" s="15"/>
      <c r="F159" s="15"/>
      <c r="G159" s="15"/>
      <c r="H159" s="15"/>
      <c r="I159" s="15"/>
    </row>
    <row r="160" spans="1:9" s="105" customFormat="1" x14ac:dyDescent="0.2">
      <c r="A160" s="15"/>
      <c r="B160" s="15"/>
      <c r="C160" s="15"/>
      <c r="D160" s="15"/>
      <c r="E160" s="15"/>
      <c r="F160" s="15"/>
      <c r="G160" s="15"/>
      <c r="H160" s="15"/>
      <c r="I160" s="15"/>
    </row>
  </sheetData>
  <mergeCells count="1">
    <mergeCell ref="G150:H150"/>
  </mergeCells>
  <pageMargins left="0.94513888888888897" right="0.27569444444444402" top="0.39374999999999999" bottom="0.43333333333333302" header="0.511811023622047" footer="0"/>
  <pageSetup paperSize="9" scale="92" orientation="portrait" horizontalDpi="300" verticalDpi="300" r:id="rId1"/>
  <headerFooter>
    <oddFooter>&amp;C&amp;"Consolas,Normal"&amp;8Puertos San Antonio Este - Río Negro y 
Terminal de Contenedores Puerto de Bahía Blanca - Buenos Aires
República Argentina
&amp;"Arial,Normal"Form.1100 - 31/03/08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6E9A3C305644D149B233DB9969CE552C" ma:contentTypeVersion="15" ma:contentTypeDescription="Crear nuevo documento." ma:contentTypeScope="" ma:versionID="4bd037b6f90bc98dc77d81cac532cfac">
  <xsd:schema xmlns:xsd="http://www.w3.org/2001/XMLSchema" xmlns:xs="http://www.w3.org/2001/XMLSchema" xmlns:p="http://schemas.microsoft.com/office/2006/metadata/properties" xmlns:ns2="36b91734-559c-41c0-b014-9e77dab164d2" xmlns:ns3="bc50b36a-bb38-4451-99cd-8d17ce4a6ac6" targetNamespace="http://schemas.microsoft.com/office/2006/metadata/properties" ma:root="true" ma:fieldsID="bf29414de65a4d00168e62f031b0579b" ns2:_="" ns3:_="">
    <xsd:import namespace="36b91734-559c-41c0-b014-9e77dab164d2"/>
    <xsd:import namespace="bc50b36a-bb38-4451-99cd-8d17ce4a6ac6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LengthInSecond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b91734-559c-41c0-b014-9e77dab164d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lcf76f155ced4ddcb4097134ff3c332f" ma:index="19" nillable="true" ma:taxonomy="true" ma:internalName="lcf76f155ced4ddcb4097134ff3c332f" ma:taxonomyFieldName="MediaServiceImageTags" ma:displayName="Etiquetas de imagen" ma:readOnly="false" ma:fieldId="{5cf76f15-5ced-4ddc-b409-7134ff3c332f}" ma:taxonomyMulti="true" ma:sspId="105cafc1-24b3-4133-847d-08b82286612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LengthInSeconds" ma:index="22" nillable="true" ma:displayName="MediaLengthInSeconds" ma:hidden="true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c50b36a-bb38-4451-99cd-8d17ce4a6ac6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Compartid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Detalles de uso compartido" ma:internalName="SharedWithDetails" ma:readOnly="true">
      <xsd:simpleType>
        <xsd:restriction base="dms:Note">
          <xsd:maxLength value="255"/>
        </xsd:restriction>
      </xsd:simpleType>
    </xsd:element>
    <xsd:element name="TaxCatchAll" ma:index="20" nillable="true" ma:displayName="Taxonomy Catch All Column" ma:hidden="true" ma:list="{3441dba3-1ef5-4f13-a2e2-6a068c58cda7}" ma:internalName="TaxCatchAll" ma:showField="CatchAllData" ma:web="bc50b36a-bb38-4451-99cd-8d17ce4a6ac6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e contenido"/>
        <xsd:element ref="dc:title" minOccurs="0" maxOccurs="1" ma:index="4" ma:displayName="Títu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8F6F46D-6B6F-4C95-B900-7B4A9C821F7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b91734-559c-41c0-b014-9e77dab164d2"/>
    <ds:schemaRef ds:uri="bc50b36a-bb38-4451-99cd-8d17ce4a6ac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B45219E-396F-4EF8-99D3-9649ACB3C44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284</TotalTime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6</vt:i4>
      </vt:variant>
      <vt:variant>
        <vt:lpstr>Rangos con nombre</vt:lpstr>
      </vt:variant>
      <vt:variant>
        <vt:i4>16</vt:i4>
      </vt:variant>
    </vt:vector>
  </HeadingPairs>
  <TitlesOfParts>
    <vt:vector size="22" baseType="lpstr">
      <vt:lpstr>Principal</vt:lpstr>
      <vt:lpstr>buques</vt:lpstr>
      <vt:lpstr>exportadores</vt:lpstr>
      <vt:lpstr>peras y manz</vt:lpstr>
      <vt:lpstr>especie y destino</vt:lpstr>
      <vt:lpstr>esp x destino</vt:lpstr>
      <vt:lpstr>buques!Área_de_impresión</vt:lpstr>
      <vt:lpstr>'esp x destino'!Área_de_impresión</vt:lpstr>
      <vt:lpstr>'especie y destino'!Área_de_impresión</vt:lpstr>
      <vt:lpstr>'peras y manz'!Área_de_impresión</vt:lpstr>
      <vt:lpstr>Principal!Área_de_impresión</vt:lpstr>
      <vt:lpstr>buques!Excel_BuiltIn__FilterDatabase</vt:lpstr>
      <vt:lpstr>exportadores!Excel_BuiltIn__FilterDatabase</vt:lpstr>
      <vt:lpstr>Excel_BuiltIn__FilterDatabase_2</vt:lpstr>
      <vt:lpstr>Excel_BuiltIn__FilterDatabase_3</vt:lpstr>
      <vt:lpstr>Excel_BuiltIn__FilterDatabase_4</vt:lpstr>
      <vt:lpstr>Excel_BuiltIn__FilterDatabase_6</vt:lpstr>
      <vt:lpstr>buques!Títulos_a_imprimir</vt:lpstr>
      <vt:lpstr>'esp x destino'!Títulos_a_imprimir</vt:lpstr>
      <vt:lpstr>'especie y destino'!Títulos_a_imprimir</vt:lpstr>
      <vt:lpstr>exportadores!Títulos_a_imprimir</vt:lpstr>
      <vt:lpstr>'peras y manz'!Títulos_a_imprimir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Daniel Sancho</dc:creator>
  <dc:description/>
  <cp:lastModifiedBy>Daniel Sancho</cp:lastModifiedBy>
  <cp:revision>6</cp:revision>
  <cp:lastPrinted>2023-09-29T19:30:52Z</cp:lastPrinted>
  <dcterms:created xsi:type="dcterms:W3CDTF">2015-04-15T02:22:17Z</dcterms:created>
  <dcterms:modified xsi:type="dcterms:W3CDTF">2023-11-02T19:26:02Z</dcterms:modified>
  <dc:language>es-ES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0x010100388A6397A8DD1748AD9B36135F13626E</vt:lpwstr>
  </property>
</Properties>
</file>